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 - Vedlejší náklady" sheetId="2" r:id="rId2"/>
    <sheet name="10 - 1NP - demontáže, bou..." sheetId="3" r:id="rId3"/>
    <sheet name="15 - 1NP - nový stav" sheetId="4" r:id="rId4"/>
    <sheet name="20 - 2NP - demontáže, bou..." sheetId="5" r:id="rId5"/>
    <sheet name="25 - 2NP - nový stav" sheetId="6" r:id="rId6"/>
    <sheet name="30 - Elektroinstalace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'00 - Vedlejší náklady'!$C$83:$K$100</definedName>
    <definedName name="_xlnm.Print_Area" localSheetId="1">'00 - Vedlejší náklady'!$C$4:$J$39,'00 - Vedlejší náklady'!$C$45:$J$65,'00 - Vedlejší náklady'!$C$71:$K$100</definedName>
    <definedName name="_xlnm.Print_Titles" localSheetId="1">'00 - Vedlejší náklady'!$83:$83</definedName>
    <definedName name="_xlnm._FilterDatabase" localSheetId="2" hidden="1">'10 - 1NP - demontáže, bou...'!$C$88:$K$153</definedName>
    <definedName name="_xlnm.Print_Area" localSheetId="2">'10 - 1NP - demontáže, bou...'!$C$4:$J$39,'10 - 1NP - demontáže, bou...'!$C$45:$J$70,'10 - 1NP - demontáže, bou...'!$C$76:$K$153</definedName>
    <definedName name="_xlnm.Print_Titles" localSheetId="2">'10 - 1NP - demontáže, bou...'!$88:$88</definedName>
    <definedName name="_xlnm._FilterDatabase" localSheetId="3" hidden="1">'15 - 1NP - nový stav'!$C$92:$K$302</definedName>
    <definedName name="_xlnm.Print_Area" localSheetId="3">'15 - 1NP - nový stav'!$C$4:$J$39,'15 - 1NP - nový stav'!$C$45:$J$74,'15 - 1NP - nový stav'!$C$80:$K$302</definedName>
    <definedName name="_xlnm.Print_Titles" localSheetId="3">'15 - 1NP - nový stav'!$92:$92</definedName>
    <definedName name="_xlnm._FilterDatabase" localSheetId="4" hidden="1">'20 - 2NP - demontáže, bou...'!$C$91:$K$178</definedName>
    <definedName name="_xlnm.Print_Area" localSheetId="4">'20 - 2NP - demontáže, bou...'!$C$4:$J$39,'20 - 2NP - demontáže, bou...'!$C$45:$J$73,'20 - 2NP - demontáže, bou...'!$C$79:$K$178</definedName>
    <definedName name="_xlnm.Print_Titles" localSheetId="4">'20 - 2NP - demontáže, bou...'!$91:$91</definedName>
    <definedName name="_xlnm._FilterDatabase" localSheetId="5" hidden="1">'25 - 2NP - nový stav'!$C$95:$K$315</definedName>
    <definedName name="_xlnm.Print_Area" localSheetId="5">'25 - 2NP - nový stav'!$C$4:$J$39,'25 - 2NP - nový stav'!$C$45:$J$77,'25 - 2NP - nový stav'!$C$83:$K$315</definedName>
    <definedName name="_xlnm.Print_Titles" localSheetId="5">'25 - 2NP - nový stav'!$95:$95</definedName>
    <definedName name="_xlnm._FilterDatabase" localSheetId="6" hidden="1">'30 - Elektroinstalace'!$C$93:$K$270</definedName>
    <definedName name="_xlnm.Print_Area" localSheetId="6">'30 - Elektroinstalace'!$C$4:$J$39,'30 - Elektroinstalace'!$C$45:$J$75,'30 - Elektroinstalace'!$C$81:$K$270</definedName>
    <definedName name="_xlnm.Print_Titles" localSheetId="6">'30 - Elektroinstalace'!$93:$93</definedName>
  </definedNames>
  <calcPr/>
</workbook>
</file>

<file path=xl/calcChain.xml><?xml version="1.0" encoding="utf-8"?>
<calcChain xmlns="http://schemas.openxmlformats.org/spreadsheetml/2006/main">
  <c i="7" r="J37"/>
  <c r="J36"/>
  <c i="1" r="AY60"/>
  <c i="7" r="J35"/>
  <c i="1" r="AX60"/>
  <c i="7"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T267"/>
  <c r="T266"/>
  <c r="T265"/>
  <c r="R268"/>
  <c r="R267"/>
  <c r="R266"/>
  <c r="R265"/>
  <c r="P268"/>
  <c r="P267"/>
  <c r="P266"/>
  <c r="P265"/>
  <c r="BK268"/>
  <c r="BK267"/>
  <c r="J267"/>
  <c r="BK266"/>
  <c r="J266"/>
  <c r="BK265"/>
  <c r="J265"/>
  <c r="J268"/>
  <c r="BE268"/>
  <c r="J74"/>
  <c r="J73"/>
  <c r="J72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T245"/>
  <c r="R246"/>
  <c r="R245"/>
  <c r="P246"/>
  <c r="P245"/>
  <c r="BK246"/>
  <c r="BK245"/>
  <c r="J245"/>
  <c r="J246"/>
  <c r="BE246"/>
  <c r="J71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T146"/>
  <c r="T145"/>
  <c r="R148"/>
  <c r="R147"/>
  <c r="R146"/>
  <c r="R145"/>
  <c r="P148"/>
  <c r="P147"/>
  <c r="P146"/>
  <c r="P145"/>
  <c r="BK148"/>
  <c r="BK147"/>
  <c r="J147"/>
  <c r="BK146"/>
  <c r="J146"/>
  <c r="BK145"/>
  <c r="J145"/>
  <c r="J148"/>
  <c r="BE148"/>
  <c r="J70"/>
  <c r="J69"/>
  <c r="J68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T138"/>
  <c r="R139"/>
  <c r="R138"/>
  <c r="P139"/>
  <c r="P138"/>
  <c r="BK139"/>
  <c r="BK138"/>
  <c r="J138"/>
  <c r="J139"/>
  <c r="BE139"/>
  <c r="J67"/>
  <c r="BI135"/>
  <c r="BH135"/>
  <c r="BG135"/>
  <c r="BF135"/>
  <c r="T135"/>
  <c r="R135"/>
  <c r="P135"/>
  <c r="BK135"/>
  <c r="J135"/>
  <c r="BE135"/>
  <c r="BI133"/>
  <c r="BH133"/>
  <c r="BG133"/>
  <c r="BF133"/>
  <c r="T133"/>
  <c r="T132"/>
  <c r="R133"/>
  <c r="R132"/>
  <c r="P133"/>
  <c r="P132"/>
  <c r="BK133"/>
  <c r="BK132"/>
  <c r="J132"/>
  <c r="J133"/>
  <c r="BE133"/>
  <c r="J66"/>
  <c r="BI131"/>
  <c r="BH131"/>
  <c r="BG131"/>
  <c r="BF131"/>
  <c r="T131"/>
  <c r="T130"/>
  <c r="T129"/>
  <c r="R131"/>
  <c r="R130"/>
  <c r="R129"/>
  <c r="P131"/>
  <c r="P130"/>
  <c r="P129"/>
  <c r="BK131"/>
  <c r="BK130"/>
  <c r="J130"/>
  <c r="BK129"/>
  <c r="J129"/>
  <c r="J131"/>
  <c r="BE131"/>
  <c r="J65"/>
  <c r="J64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7"/>
  <c r="F37"/>
  <c i="1" r="BD60"/>
  <c i="7" r="BH97"/>
  <c r="F36"/>
  <c i="1" r="BC60"/>
  <c i="7" r="BG97"/>
  <c r="F35"/>
  <c i="1" r="BB60"/>
  <c i="7" r="BF97"/>
  <c r="J34"/>
  <c i="1" r="AW60"/>
  <c i="7" r="F34"/>
  <c i="1" r="BA60"/>
  <c i="7" r="T97"/>
  <c r="T96"/>
  <c r="T95"/>
  <c r="T94"/>
  <c r="R97"/>
  <c r="R96"/>
  <c r="R95"/>
  <c r="R94"/>
  <c r="P97"/>
  <c r="P96"/>
  <c r="P95"/>
  <c r="P94"/>
  <c i="1" r="AU60"/>
  <c i="7" r="BK97"/>
  <c r="BK96"/>
  <c r="J96"/>
  <c r="BK95"/>
  <c r="J95"/>
  <c r="BK94"/>
  <c r="J94"/>
  <c r="J59"/>
  <c r="J30"/>
  <c i="1" r="AG60"/>
  <c i="7" r="J97"/>
  <c r="BE97"/>
  <c r="J33"/>
  <c i="1" r="AV60"/>
  <c i="7" r="F33"/>
  <c i="1" r="AZ60"/>
  <c i="7" r="J61"/>
  <c r="J60"/>
  <c r="J91"/>
  <c r="J90"/>
  <c r="F90"/>
  <c r="F88"/>
  <c r="E86"/>
  <c r="J55"/>
  <c r="J54"/>
  <c r="F54"/>
  <c r="F52"/>
  <c r="E50"/>
  <c r="J39"/>
  <c r="J18"/>
  <c r="E18"/>
  <c r="F91"/>
  <c r="F55"/>
  <c r="J17"/>
  <c r="J12"/>
  <c r="J88"/>
  <c r="J52"/>
  <c r="E7"/>
  <c r="E84"/>
  <c r="E48"/>
  <c i="6" r="J37"/>
  <c r="J36"/>
  <c i="1" r="AY59"/>
  <c i="6" r="J35"/>
  <c i="1" r="AX59"/>
  <c i="6" r="BI295"/>
  <c r="BH295"/>
  <c r="BG295"/>
  <c r="BF295"/>
  <c r="T295"/>
  <c r="R295"/>
  <c r="P295"/>
  <c r="BK295"/>
  <c r="J295"/>
  <c r="BE295"/>
  <c r="BI274"/>
  <c r="BH274"/>
  <c r="BG274"/>
  <c r="BF274"/>
  <c r="T274"/>
  <c r="R274"/>
  <c r="P274"/>
  <c r="BK274"/>
  <c r="J274"/>
  <c r="BE274"/>
  <c r="BI253"/>
  <c r="BH253"/>
  <c r="BG253"/>
  <c r="BF253"/>
  <c r="T253"/>
  <c r="T252"/>
  <c r="R253"/>
  <c r="R252"/>
  <c r="P253"/>
  <c r="P252"/>
  <c r="BK253"/>
  <c r="BK252"/>
  <c r="J252"/>
  <c r="J253"/>
  <c r="BE253"/>
  <c r="J76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1"/>
  <c r="BH241"/>
  <c r="BG241"/>
  <c r="BF241"/>
  <c r="T241"/>
  <c r="T240"/>
  <c r="R241"/>
  <c r="R240"/>
  <c r="P241"/>
  <c r="P240"/>
  <c r="BK241"/>
  <c r="BK240"/>
  <c r="J240"/>
  <c r="J241"/>
  <c r="BE241"/>
  <c r="J75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T227"/>
  <c r="R228"/>
  <c r="R227"/>
  <c r="P228"/>
  <c r="P227"/>
  <c r="BK228"/>
  <c r="BK227"/>
  <c r="J227"/>
  <c r="J228"/>
  <c r="BE228"/>
  <c r="J74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T210"/>
  <c r="R211"/>
  <c r="R210"/>
  <c r="P211"/>
  <c r="P210"/>
  <c r="BK211"/>
  <c r="BK210"/>
  <c r="J210"/>
  <c r="J211"/>
  <c r="BE211"/>
  <c r="J73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BK195"/>
  <c r="J195"/>
  <c r="J196"/>
  <c r="BE196"/>
  <c r="J72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71"/>
  <c r="BI187"/>
  <c r="BH187"/>
  <c r="BG187"/>
  <c r="BF187"/>
  <c r="T187"/>
  <c r="T186"/>
  <c r="R187"/>
  <c r="R186"/>
  <c r="P187"/>
  <c r="P186"/>
  <c r="BK187"/>
  <c r="BK186"/>
  <c r="J186"/>
  <c r="J187"/>
  <c r="BE187"/>
  <c r="J70"/>
  <c r="BI185"/>
  <c r="BH185"/>
  <c r="BG185"/>
  <c r="BF185"/>
  <c r="T185"/>
  <c r="R185"/>
  <c r="P185"/>
  <c r="BK185"/>
  <c r="J185"/>
  <c r="BE185"/>
  <c r="BI182"/>
  <c r="BH182"/>
  <c r="BG182"/>
  <c r="BF182"/>
  <c r="T182"/>
  <c r="T181"/>
  <c r="R182"/>
  <c r="R181"/>
  <c r="P182"/>
  <c r="P181"/>
  <c r="BK182"/>
  <c r="BK181"/>
  <c r="J181"/>
  <c r="J182"/>
  <c r="BE182"/>
  <c r="J69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T162"/>
  <c r="R163"/>
  <c r="R162"/>
  <c r="P163"/>
  <c r="P162"/>
  <c r="BK163"/>
  <c r="BK162"/>
  <c r="J162"/>
  <c r="J163"/>
  <c r="BE163"/>
  <c r="J68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7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T141"/>
  <c r="T140"/>
  <c r="R142"/>
  <c r="R141"/>
  <c r="R140"/>
  <c r="P142"/>
  <c r="P141"/>
  <c r="P140"/>
  <c r="BK142"/>
  <c r="BK141"/>
  <c r="J141"/>
  <c r="BK140"/>
  <c r="J140"/>
  <c r="J142"/>
  <c r="BE142"/>
  <c r="J66"/>
  <c r="J65"/>
  <c r="BI139"/>
  <c r="BH139"/>
  <c r="BG139"/>
  <c r="BF139"/>
  <c r="T139"/>
  <c r="T138"/>
  <c r="R139"/>
  <c r="R138"/>
  <c r="P139"/>
  <c r="P138"/>
  <c r="BK139"/>
  <c r="BK138"/>
  <c r="J138"/>
  <c r="J139"/>
  <c r="BE139"/>
  <c r="J64"/>
  <c r="BI136"/>
  <c r="BH136"/>
  <c r="BG136"/>
  <c r="BF136"/>
  <c r="T136"/>
  <c r="T135"/>
  <c r="R136"/>
  <c r="R135"/>
  <c r="P136"/>
  <c r="P135"/>
  <c r="BK136"/>
  <c r="BK135"/>
  <c r="J135"/>
  <c r="J136"/>
  <c r="BE136"/>
  <c r="J63"/>
  <c r="BI133"/>
  <c r="BH133"/>
  <c r="BG133"/>
  <c r="BF133"/>
  <c r="T133"/>
  <c r="R133"/>
  <c r="P133"/>
  <c r="BK133"/>
  <c r="J133"/>
  <c r="BE133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10"/>
  <c r="BH110"/>
  <c r="BG110"/>
  <c r="BF110"/>
  <c r="T110"/>
  <c r="T109"/>
  <c r="R110"/>
  <c r="R109"/>
  <c r="P110"/>
  <c r="P109"/>
  <c r="BK110"/>
  <c r="BK109"/>
  <c r="J109"/>
  <c r="J110"/>
  <c r="BE110"/>
  <c r="J62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F37"/>
  <c i="1" r="BD59"/>
  <c i="6" r="BH99"/>
  <c r="F36"/>
  <c i="1" r="BC59"/>
  <c i="6" r="BG99"/>
  <c r="F35"/>
  <c i="1" r="BB59"/>
  <c i="6" r="BF99"/>
  <c r="J34"/>
  <c i="1" r="AW59"/>
  <c i="6" r="F34"/>
  <c i="1" r="BA59"/>
  <c i="6" r="T99"/>
  <c r="T98"/>
  <c r="T97"/>
  <c r="T96"/>
  <c r="R99"/>
  <c r="R98"/>
  <c r="R97"/>
  <c r="R96"/>
  <c r="P99"/>
  <c r="P98"/>
  <c r="P97"/>
  <c r="P96"/>
  <c i="1" r="AU59"/>
  <c i="6" r="BK99"/>
  <c r="BK98"/>
  <c r="J98"/>
  <c r="BK97"/>
  <c r="J97"/>
  <c r="BK96"/>
  <c r="J96"/>
  <c r="J59"/>
  <c r="J30"/>
  <c i="1" r="AG59"/>
  <c i="6" r="J99"/>
  <c r="BE99"/>
  <c r="J33"/>
  <c i="1" r="AV59"/>
  <c i="6" r="F33"/>
  <c i="1" r="AZ59"/>
  <c i="6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5" r="J37"/>
  <c r="J36"/>
  <c i="1" r="AY58"/>
  <c i="5" r="J35"/>
  <c i="1" r="AX58"/>
  <c i="5" r="BI177"/>
  <c r="BH177"/>
  <c r="BG177"/>
  <c r="BF177"/>
  <c r="T177"/>
  <c r="R177"/>
  <c r="P177"/>
  <c r="BK177"/>
  <c r="J177"/>
  <c r="BE177"/>
  <c r="BI175"/>
  <c r="BH175"/>
  <c r="BG175"/>
  <c r="BF175"/>
  <c r="T175"/>
  <c r="T174"/>
  <c r="R175"/>
  <c r="R174"/>
  <c r="P175"/>
  <c r="P174"/>
  <c r="BK175"/>
  <c r="BK174"/>
  <c r="J174"/>
  <c r="J175"/>
  <c r="BE175"/>
  <c r="J72"/>
  <c r="BI172"/>
  <c r="BH172"/>
  <c r="BG172"/>
  <c r="BF172"/>
  <c r="T172"/>
  <c r="T171"/>
  <c r="R172"/>
  <c r="R171"/>
  <c r="P172"/>
  <c r="P171"/>
  <c r="BK172"/>
  <c r="BK171"/>
  <c r="J171"/>
  <c r="J172"/>
  <c r="BE172"/>
  <c r="J71"/>
  <c r="BI169"/>
  <c r="BH169"/>
  <c r="BG169"/>
  <c r="BF169"/>
  <c r="T169"/>
  <c r="R169"/>
  <c r="P169"/>
  <c r="BK169"/>
  <c r="J169"/>
  <c r="BE169"/>
  <c r="BI167"/>
  <c r="BH167"/>
  <c r="BG167"/>
  <c r="BF167"/>
  <c r="T167"/>
  <c r="T166"/>
  <c r="R167"/>
  <c r="R166"/>
  <c r="P167"/>
  <c r="P166"/>
  <c r="BK167"/>
  <c r="BK166"/>
  <c r="J166"/>
  <c r="J167"/>
  <c r="BE167"/>
  <c r="J70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T156"/>
  <c r="R157"/>
  <c r="R156"/>
  <c r="P157"/>
  <c r="P156"/>
  <c r="BK157"/>
  <c r="BK156"/>
  <c r="J156"/>
  <c r="J157"/>
  <c r="BE157"/>
  <c r="J69"/>
  <c r="BI153"/>
  <c r="BH153"/>
  <c r="BG153"/>
  <c r="BF153"/>
  <c r="T153"/>
  <c r="T152"/>
  <c r="R153"/>
  <c r="R152"/>
  <c r="P153"/>
  <c r="P152"/>
  <c r="BK153"/>
  <c r="BK152"/>
  <c r="J152"/>
  <c r="J153"/>
  <c r="BE153"/>
  <c r="J68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T141"/>
  <c r="R142"/>
  <c r="R141"/>
  <c r="P142"/>
  <c r="P141"/>
  <c r="BK142"/>
  <c r="BK141"/>
  <c r="J141"/>
  <c r="J142"/>
  <c r="BE142"/>
  <c r="J67"/>
  <c r="BI139"/>
  <c r="BH139"/>
  <c r="BG139"/>
  <c r="BF139"/>
  <c r="T139"/>
  <c r="T138"/>
  <c r="T137"/>
  <c r="R139"/>
  <c r="R138"/>
  <c r="R137"/>
  <c r="P139"/>
  <c r="P138"/>
  <c r="P137"/>
  <c r="BK139"/>
  <c r="BK138"/>
  <c r="J138"/>
  <c r="BK137"/>
  <c r="J137"/>
  <c r="J139"/>
  <c r="BE139"/>
  <c r="J66"/>
  <c r="J65"/>
  <c r="BI136"/>
  <c r="BH136"/>
  <c r="BG136"/>
  <c r="BF136"/>
  <c r="T136"/>
  <c r="T135"/>
  <c r="R136"/>
  <c r="R135"/>
  <c r="P136"/>
  <c r="P135"/>
  <c r="BK136"/>
  <c r="BK135"/>
  <c r="J135"/>
  <c r="J136"/>
  <c r="BE136"/>
  <c r="J64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3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2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5"/>
  <c r="F37"/>
  <c i="1" r="BD58"/>
  <c i="5" r="BH95"/>
  <c r="F36"/>
  <c i="1" r="BC58"/>
  <c i="5" r="BG95"/>
  <c r="F35"/>
  <c i="1" r="BB58"/>
  <c i="5" r="BF95"/>
  <c r="J34"/>
  <c i="1" r="AW58"/>
  <c i="5" r="F34"/>
  <c i="1" r="BA58"/>
  <c i="5" r="T95"/>
  <c r="T94"/>
  <c r="T93"/>
  <c r="T92"/>
  <c r="R95"/>
  <c r="R94"/>
  <c r="R93"/>
  <c r="R92"/>
  <c r="P95"/>
  <c r="P94"/>
  <c r="P93"/>
  <c r="P92"/>
  <c i="1" r="AU58"/>
  <c i="5" r="BK95"/>
  <c r="BK94"/>
  <c r="J94"/>
  <c r="BK93"/>
  <c r="J93"/>
  <c r="BK92"/>
  <c r="J92"/>
  <c r="J59"/>
  <c r="J30"/>
  <c i="1" r="AG58"/>
  <c i="5" r="J95"/>
  <c r="BE95"/>
  <c r="J33"/>
  <c i="1" r="AV58"/>
  <c i="5" r="F33"/>
  <c i="1" r="AZ58"/>
  <c i="5" r="J61"/>
  <c r="J60"/>
  <c r="J89"/>
  <c r="J88"/>
  <c r="F88"/>
  <c r="F86"/>
  <c r="E84"/>
  <c r="J55"/>
  <c r="J54"/>
  <c r="F54"/>
  <c r="F52"/>
  <c r="E50"/>
  <c r="J39"/>
  <c r="J18"/>
  <c r="E18"/>
  <c r="F89"/>
  <c r="F55"/>
  <c r="J17"/>
  <c r="J12"/>
  <c r="J86"/>
  <c r="J52"/>
  <c r="E7"/>
  <c r="E82"/>
  <c r="E48"/>
  <c i="4" r="J37"/>
  <c r="J36"/>
  <c i="1" r="AY57"/>
  <c i="4" r="J35"/>
  <c i="1" r="AX57"/>
  <c i="4" r="BI300"/>
  <c r="BH300"/>
  <c r="BG300"/>
  <c r="BF300"/>
  <c r="T300"/>
  <c r="R300"/>
  <c r="P300"/>
  <c r="BK300"/>
  <c r="J300"/>
  <c r="BE300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01"/>
  <c r="BH201"/>
  <c r="BG201"/>
  <c r="BF201"/>
  <c r="T201"/>
  <c r="T200"/>
  <c r="R201"/>
  <c r="R200"/>
  <c r="P201"/>
  <c r="P200"/>
  <c r="BK201"/>
  <c r="BK200"/>
  <c r="J200"/>
  <c r="J201"/>
  <c r="BE201"/>
  <c r="J73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T184"/>
  <c r="R185"/>
  <c r="R184"/>
  <c r="P185"/>
  <c r="P184"/>
  <c r="BK185"/>
  <c r="BK184"/>
  <c r="J184"/>
  <c r="J185"/>
  <c r="BE185"/>
  <c r="J72"/>
  <c r="BI183"/>
  <c r="BH183"/>
  <c r="BG183"/>
  <c r="BF183"/>
  <c r="T183"/>
  <c r="R183"/>
  <c r="P183"/>
  <c r="BK183"/>
  <c r="J183"/>
  <c r="BE183"/>
  <c r="BI181"/>
  <c r="BH181"/>
  <c r="BG181"/>
  <c r="BF181"/>
  <c r="T181"/>
  <c r="T180"/>
  <c r="R181"/>
  <c r="R180"/>
  <c r="P181"/>
  <c r="P180"/>
  <c r="BK181"/>
  <c r="BK180"/>
  <c r="J180"/>
  <c r="J181"/>
  <c r="BE181"/>
  <c r="J7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T174"/>
  <c r="R175"/>
  <c r="R174"/>
  <c r="P175"/>
  <c r="P174"/>
  <c r="BK175"/>
  <c r="BK174"/>
  <c r="J174"/>
  <c r="J175"/>
  <c r="BE175"/>
  <c r="J70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2"/>
  <c r="BH162"/>
  <c r="BG162"/>
  <c r="BF162"/>
  <c r="T162"/>
  <c r="T161"/>
  <c r="R162"/>
  <c r="R161"/>
  <c r="P162"/>
  <c r="P161"/>
  <c r="BK162"/>
  <c r="BK161"/>
  <c r="J161"/>
  <c r="J162"/>
  <c r="BE162"/>
  <c r="J69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68"/>
  <c r="BI154"/>
  <c r="BH154"/>
  <c r="BG154"/>
  <c r="BF154"/>
  <c r="T154"/>
  <c r="R154"/>
  <c r="P154"/>
  <c r="BK154"/>
  <c r="J154"/>
  <c r="BE154"/>
  <c r="BI152"/>
  <c r="BH152"/>
  <c r="BG152"/>
  <c r="BF152"/>
  <c r="T152"/>
  <c r="T151"/>
  <c r="R152"/>
  <c r="R151"/>
  <c r="P152"/>
  <c r="P151"/>
  <c r="BK152"/>
  <c r="BK151"/>
  <c r="J151"/>
  <c r="J152"/>
  <c r="BE152"/>
  <c r="J67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T145"/>
  <c r="T144"/>
  <c r="R146"/>
  <c r="R145"/>
  <c r="R144"/>
  <c r="P146"/>
  <c r="P145"/>
  <c r="P144"/>
  <c r="BK146"/>
  <c r="BK145"/>
  <c r="J145"/>
  <c r="BK144"/>
  <c r="J144"/>
  <c r="J146"/>
  <c r="BE146"/>
  <c r="J66"/>
  <c r="J65"/>
  <c r="BI143"/>
  <c r="BH143"/>
  <c r="BG143"/>
  <c r="BF143"/>
  <c r="T143"/>
  <c r="T142"/>
  <c r="R143"/>
  <c r="R142"/>
  <c r="P143"/>
  <c r="P142"/>
  <c r="BK143"/>
  <c r="BK142"/>
  <c r="J142"/>
  <c r="J143"/>
  <c r="BE143"/>
  <c r="J64"/>
  <c r="BI140"/>
  <c r="BH140"/>
  <c r="BG140"/>
  <c r="BF140"/>
  <c r="T140"/>
  <c r="T139"/>
  <c r="R140"/>
  <c r="R139"/>
  <c r="P140"/>
  <c r="P139"/>
  <c r="BK140"/>
  <c r="BK139"/>
  <c r="J139"/>
  <c r="J140"/>
  <c r="BE140"/>
  <c r="J63"/>
  <c r="BI137"/>
  <c r="BH137"/>
  <c r="BG137"/>
  <c r="BF137"/>
  <c r="T137"/>
  <c r="R137"/>
  <c r="P137"/>
  <c r="BK137"/>
  <c r="J137"/>
  <c r="BE13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3"/>
  <c r="BH113"/>
  <c r="BG113"/>
  <c r="BF113"/>
  <c r="T113"/>
  <c r="R113"/>
  <c r="P113"/>
  <c r="BK113"/>
  <c r="J113"/>
  <c r="BE113"/>
  <c r="BI107"/>
  <c r="BH107"/>
  <c r="BG107"/>
  <c r="BF107"/>
  <c r="T107"/>
  <c r="T106"/>
  <c r="R107"/>
  <c r="R106"/>
  <c r="P107"/>
  <c r="P106"/>
  <c r="BK107"/>
  <c r="BK106"/>
  <c r="J106"/>
  <c r="J107"/>
  <c r="BE107"/>
  <c r="J62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37"/>
  <c i="1" r="BD57"/>
  <c i="4" r="BH96"/>
  <c r="F36"/>
  <c i="1" r="BC57"/>
  <c i="4" r="BG96"/>
  <c r="F35"/>
  <c i="1" r="BB57"/>
  <c i="4" r="BF96"/>
  <c r="J34"/>
  <c i="1" r="AW57"/>
  <c i="4" r="F34"/>
  <c i="1" r="BA57"/>
  <c i="4" r="T96"/>
  <c r="T95"/>
  <c r="T94"/>
  <c r="T93"/>
  <c r="R96"/>
  <c r="R95"/>
  <c r="R94"/>
  <c r="R93"/>
  <c r="P96"/>
  <c r="P95"/>
  <c r="P94"/>
  <c r="P93"/>
  <c i="1" r="AU57"/>
  <c i="4" r="BK96"/>
  <c r="BK95"/>
  <c r="J95"/>
  <c r="BK94"/>
  <c r="J94"/>
  <c r="BK93"/>
  <c r="J93"/>
  <c r="J59"/>
  <c r="J30"/>
  <c i="1" r="AG57"/>
  <c i="4" r="J96"/>
  <c r="BE96"/>
  <c r="J33"/>
  <c i="1" r="AV57"/>
  <c i="4" r="F33"/>
  <c i="1" r="AZ57"/>
  <c i="4" r="J61"/>
  <c r="J60"/>
  <c r="J90"/>
  <c r="J89"/>
  <c r="F89"/>
  <c r="F87"/>
  <c r="E85"/>
  <c r="J55"/>
  <c r="J54"/>
  <c r="F54"/>
  <c r="F52"/>
  <c r="E50"/>
  <c r="J39"/>
  <c r="J18"/>
  <c r="E18"/>
  <c r="F90"/>
  <c r="F55"/>
  <c r="J17"/>
  <c r="J12"/>
  <c r="J87"/>
  <c r="J52"/>
  <c r="E7"/>
  <c r="E83"/>
  <c r="E48"/>
  <c i="3" r="J37"/>
  <c r="J36"/>
  <c i="1" r="AY56"/>
  <c i="3" r="J35"/>
  <c i="1" r="AX56"/>
  <c i="3" r="BI153"/>
  <c r="BH153"/>
  <c r="BG153"/>
  <c r="BF153"/>
  <c r="T153"/>
  <c r="T152"/>
  <c r="R153"/>
  <c r="R152"/>
  <c r="P153"/>
  <c r="P152"/>
  <c r="BK153"/>
  <c r="BK152"/>
  <c r="J152"/>
  <c r="J153"/>
  <c r="BE153"/>
  <c r="J69"/>
  <c r="BI147"/>
  <c r="BH147"/>
  <c r="BG147"/>
  <c r="BF147"/>
  <c r="T147"/>
  <c r="R147"/>
  <c r="P147"/>
  <c r="BK147"/>
  <c r="J147"/>
  <c r="BE147"/>
  <c r="BI142"/>
  <c r="BH142"/>
  <c r="BG142"/>
  <c r="BF142"/>
  <c r="T142"/>
  <c r="T141"/>
  <c r="R142"/>
  <c r="R141"/>
  <c r="P142"/>
  <c r="P141"/>
  <c r="BK142"/>
  <c r="BK141"/>
  <c r="J141"/>
  <c r="J142"/>
  <c r="BE142"/>
  <c r="J68"/>
  <c r="BI138"/>
  <c r="BH138"/>
  <c r="BG138"/>
  <c r="BF138"/>
  <c r="T138"/>
  <c r="T137"/>
  <c r="R138"/>
  <c r="R137"/>
  <c r="P138"/>
  <c r="P137"/>
  <c r="BK138"/>
  <c r="BK137"/>
  <c r="J137"/>
  <c r="J138"/>
  <c r="BE138"/>
  <c r="J67"/>
  <c r="BI135"/>
  <c r="BH135"/>
  <c r="BG135"/>
  <c r="BF135"/>
  <c r="T135"/>
  <c r="R135"/>
  <c r="P135"/>
  <c r="BK135"/>
  <c r="J135"/>
  <c r="BE135"/>
  <c r="BI133"/>
  <c r="BH133"/>
  <c r="BG133"/>
  <c r="BF133"/>
  <c r="T133"/>
  <c r="T132"/>
  <c r="R133"/>
  <c r="R132"/>
  <c r="P133"/>
  <c r="P132"/>
  <c r="BK133"/>
  <c r="BK132"/>
  <c r="J132"/>
  <c r="J133"/>
  <c r="BE133"/>
  <c r="J66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T119"/>
  <c r="R120"/>
  <c r="R119"/>
  <c r="P120"/>
  <c r="P119"/>
  <c r="BK120"/>
  <c r="BK119"/>
  <c r="J119"/>
  <c r="J120"/>
  <c r="BE120"/>
  <c r="J65"/>
  <c r="BI117"/>
  <c r="BH117"/>
  <c r="BG117"/>
  <c r="BF117"/>
  <c r="T117"/>
  <c r="T116"/>
  <c r="T115"/>
  <c r="R117"/>
  <c r="R116"/>
  <c r="R115"/>
  <c r="P117"/>
  <c r="P116"/>
  <c r="P115"/>
  <c r="BK117"/>
  <c r="BK116"/>
  <c r="J116"/>
  <c r="BK115"/>
  <c r="J115"/>
  <c r="J117"/>
  <c r="BE117"/>
  <c r="J64"/>
  <c r="J63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2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7"/>
  <c i="1" r="BD56"/>
  <c i="3" r="BH92"/>
  <c r="F36"/>
  <c i="1" r="BC56"/>
  <c i="3" r="BG92"/>
  <c r="F35"/>
  <c i="1" r="BB56"/>
  <c i="3" r="BF92"/>
  <c r="J34"/>
  <c i="1" r="AW56"/>
  <c i="3" r="F34"/>
  <c i="1" r="BA56"/>
  <c i="3" r="T92"/>
  <c r="T91"/>
  <c r="T90"/>
  <c r="T89"/>
  <c r="R92"/>
  <c r="R91"/>
  <c r="R90"/>
  <c r="R89"/>
  <c r="P92"/>
  <c r="P91"/>
  <c r="P90"/>
  <c r="P89"/>
  <c i="1" r="AU56"/>
  <c i="3" r="BK92"/>
  <c r="BK91"/>
  <c r="J91"/>
  <c r="BK90"/>
  <c r="J90"/>
  <c r="BK89"/>
  <c r="J89"/>
  <c r="J59"/>
  <c r="J30"/>
  <c i="1" r="AG56"/>
  <c i="3" r="J92"/>
  <c r="BE92"/>
  <c r="J33"/>
  <c i="1" r="AV56"/>
  <c i="3" r="F33"/>
  <c i="1" r="AZ56"/>
  <c i="3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4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63"/>
  <c r="BI89"/>
  <c r="BH89"/>
  <c r="BG89"/>
  <c r="BF89"/>
  <c r="T89"/>
  <c r="T88"/>
  <c r="T87"/>
  <c r="R89"/>
  <c r="R88"/>
  <c r="R87"/>
  <c r="P89"/>
  <c r="P88"/>
  <c r="P87"/>
  <c r="BK89"/>
  <c r="BK88"/>
  <c r="J88"/>
  <c r="BK87"/>
  <c r="J87"/>
  <c r="J89"/>
  <c r="BE89"/>
  <c r="J62"/>
  <c r="J61"/>
  <c r="BI86"/>
  <c r="F37"/>
  <c i="1" r="BD55"/>
  <c i="2" r="BH86"/>
  <c r="F36"/>
  <c i="1" r="BC55"/>
  <c i="2" r="BG86"/>
  <c r="F35"/>
  <c i="1" r="BB55"/>
  <c i="2" r="BF86"/>
  <c r="J34"/>
  <c i="1" r="AW55"/>
  <c i="2" r="F34"/>
  <c i="1" r="BA55"/>
  <c i="2" r="T86"/>
  <c r="T85"/>
  <c r="T84"/>
  <c r="R86"/>
  <c r="R85"/>
  <c r="R84"/>
  <c r="P86"/>
  <c r="P85"/>
  <c r="P84"/>
  <c i="1" r="AU55"/>
  <c i="2" r="BK86"/>
  <c r="BK85"/>
  <c r="J85"/>
  <c r="BK84"/>
  <c r="J84"/>
  <c r="J59"/>
  <c r="J30"/>
  <c i="1" r="AG55"/>
  <c i="2" r="J86"/>
  <c r="BE86"/>
  <c r="J33"/>
  <c i="1" r="AV55"/>
  <c i="2" r="F33"/>
  <c i="1" r="AZ55"/>
  <c i="2" r="J60"/>
  <c r="J81"/>
  <c r="J80"/>
  <c r="F80"/>
  <c r="F78"/>
  <c r="E76"/>
  <c r="J55"/>
  <c r="J54"/>
  <c r="F54"/>
  <c r="F52"/>
  <c r="E50"/>
  <c r="J39"/>
  <c r="J18"/>
  <c r="E18"/>
  <c r="F81"/>
  <c r="F55"/>
  <c r="J17"/>
  <c r="J12"/>
  <c r="J78"/>
  <c r="J52"/>
  <c r="E7"/>
  <c r="E74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<sst xmlns="http://schemas.openxmlformats.org/spreadsheetml/2006/main">
  <si>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</si>
  <si>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</si>
  <si>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</si>
  <si>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</si>
  <si>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</si>
  <si>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{3249939c-8bc5-4835-9d7c-ad458c796872}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</si>
  <si>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</si>
  <si>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</si>
  <si>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</si>
  <si>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</si>
  <si>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</si>
  <si>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</si>
  <si>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</si>
  <si>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</si>
  <si>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Y297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</si>
  <si>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</si>
  <si>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</si>
  <si>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M.Majerové 1650, Sokolov - pavilon I</t>
  </si>
  <si>
    <t>KSO:</t>
  </si>
  <si>
    <t>CC-CZ:</t>
  </si>
  <si>
    <t>Místo:</t>
  </si>
  <si>
    <t>Sokolov</t>
  </si>
  <si>
    <t>Datum:</t>
  </si>
  <si>
    <t>23. 4. 2019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</si>
  <si>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</si>
  <si>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</si>
  <si>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</si>
  <si>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</si>
  <si>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</si>
  <si>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</si>
  <si>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</si>
  <si>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Babic Milan</t>
  </si>
  <si>
    <t>True</t>
  </si>
  <si>
    <t>Zpracovatel:</t>
  </si>
  <si>
    <t>Millan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</si>
  <si>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</si>
  <si>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</si>
  <si>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</si>
  <si>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</si>
  <si>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</si>
  <si>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</si>
  <si>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</si>
  <si>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</si>
  <si>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</si>
  <si>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</si>
  <si>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</si>
  <si>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</si>
  <si>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</si>
  <si>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</si>
  <si>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</si>
  <si>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</si>
  <si>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</si>
  <si>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</si>
  <si>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</si>
  <si>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</si>
  <si>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</si>
  <si>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</si>
  <si>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</si>
  <si>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</si>
  <si>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</si>
  <si>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</si>
  <si>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</si>
  <si>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</si>
  <si>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</si>
  <si>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</si>
  <si>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</si>
  <si>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</si>
  <si>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</si>
  <si>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</si>
  <si>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</si>
  <si>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</si>
  <si>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</si>
  <si>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</si>
  <si>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</si>
  <si>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</si>
  <si>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</si>
  <si>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náklady</t>
  </si>
  <si>
    <t>STA</t>
  </si>
  <si>
    <t>1</t>
  </si>
  <si>
    <t>{373d1f86-6281-4fb6-84ad-cc9495c86415}</t>
  </si>
  <si>
    <t>2</t>
  </si>
  <si>
    <t>10</t>
  </si>
  <si>
    <t>1NP - demontáže, bourání, přesuny</t>
  </si>
  <si>
    <t>{a3aec559-f6d7-42b0-99e1-ac6d9c9b9f7c}</t>
  </si>
  <si>
    <t>1NP - nový stav</t>
  </si>
  <si>
    <t>{321e8675-909e-4dbf-9588-33624e9ff744}</t>
  </si>
  <si>
    <t>20</t>
  </si>
  <si>
    <t>2NP - demontáže, bourání, přesuny</t>
  </si>
  <si>
    <t>{6cb7886b-ebbe-4919-977f-f8dcea23ea59}</t>
  </si>
  <si>
    <t>25</t>
  </si>
  <si>
    <t>2NP - nový stav</t>
  </si>
  <si>
    <t>{837443ba-821c-4ea2-a1af-0f5486a3ae13}</t>
  </si>
  <si>
    <t>30</t>
  </si>
  <si>
    <t>Elektroinstalace</t>
  </si>
  <si>
    <t>{4cd21898-24de-41ef-9d37-94e16986c6b7}</t>
  </si>
  <si>
    <t>KRYCÍ LIST SOUPISU PRACÍ</t>
  </si>
  <si>
    <t>Objekt:</t>
  </si>
  <si>
    <t>00 -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</si>
  <si>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</si>
  <si>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</si>
  <si>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</si>
  <si>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</si>
  <si>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</si>
  <si>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</si>
  <si>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</si>
  <si>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</si>
  <si>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</si>
  <si>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</si>
  <si>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</si>
  <si>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</si>
  <si>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</si>
  <si>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</si>
  <si>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</si>
  <si>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</si>
  <si>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</si>
  <si>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</si>
  <si>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</si>
  <si>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</si>
  <si>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</si>
  <si>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</si>
  <si>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</si>
  <si>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</si>
  <si>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</si>
  <si>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</si>
  <si>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</si>
  <si>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</si>
  <si>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999040001</t>
  </si>
  <si>
    <t>Opatření dle PBŘ (utěsnění prostopů, značení únikových cest apod.)</t>
  </si>
  <si>
    <t>soubor</t>
  </si>
  <si>
    <t>CS ÚRS 2019 01</t>
  </si>
  <si>
    <t>512</t>
  </si>
  <si>
    <t>-1517510832</t>
  </si>
  <si>
    <t>VRN</t>
  </si>
  <si>
    <t>Vedlejší rozpočtové náklady</t>
  </si>
  <si>
    <t>5</t>
  </si>
  <si>
    <t>VRN1</t>
  </si>
  <si>
    <t>Průzkumné, geodetické a projektové práce</t>
  </si>
  <si>
    <t>013254000</t>
  </si>
  <si>
    <t>Dokumentace skutečného provedení stavby</t>
  </si>
  <si>
    <t>1024</t>
  </si>
  <si>
    <t>-231570670</t>
  </si>
  <si>
    <t>VRN3</t>
  </si>
  <si>
    <t>Zařízení staveniště</t>
  </si>
  <si>
    <t>3</t>
  </si>
  <si>
    <t>030001000</t>
  </si>
  <si>
    <t>1469440515</t>
  </si>
  <si>
    <t>032002000</t>
  </si>
  <si>
    <t>Vybavení staveniště</t>
  </si>
  <si>
    <t>-2050794877</t>
  </si>
  <si>
    <t>032603000</t>
  </si>
  <si>
    <t>Ostatní náklady</t>
  </si>
  <si>
    <t>1891574479</t>
  </si>
  <si>
    <t>6</t>
  </si>
  <si>
    <t>033002000</t>
  </si>
  <si>
    <t>Připojení staveniště na inženýrské sítě</t>
  </si>
  <si>
    <t>-2125050024</t>
  </si>
  <si>
    <t>7</t>
  </si>
  <si>
    <t>034002000</t>
  </si>
  <si>
    <t>Zabezpečení staveniště</t>
  </si>
  <si>
    <t>-2072608818</t>
  </si>
  <si>
    <t>8</t>
  </si>
  <si>
    <t>034103000</t>
  </si>
  <si>
    <t>Energie pro zařízení staveniště</t>
  </si>
  <si>
    <t>-349829912</t>
  </si>
  <si>
    <t>9</t>
  </si>
  <si>
    <t>039002000</t>
  </si>
  <si>
    <t>Zrušení zařízení staveniště</t>
  </si>
  <si>
    <t>-515385591</t>
  </si>
  <si>
    <t>VRN4</t>
  </si>
  <si>
    <t>Inženýrská činnost</t>
  </si>
  <si>
    <t>042503000</t>
  </si>
  <si>
    <t>Plán BOZP na staveništi</t>
  </si>
  <si>
    <t>1650765044</t>
  </si>
  <si>
    <t>11</t>
  </si>
  <si>
    <t>045002000</t>
  </si>
  <si>
    <t>Kompletační a koordinační činnost</t>
  </si>
  <si>
    <t>1126698873</t>
  </si>
  <si>
    <t>10 - 1NP - demontáže, bourání, přesuny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</si>
  <si>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</si>
  <si>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</si>
  <si>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</si>
  <si>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</si>
  <si>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735 - Ústřední vytápění - otopná tělesa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</si>
  <si>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</si>
  <si>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</si>
  <si>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</si>
  <si>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</si>
  <si>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</si>
  <si>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</si>
  <si>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Ostatní konstrukce a práce, bourání</t>
  </si>
  <si>
    <t>962031136</t>
  </si>
  <si>
    <t>Bourání příček z tvárnic nebo příčkovek tl do 150 mm</t>
  </si>
  <si>
    <t>m2</t>
  </si>
  <si>
    <t>-685086534</t>
  </si>
  <si>
    <t>VV</t>
  </si>
  <si>
    <t>3,25*2,05+1,2*2,5 "S101</t>
  </si>
  <si>
    <t>962032230</t>
  </si>
  <si>
    <t>Bourání zdiva z cihel pálených nebo vápenopískových na MV nebo MVC do 1 m3</t>
  </si>
  <si>
    <t>m3</t>
  </si>
  <si>
    <t>224436843</t>
  </si>
  <si>
    <t>0,25*2*1 "S115</t>
  </si>
  <si>
    <t>965046111</t>
  </si>
  <si>
    <t>Broušení stávajících betonových podlah úběr do 3 mm</t>
  </si>
  <si>
    <t>520917488</t>
  </si>
  <si>
    <t>3,35*2,05+4,4*2,35 "SP101</t>
  </si>
  <si>
    <t>965081213</t>
  </si>
  <si>
    <t>Bourání podlah z dlaždic keramických nebo xylolitových tl do 10 mm plochy přes 1 m2</t>
  </si>
  <si>
    <t>-1702302702</t>
  </si>
  <si>
    <t>965081611</t>
  </si>
  <si>
    <t>Odsekání soklíků rovných</t>
  </si>
  <si>
    <t>m</t>
  </si>
  <si>
    <t>530469925</t>
  </si>
  <si>
    <t>(3,25*2+2,35*2+4,45*2)*0,9 "SP101</t>
  </si>
  <si>
    <t>968062245</t>
  </si>
  <si>
    <t>Vybourání dřevěných rámů oken jednoduchých včetně křídel pl do 2 m2</t>
  </si>
  <si>
    <t>1802557810</t>
  </si>
  <si>
    <t>1,2*1,05 "S104</t>
  </si>
  <si>
    <t>968072455</t>
  </si>
  <si>
    <t>Vybourání kovových dveřních zárubní pl do 2 m2</t>
  </si>
  <si>
    <t>-1406746657</t>
  </si>
  <si>
    <t>0,6*2 "S102</t>
  </si>
  <si>
    <t>978013141</t>
  </si>
  <si>
    <t>Otlučení (osekání) vnitřní vápenné nebo vápenocementové omítky stěn v rozsahu do 30 %</t>
  </si>
  <si>
    <t>-1099380630</t>
  </si>
  <si>
    <t>4,45*2,8 "S112</t>
  </si>
  <si>
    <t>10 "S114</t>
  </si>
  <si>
    <t>997</t>
  </si>
  <si>
    <t>Přesun sutě</t>
  </si>
  <si>
    <t>997013211</t>
  </si>
  <si>
    <t>Vnitrostaveništní doprava suti a vybouraných hmot pro budovy v do 6 m ručně</t>
  </si>
  <si>
    <t>t</t>
  </si>
  <si>
    <t>625785358</t>
  </si>
  <si>
    <t>997013501</t>
  </si>
  <si>
    <t>Odvoz suti a vybouraných hmot na skládku nebo meziskládku do 1 km se složením</t>
  </si>
  <si>
    <t>-1738185902</t>
  </si>
  <si>
    <t>997013509</t>
  </si>
  <si>
    <t>Příplatek k odvozu suti a vybouraných hmot na skládku ZKD 1 km přes 1 km</t>
  </si>
  <si>
    <t>-63572379</t>
  </si>
  <si>
    <t>3,299*14 'Přepočtené koeficientem množství</t>
  </si>
  <si>
    <t>12</t>
  </si>
  <si>
    <t>997013831</t>
  </si>
  <si>
    <t>Poplatek za uložení na skládce (skládkovné) stavebního odpadu směsného kód odpadu 170 904</t>
  </si>
  <si>
    <t>436369683</t>
  </si>
  <si>
    <t>PSV</t>
  </si>
  <si>
    <t>Práce a dodávky PSV</t>
  </si>
  <si>
    <t>735</t>
  </si>
  <si>
    <t>Ústřední vytápění - otopná tělesa</t>
  </si>
  <si>
    <t>13</t>
  </si>
  <si>
    <t>735151821</t>
  </si>
  <si>
    <t>Demontáž otopného tělesa panelového dvouřadého délka do 1500 mm</t>
  </si>
  <si>
    <t>kus</t>
  </si>
  <si>
    <t>16</t>
  </si>
  <si>
    <t>1270429806</t>
  </si>
  <si>
    <t>3 "P102 (demontáž pro zpětné osazení)</t>
  </si>
  <si>
    <t>766</t>
  </si>
  <si>
    <t>Konstrukce truhlářské</t>
  </si>
  <si>
    <t>14</t>
  </si>
  <si>
    <t>766111820</t>
  </si>
  <si>
    <t>Demontáž truhlářských stěn dřevěných plných</t>
  </si>
  <si>
    <t>-1427134161</t>
  </si>
  <si>
    <t>1,1*1,2 "S103</t>
  </si>
  <si>
    <t>766691914</t>
  </si>
  <si>
    <t>Vyvěšení nebo zavěšení dřevěných křídel dveří pl do 2 m2</t>
  </si>
  <si>
    <t>-1331545918</t>
  </si>
  <si>
    <t>1 "S102</t>
  </si>
  <si>
    <t>P101</t>
  </si>
  <si>
    <t>Demontáž dř.krytu radiátoru 20x80/300 s uskladnením - P101</t>
  </si>
  <si>
    <t>2010025528</t>
  </si>
  <si>
    <t>17</t>
  </si>
  <si>
    <t>P103</t>
  </si>
  <si>
    <t>Demontáž, přesun. uskladnění sestavy dř.krytu radiátoru + nábytek 35x80/270 - P103</t>
  </si>
  <si>
    <t>732712328</t>
  </si>
  <si>
    <t>18</t>
  </si>
  <si>
    <t>P104</t>
  </si>
  <si>
    <t>Demontáž, přesun. uskladnění sestavy dř.krytu radiátoru + nábytek 35x80/270 - P104</t>
  </si>
  <si>
    <t>-900326794</t>
  </si>
  <si>
    <t>19</t>
  </si>
  <si>
    <t>P105</t>
  </si>
  <si>
    <t>Demontáž, přesun. uskladnění sestavy nábytku 60x315/270 - P105</t>
  </si>
  <si>
    <t>1140514818</t>
  </si>
  <si>
    <t>S105</t>
  </si>
  <si>
    <t>Demontáž držáku, krytu záclon dřevo 2x12/270 vč.kotevních prvků, likvidace - S105</t>
  </si>
  <si>
    <t>-1517505278</t>
  </si>
  <si>
    <t>S107</t>
  </si>
  <si>
    <t>Demontáž držáku, krytu záclon dřevo 2x20/420 vč.kotevních prvků, likvidace - S107</t>
  </si>
  <si>
    <t>128840176</t>
  </si>
  <si>
    <t>22</t>
  </si>
  <si>
    <t>S108</t>
  </si>
  <si>
    <t>Demontáž držáku, krytu záclon dřevo 2x20/450 vč.kotevních prvků, likvidace - S108</t>
  </si>
  <si>
    <t>377341735</t>
  </si>
  <si>
    <t>23</t>
  </si>
  <si>
    <t>S109</t>
  </si>
  <si>
    <t>Demontáž držáku, krytu záclon dřevo 2x15/560 vč.kotevních prvků, likvidace - S109</t>
  </si>
  <si>
    <t>-1522964400</t>
  </si>
  <si>
    <t>776</t>
  </si>
  <si>
    <t>Podlahy povlakové</t>
  </si>
  <si>
    <t>24</t>
  </si>
  <si>
    <t>776201814</t>
  </si>
  <si>
    <t>Demontáž povlakových podlahovin volně položených podlepených páskou</t>
  </si>
  <si>
    <t>1806007622</t>
  </si>
  <si>
    <t>1,1*3,35 "SP102</t>
  </si>
  <si>
    <t>776410811</t>
  </si>
  <si>
    <t>Odstranění soklíků a lišt pryžových nebo plastových</t>
  </si>
  <si>
    <t>706219185</t>
  </si>
  <si>
    <t>3,25*2+1,1*2-0,6 "SP102</t>
  </si>
  <si>
    <t>783</t>
  </si>
  <si>
    <t>Dokončovací práce - nátěry</t>
  </si>
  <si>
    <t>26</t>
  </si>
  <si>
    <t>783806805</t>
  </si>
  <si>
    <t>Odstranění nátěrů z omítek opálením s obroušením</t>
  </si>
  <si>
    <t>-1663598730</t>
  </si>
  <si>
    <t>4,45*1,32 "S112</t>
  </si>
  <si>
    <t>2*1 "S113</t>
  </si>
  <si>
    <t>784</t>
  </si>
  <si>
    <t>Dokončovací práce - malby a tapety</t>
  </si>
  <si>
    <t>27</t>
  </si>
  <si>
    <t>784111011</t>
  </si>
  <si>
    <t>Obroušení podkladu omítnutého v místnostech výšky do 3,80 m</t>
  </si>
  <si>
    <t>1482957360</t>
  </si>
  <si>
    <t>0,5*2,8 "S110</t>
  </si>
  <si>
    <t>2,735*2,8 "S111</t>
  </si>
  <si>
    <t>4,8*2,8 "S111</t>
  </si>
  <si>
    <t>4,45*(2,8-1,32) "S112</t>
  </si>
  <si>
    <t>28</t>
  </si>
  <si>
    <t>784121001</t>
  </si>
  <si>
    <t>Oškrabání malby v mísnostech výšky do 3,80 m</t>
  </si>
  <si>
    <t>868690229</t>
  </si>
  <si>
    <t>29</t>
  </si>
  <si>
    <t>S111</t>
  </si>
  <si>
    <t>Sonda/kontrola stavu zdiva a překladů - S111</t>
  </si>
  <si>
    <t>1571650947</t>
  </si>
  <si>
    <t>15 - 1NP - nový stav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</si>
  <si>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</si>
  <si>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</si>
  <si>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</si>
  <si>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</si>
  <si>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771 - Podlahy z dlaždic</t>
  </si>
  <si>
    <t xml:space="preserve">    781 - Dokončovací práce - obklady</t>
  </si>
  <si>
    <t>Svislé a kompletní konstrukce</t>
  </si>
  <si>
    <t>44</t>
  </si>
  <si>
    <t>317941121</t>
  </si>
  <si>
    <t>Osazování ocelových válcovaných nosníků na zdivu I, IE, U, UE nebo L do č 12</t>
  </si>
  <si>
    <t>539246742</t>
  </si>
  <si>
    <t>0,75*8,9/1000 "N110 - L50x100/750</t>
  </si>
  <si>
    <t>45</t>
  </si>
  <si>
    <t>M</t>
  </si>
  <si>
    <t>13010522</t>
  </si>
  <si>
    <t>úhelník ocelový nerovnostranný jakost 11 375 100x50x8mm</t>
  </si>
  <si>
    <t>529065795</t>
  </si>
  <si>
    <t>0,007*1,05 'Přepočtené koeficientem množství</t>
  </si>
  <si>
    <t>340271025</t>
  </si>
  <si>
    <t>Zazdívka otvorů v příčkách nebo stěnách plochy do 4 m2 tvárnicemi pórobetonovými tl 100 mm</t>
  </si>
  <si>
    <t>591886940</t>
  </si>
  <si>
    <t>1,2*0,9 "N102</t>
  </si>
  <si>
    <t>342272225</t>
  </si>
  <si>
    <t>Příčka z pórobetonových hladkých tvárnic na tenkovrstvou maltu tl 100 mm</t>
  </si>
  <si>
    <t>1844146466</t>
  </si>
  <si>
    <t>(0,15*2+0,8)*2,4 "N110</t>
  </si>
  <si>
    <t>35</t>
  </si>
  <si>
    <t>342291121</t>
  </si>
  <si>
    <t>Ukotvení příček k cihelným konstrukcím plochými kotvami</t>
  </si>
  <si>
    <t>-1781659902</t>
  </si>
  <si>
    <t>2,4*2 "N110</t>
  </si>
  <si>
    <t>Úpravy povrchů, podlahy a osazování výplní</t>
  </si>
  <si>
    <t>612142001</t>
  </si>
  <si>
    <t>Potažení vnitřních stěn sklovláknitým pletivem vtlačeným do tenkovrstvé hmoty</t>
  </si>
  <si>
    <t>-646253547</t>
  </si>
  <si>
    <t>(4,8+2,735)*2,8 "N103</t>
  </si>
  <si>
    <t>0,5*2,8 "N104</t>
  </si>
  <si>
    <t>4,45*2,8 "N105</t>
  </si>
  <si>
    <t>(3,35+2,05)*2*0,5 "N106</t>
  </si>
  <si>
    <t>(0,25+0,8)*2,4 "N110</t>
  </si>
  <si>
    <t>612311131</t>
  </si>
  <si>
    <t>Potažení vnitřních stěn vápenným štukem tloušťky do 3 mm</t>
  </si>
  <si>
    <t>-208818864</t>
  </si>
  <si>
    <t>612325215</t>
  </si>
  <si>
    <t>Vápenocementová hladká omítka malých ploch do 4,0 m2 na stěnách</t>
  </si>
  <si>
    <t>-2132985287</t>
  </si>
  <si>
    <t>1*2 "N102</t>
  </si>
  <si>
    <t>612325223</t>
  </si>
  <si>
    <t>Vápenocementová štuková omítka malých ploch do 1,0 m2 na stěnách</t>
  </si>
  <si>
    <t>689081805</t>
  </si>
  <si>
    <t>10 "N108</t>
  </si>
  <si>
    <t>612325411</t>
  </si>
  <si>
    <t>Oprava vnitřní vápenocementové hladké omítky stěn v rozsahu plochy do 10%</t>
  </si>
  <si>
    <t>46702578</t>
  </si>
  <si>
    <t>612325412</t>
  </si>
  <si>
    <t>Oprava vnitřní vápenocementové hladké omítky stěn v rozsahu plochy do 30%</t>
  </si>
  <si>
    <t>2146973590</t>
  </si>
  <si>
    <t>43</t>
  </si>
  <si>
    <t>629991011</t>
  </si>
  <si>
    <t>Zakrytí výplní otvorů a svislých ploch fólií přilepenou lepící páskou</t>
  </si>
  <si>
    <t>-1670750503</t>
  </si>
  <si>
    <t>1,6*25*2</t>
  </si>
  <si>
    <t>5,54*1,6</t>
  </si>
  <si>
    <t>0,9*1,7</t>
  </si>
  <si>
    <t>0,8*1,55*3</t>
  </si>
  <si>
    <t>0,8*1*4</t>
  </si>
  <si>
    <t>0,8*1,75</t>
  </si>
  <si>
    <t>0,8*1,55</t>
  </si>
  <si>
    <t>1,35*2,8</t>
  </si>
  <si>
    <t>4,2*1,65*3</t>
  </si>
  <si>
    <t>2,1*1,65</t>
  </si>
  <si>
    <t>632451436</t>
  </si>
  <si>
    <t>Potěr pískocementový tl do 30 mm tř. C 25 běžný</t>
  </si>
  <si>
    <t>328525737</t>
  </si>
  <si>
    <t>21,57 "NP101</t>
  </si>
  <si>
    <t>42</t>
  </si>
  <si>
    <t>952901111</t>
  </si>
  <si>
    <t>Vyčištění budov bytové a občanské výstavby při výšce podlaží do 4 m</t>
  </si>
  <si>
    <t>1403326126</t>
  </si>
  <si>
    <t>22,6+9,9+4,3+0,85+1,73+3,55+15,93+11,7+6,02+10,6+6,64+4,28+3,4+3,2+4,5+101,7</t>
  </si>
  <si>
    <t>998</t>
  </si>
  <si>
    <t>Přesun hmot</t>
  </si>
  <si>
    <t>998018001</t>
  </si>
  <si>
    <t>Přesun hmot ruční pro budovy v do 6 m</t>
  </si>
  <si>
    <t>701181950</t>
  </si>
  <si>
    <t>711</t>
  </si>
  <si>
    <t>Izolace proti vodě, vlhkosti a plynům</t>
  </si>
  <si>
    <t>711131101</t>
  </si>
  <si>
    <t>Provedení izolace proti zemní vlhkosti pásy na sucho vodorovné AIP nebo tkaninou</t>
  </si>
  <si>
    <t>1453359003</t>
  </si>
  <si>
    <t>101,66 "N109 - ochranna stávajícího koberce</t>
  </si>
  <si>
    <t>69311169</t>
  </si>
  <si>
    <t>geotextilie PP s ÚV stabilizací 200g/m2</t>
  </si>
  <si>
    <t>32</t>
  </si>
  <si>
    <t>-266588321</t>
  </si>
  <si>
    <t>101,66*1,15 'Přepočtené koeficientem množství</t>
  </si>
  <si>
    <t>998711201</t>
  </si>
  <si>
    <t>Přesun hmot procentní pro izolace proti vodě, vlhkosti a plynům v objektech v do 6 m</t>
  </si>
  <si>
    <t>%</t>
  </si>
  <si>
    <t>876692098</t>
  </si>
  <si>
    <t>735159210</t>
  </si>
  <si>
    <t>Montáž otopných těles panelových dvouřadých délky do 1140 mm</t>
  </si>
  <si>
    <t>1088305144</t>
  </si>
  <si>
    <t>3 "P102 - zpětná montáž</t>
  </si>
  <si>
    <t>998735201</t>
  </si>
  <si>
    <t>Přesun hmot procentní pro otopná tělesa v objektech v do 6 m</t>
  </si>
  <si>
    <t>-607219185</t>
  </si>
  <si>
    <t>N101</t>
  </si>
  <si>
    <t>M+D atyp.dveře 1100x1100 vč.rámu a kování - N101</t>
  </si>
  <si>
    <t>-1325652426</t>
  </si>
  <si>
    <t>Zpětná montáž sestavy dř.krytu radiátoru + nábytek 35x80/270 - P103</t>
  </si>
  <si>
    <t>-1241978771</t>
  </si>
  <si>
    <t>Zpětná montáž sestavy dř.krytu radiátoru + nábytek 35x80/270 - P104</t>
  </si>
  <si>
    <t>-1349292182</t>
  </si>
  <si>
    <t>Zpětná montáž sestavy nábytku 60x315/270 - P105</t>
  </si>
  <si>
    <t>-181976345</t>
  </si>
  <si>
    <t>998766201</t>
  </si>
  <si>
    <t>Přesun hmot procentní pro konstrukce truhlářské v objektech v do 6 m</t>
  </si>
  <si>
    <t>-2090157860</t>
  </si>
  <si>
    <t>771</t>
  </si>
  <si>
    <t>Podlahy z dlaždic</t>
  </si>
  <si>
    <t>771474112</t>
  </si>
  <si>
    <t>Montáž soklů z dlaždic keramických rovných flexibilní lepidlo v do 90 mm</t>
  </si>
  <si>
    <t>-390126439</t>
  </si>
  <si>
    <t>0,25+0,8 "N110</t>
  </si>
  <si>
    <t>4,45+2,25+2,25+3,35+3,35+2,05-0,9 "NP101</t>
  </si>
  <si>
    <t>59761427</t>
  </si>
  <si>
    <t>dlažba keramická slinutá hladká do interiéru i exteriéru pro vysoké mechanické namáhání přes 85 do 100ks/m2</t>
  </si>
  <si>
    <t>778573306</t>
  </si>
  <si>
    <t>1,050*0,1</t>
  </si>
  <si>
    <t>16,8*0,1</t>
  </si>
  <si>
    <t>1,785*1,1 'Přepočtené koeficientem množství</t>
  </si>
  <si>
    <t>771574115</t>
  </si>
  <si>
    <t>Montáž podlah keramických hladkých lepených flexibilním lepidlem do 25 ks/m2</t>
  </si>
  <si>
    <t>1848700099</t>
  </si>
  <si>
    <t>59761432</t>
  </si>
  <si>
    <t>dlažba keramická slinutá hladká do interiéru i exteriéru pro vysoké mechanické namáhání přes 22 do 25ks/m2 - R10</t>
  </si>
  <si>
    <t>-451202558</t>
  </si>
  <si>
    <t>21,57*1,1 'Přepočtené koeficientem množství</t>
  </si>
  <si>
    <t>998771201</t>
  </si>
  <si>
    <t>Přesun hmot procentní pro podlahy z dlaždic v objektech v do 6 m</t>
  </si>
  <si>
    <t>-755641022</t>
  </si>
  <si>
    <t>776421312</t>
  </si>
  <si>
    <t>Montáž přechodových šroubovaných lišt</t>
  </si>
  <si>
    <t>276672849</t>
  </si>
  <si>
    <t>0,9+1 "NP101</t>
  </si>
  <si>
    <t>55343124</t>
  </si>
  <si>
    <t>profil přechodový Al vrtaný 30mm bronz</t>
  </si>
  <si>
    <t>2043907383</t>
  </si>
  <si>
    <t>1,9*1,02 'Přepočtené koeficientem množství</t>
  </si>
  <si>
    <t>998776201</t>
  </si>
  <si>
    <t>Přesun hmot procentní pro podlahy povlakové v objektech v do 6 m</t>
  </si>
  <si>
    <t>959760629</t>
  </si>
  <si>
    <t>781</t>
  </si>
  <si>
    <t>Dokončovací práce - obklady</t>
  </si>
  <si>
    <t>781494511</t>
  </si>
  <si>
    <t>Plastové profily ukončovací lepené flexibilním lepidlem</t>
  </si>
  <si>
    <t>-915743698</t>
  </si>
  <si>
    <t>16,8 "NP101</t>
  </si>
  <si>
    <t>998781201</t>
  </si>
  <si>
    <t>Přesun hmot procentní pro obklady keramické v objektech v do 6 m</t>
  </si>
  <si>
    <t>813299958</t>
  </si>
  <si>
    <t>31</t>
  </si>
  <si>
    <t>783801401</t>
  </si>
  <si>
    <t>Ometení omítek před provedením nátěru</t>
  </si>
  <si>
    <t>-968093502</t>
  </si>
  <si>
    <t>4,25*1,2 "N105</t>
  </si>
  <si>
    <t>(0,25+0,8)*1,2 "N110</t>
  </si>
  <si>
    <t>783813131</t>
  </si>
  <si>
    <t>Penetrační olejový nátěr hladkých, tenkovrstvých zrnitých a štukových omítek</t>
  </si>
  <si>
    <t>1299486816</t>
  </si>
  <si>
    <t>33</t>
  </si>
  <si>
    <t>783817421</t>
  </si>
  <si>
    <t>Krycí dvojnásobný olejový nátěr hladkých, zrnitých tenkovrstvých nebo štukových omítek</t>
  </si>
  <si>
    <t>1241352771</t>
  </si>
  <si>
    <t>34</t>
  </si>
  <si>
    <t>783823131</t>
  </si>
  <si>
    <t>Penetrační akrylátový nátěr hladkých, tenkovrstvých zrnitých nebo štukových omítek</t>
  </si>
  <si>
    <t>-1056252993</t>
  </si>
  <si>
    <t>36</t>
  </si>
  <si>
    <t>1697311836</t>
  </si>
  <si>
    <t>16,5 "1.01</t>
  </si>
  <si>
    <t>15,5+5,3</t>
  </si>
  <si>
    <t>4,3 "1.03</t>
  </si>
  <si>
    <t>9,7*(3-1,25)</t>
  </si>
  <si>
    <t>0,85 "1.04</t>
  </si>
  <si>
    <t>3,8*2,67-2,2*1,6</t>
  </si>
  <si>
    <t>1,73 "1.05</t>
  </si>
  <si>
    <t>5,54*2,71-5,54*1,6</t>
  </si>
  <si>
    <t>3,55 "1.06</t>
  </si>
  <si>
    <t>8,6*2,76-4*1,6</t>
  </si>
  <si>
    <t>15,93 "1.07</t>
  </si>
  <si>
    <t>17,8*3-17,8*1,2</t>
  </si>
  <si>
    <t>11,7 "1.08</t>
  </si>
  <si>
    <t>17,2*3-17,2*1,75</t>
  </si>
  <si>
    <t>6,02 "1.10</t>
  </si>
  <si>
    <t>11,9*3-11,9*1,75</t>
  </si>
  <si>
    <t>10,6 "1.11</t>
  </si>
  <si>
    <t>15,14*3</t>
  </si>
  <si>
    <t>6,64 "1.12</t>
  </si>
  <si>
    <t>11,2*2,5-3,75*2-7,45*1,2</t>
  </si>
  <si>
    <t>4,28 "1.13</t>
  </si>
  <si>
    <t>9,45*2,3-9,45*1,2</t>
  </si>
  <si>
    <t>3,4 "1.15</t>
  </si>
  <si>
    <t>7,4*3</t>
  </si>
  <si>
    <t>3,2 "1.16</t>
  </si>
  <si>
    <t>7,3*3-7,3*1</t>
  </si>
  <si>
    <t>4,5 "1.17</t>
  </si>
  <si>
    <t>8,9*3-7,9*1,18</t>
  </si>
  <si>
    <t>101,7 "1.18</t>
  </si>
  <si>
    <t>50,9*3-50,9*1,1+7*5,7*0,25</t>
  </si>
  <si>
    <t>37</t>
  </si>
  <si>
    <t>784121005</t>
  </si>
  <si>
    <t>Oškrabání malby v mísnostech výšky přes 5,00 m</t>
  </si>
  <si>
    <t>1818572987</t>
  </si>
  <si>
    <t>22,6 "1.01</t>
  </si>
  <si>
    <t>54,5</t>
  </si>
  <si>
    <t>38</t>
  </si>
  <si>
    <t>784181101</t>
  </si>
  <si>
    <t>Základní akrylátová jednonásobná penetrace podkladu v místnostech výšky do 3,80m</t>
  </si>
  <si>
    <t>-1589502031</t>
  </si>
  <si>
    <t>39</t>
  </si>
  <si>
    <t>784181105</t>
  </si>
  <si>
    <t>Základní akrylátová jednonásobná penetrace podkladu v místnostech výšky přes 5,00 m</t>
  </si>
  <si>
    <t>-1441689485</t>
  </si>
  <si>
    <t>40</t>
  </si>
  <si>
    <t>784221101</t>
  </si>
  <si>
    <t>Dvojnásobné bílé malby ze směsí za sucha dobře otěruvzdorných v místnostech do 3,80 m</t>
  </si>
  <si>
    <t>284360311</t>
  </si>
  <si>
    <t>41</t>
  </si>
  <si>
    <t>784221105</t>
  </si>
  <si>
    <t>Dvojnásobné bílé malby ze směsí za sucha dobře otěruvzdorných v místnostech přes 5,00 m</t>
  </si>
  <si>
    <t>-2142444345</t>
  </si>
  <si>
    <t>20 - 2NP - demontáže, bourání, přesuny</t>
  </si>
  <si>
    <t xml:space="preserve">    722 - Zdravotechnika - vnitřní vodovod</t>
  </si>
  <si>
    <t xml:space="preserve">    725 - Zdravotechnika - zařizovací předměty</t>
  </si>
  <si>
    <t>1260513627</t>
  </si>
  <si>
    <t>1,6*1,3*2 "S206</t>
  </si>
  <si>
    <t>-2043778783</t>
  </si>
  <si>
    <t xml:space="preserve">4,1*1,2  "S209</t>
  </si>
  <si>
    <t>612321121</t>
  </si>
  <si>
    <t>Vápenocementová omítka hladká jednovrstvá vnitřních stěn nanášená ručně</t>
  </si>
  <si>
    <t>1132312096</t>
  </si>
  <si>
    <t>4*1,16 "S205</t>
  </si>
  <si>
    <t>-131135193</t>
  </si>
  <si>
    <t>1 "S212</t>
  </si>
  <si>
    <t>-1768842218</t>
  </si>
  <si>
    <t>632451431</t>
  </si>
  <si>
    <t>Doplnění cementového potěru hlazeného pl do 1 m2 tl do 30 mm</t>
  </si>
  <si>
    <t>756104404</t>
  </si>
  <si>
    <t>0,9*0,1 "S203</t>
  </si>
  <si>
    <t>3*2,8 "S204</t>
  </si>
  <si>
    <t>0,25*2*1"S211</t>
  </si>
  <si>
    <t>11,03 "SP202</t>
  </si>
  <si>
    <t>4,1 "S209</t>
  </si>
  <si>
    <t>3,72+3,73*2 "SP202</t>
  </si>
  <si>
    <t>1,2*0,9 "S206</t>
  </si>
  <si>
    <t>0,8*2 "S203</t>
  </si>
  <si>
    <t>5 "S212</t>
  </si>
  <si>
    <t>978059541</t>
  </si>
  <si>
    <t>Odsekání a odebrání obkladů stěn z vnitřních obkládaček plochy přes 1 m2</t>
  </si>
  <si>
    <t>1458753852</t>
  </si>
  <si>
    <t>3,159*14 'Přepočtené koeficientem množství</t>
  </si>
  <si>
    <t>-303719241</t>
  </si>
  <si>
    <t>722</t>
  </si>
  <si>
    <t>Zdravotechnika - vnitřní vodovod</t>
  </si>
  <si>
    <t>722170801</t>
  </si>
  <si>
    <t>Demontáž rozvodů vody z plastů do D 25</t>
  </si>
  <si>
    <t>841553584</t>
  </si>
  <si>
    <t>10 "S210</t>
  </si>
  <si>
    <t>725</t>
  </si>
  <si>
    <t>Zdravotechnika - zařizovací předměty</t>
  </si>
  <si>
    <t>725210821</t>
  </si>
  <si>
    <t>Demontáž umyvadel bez výtokových armatur</t>
  </si>
  <si>
    <t>-854392415</t>
  </si>
  <si>
    <t>1 "S201</t>
  </si>
  <si>
    <t>725320822</t>
  </si>
  <si>
    <t>Demontáž dřez dvojitý samozstatně stojící - S202</t>
  </si>
  <si>
    <t>-1716887703</t>
  </si>
  <si>
    <t>725810811</t>
  </si>
  <si>
    <t>Demontáž ventilů výtokových nástěnných</t>
  </si>
  <si>
    <t>-1924208680</t>
  </si>
  <si>
    <t>2 "S201</t>
  </si>
  <si>
    <t>725820801</t>
  </si>
  <si>
    <t>Demontáž baterie nástěnné do G 3 / 4</t>
  </si>
  <si>
    <t>2110006565</t>
  </si>
  <si>
    <t>1 "S202</t>
  </si>
  <si>
    <t>725820802</t>
  </si>
  <si>
    <t>Demontáž baterie stojánkové do jednoho otvoru</t>
  </si>
  <si>
    <t>1722515901</t>
  </si>
  <si>
    <t>725-S201</t>
  </si>
  <si>
    <t>Demontáž dávkovače mýdla, zásobníku pap.ručníků - S201</t>
  </si>
  <si>
    <t>15889236</t>
  </si>
  <si>
    <t>2 "P203</t>
  </si>
  <si>
    <t>1 "P204</t>
  </si>
  <si>
    <t>1 "S203</t>
  </si>
  <si>
    <t>P202</t>
  </si>
  <si>
    <t>Demontáž dř.krytu radiátoru 20x80/410 s uskladnením - P202</t>
  </si>
  <si>
    <t>-1674181862</t>
  </si>
  <si>
    <t>P205</t>
  </si>
  <si>
    <t>Demontáž, přesun. uskladnění sestavy dř.krytu radiátoru + nábytek 35x80/450 - P205</t>
  </si>
  <si>
    <t>3028835</t>
  </si>
  <si>
    <t>P206</t>
  </si>
  <si>
    <t>Demontáž, přesun. uskladnění sestavy dř.krytu radiátoru + nábytek 60x315/250 - P206</t>
  </si>
  <si>
    <t>232778181</t>
  </si>
  <si>
    <t>P207</t>
  </si>
  <si>
    <t>Demontáž, přesun. uskladnění dřev.žebřiny 75x190 - P207</t>
  </si>
  <si>
    <t>85650924</t>
  </si>
  <si>
    <t>P201</t>
  </si>
  <si>
    <t>Demontáž, uskladnění kuch.skříň stojící 60x100/85 - P201</t>
  </si>
  <si>
    <t>-1356823591</t>
  </si>
  <si>
    <t>S207</t>
  </si>
  <si>
    <t>Demontáž držáku, krytu záclon dřevo 2x12/190 vč.kotevních prvků, likvidace - S207</t>
  </si>
  <si>
    <t>-797021838</t>
  </si>
  <si>
    <t>S208</t>
  </si>
  <si>
    <t>Demontáž držáku, krytu záclon dřevo 2x12/380 vč.kotevních prvků, likvidace - S208</t>
  </si>
  <si>
    <t>2081051454</t>
  </si>
  <si>
    <t>3,72*2,92 "SP201</t>
  </si>
  <si>
    <t>3,72*4+2,92*2+0,4*4 "SP201</t>
  </si>
  <si>
    <t>25 - 2NP - nový stav</t>
  </si>
  <si>
    <t xml:space="preserve">    763 - Konstrukce suché výstavby</t>
  </si>
  <si>
    <t>1884442450</t>
  </si>
  <si>
    <t>0,75*8,9/1000 "N212 - L50x100/750</t>
  </si>
  <si>
    <t>-1900997034</t>
  </si>
  <si>
    <t>1,2*0,9 "N202</t>
  </si>
  <si>
    <t>(0,15*2+0,8)*2,75 "N212</t>
  </si>
  <si>
    <t>2026710851</t>
  </si>
  <si>
    <t>2,75*2 "N212</t>
  </si>
  <si>
    <t>1,2*0,9*2 "N202</t>
  </si>
  <si>
    <t>(0,25+0,8)*2,75 "N212</t>
  </si>
  <si>
    <t>4,25*1,32 "N203</t>
  </si>
  <si>
    <t>1*2 "N202</t>
  </si>
  <si>
    <t>5 "N201</t>
  </si>
  <si>
    <t>65762760</t>
  </si>
  <si>
    <t>-876266894</t>
  </si>
  <si>
    <t>6*0,9*0,9+3*4,2*1,65+2,1*1,65</t>
  </si>
  <si>
    <t>1,8*20*2</t>
  </si>
  <si>
    <t>0,7*1,7</t>
  </si>
  <si>
    <t>3*0,8*2</t>
  </si>
  <si>
    <t>0,8*1</t>
  </si>
  <si>
    <t>0,8*1,7*2</t>
  </si>
  <si>
    <t>0,8*0,7</t>
  </si>
  <si>
    <t>5*4,2*1,65</t>
  </si>
  <si>
    <t>10,71 "NP202</t>
  </si>
  <si>
    <t>1818537116</t>
  </si>
  <si>
    <t>4,4+0,85+1,77+3,53+16+11,52+5,8+10,5+10,8+112,8</t>
  </si>
  <si>
    <t>711113121</t>
  </si>
  <si>
    <t>Izolace proti vlhkosti na svislé ploše za studena těsnicím nátěrem na bázi pryže (latexu) a bitumenů</t>
  </si>
  <si>
    <t>-1162112952</t>
  </si>
  <si>
    <t>1*2 "N211 - vč.prostupů</t>
  </si>
  <si>
    <t>112,79 "N210 - ochrana koberce</t>
  </si>
  <si>
    <t>112,79*1,15 'Přepočtené koeficientem množství</t>
  </si>
  <si>
    <t>721-Z201</t>
  </si>
  <si>
    <t>Napojení na stávající rozvod - Z201</t>
  </si>
  <si>
    <t>1317080192</t>
  </si>
  <si>
    <t>722174002</t>
  </si>
  <si>
    <t>Potrubí vodovodní plastové PPR svar polyfuze PN 16 D 20 x 2,8 mm</t>
  </si>
  <si>
    <t>-1822514600</t>
  </si>
  <si>
    <t>10 "Z201</t>
  </si>
  <si>
    <t>722181221</t>
  </si>
  <si>
    <t>Ochrana vodovodního potrubí přilepenými termoizolačními trubicemi z PE tl do 9 mm DN do 22 mm</t>
  </si>
  <si>
    <t>-1660481115</t>
  </si>
  <si>
    <t>722232043</t>
  </si>
  <si>
    <t>Kohout kulový přímý G 1/2 PN 42 do 185°C vnitřní závit</t>
  </si>
  <si>
    <t>169009675</t>
  </si>
  <si>
    <t>2 "Z201</t>
  </si>
  <si>
    <t>722290226</t>
  </si>
  <si>
    <t>Zkouška těsnosti vodovodního potrubí závitového do DN 50</t>
  </si>
  <si>
    <t>-1107366833</t>
  </si>
  <si>
    <t>722290234</t>
  </si>
  <si>
    <t>Proplach a dezinfekce vodovodního potrubí do DN 80</t>
  </si>
  <si>
    <t>-915839964</t>
  </si>
  <si>
    <t>998722201</t>
  </si>
  <si>
    <t>Přesun hmot procentní pro vnitřní vodovod v objektech v do 6 m</t>
  </si>
  <si>
    <t>1379135453</t>
  </si>
  <si>
    <t>725211601</t>
  </si>
  <si>
    <t>Umyvadlo keramické bílé šířky 500 mm bez krytu na sifon připevněné na stěnu šrouby</t>
  </si>
  <si>
    <t>-1938806037</t>
  </si>
  <si>
    <t>1 "N205</t>
  </si>
  <si>
    <t>725291511</t>
  </si>
  <si>
    <t>Doplňky zařízení koupelen a záchodů plastové dávkovač tekutého mýdla na 350 ml</t>
  </si>
  <si>
    <t>-1498282194</t>
  </si>
  <si>
    <t>725291531</t>
  </si>
  <si>
    <t>Doplňky zařízení koupelen a záchodů plastové zásobník papírových ručníků</t>
  </si>
  <si>
    <t>-264716976</t>
  </si>
  <si>
    <t>725319111</t>
  </si>
  <si>
    <t>Montáž dřezu ostatních typů</t>
  </si>
  <si>
    <t>520795743</t>
  </si>
  <si>
    <t>552N206</t>
  </si>
  <si>
    <t>dvoudřez 100x50-60+nohy - N206</t>
  </si>
  <si>
    <t>-495796737</t>
  </si>
  <si>
    <t>1 "N206</t>
  </si>
  <si>
    <t>725813111</t>
  </si>
  <si>
    <t>Ventil rohový bez připojovací trubičky nebo flexi hadičky G 1/2</t>
  </si>
  <si>
    <t>494058592</t>
  </si>
  <si>
    <t>2 "N205</t>
  </si>
  <si>
    <t>2 "N206</t>
  </si>
  <si>
    <t>725821326</t>
  </si>
  <si>
    <t>Baterie dřezová stojánková páková s otáčivým kulatým ústím a délkou ramínka 265 mm</t>
  </si>
  <si>
    <t>869736006</t>
  </si>
  <si>
    <t>725822611</t>
  </si>
  <si>
    <t>Baterie umyvadlová stojánková páková bez výpusti</t>
  </si>
  <si>
    <t>1590649583</t>
  </si>
  <si>
    <t>725980123</t>
  </si>
  <si>
    <t>Dvířka 20x20</t>
  </si>
  <si>
    <t>-839220759</t>
  </si>
  <si>
    <t>1 "207</t>
  </si>
  <si>
    <t>773637879</t>
  </si>
  <si>
    <t>763</t>
  </si>
  <si>
    <t>Konstrukce suché výstavby</t>
  </si>
  <si>
    <t>763121428</t>
  </si>
  <si>
    <t>SDK stěna předsazená tl 87,5 mm profil CW+UW 75 deska 1xH2 12,5 TI 40 mm EI 30</t>
  </si>
  <si>
    <t>1334793386</t>
  </si>
  <si>
    <t>3,72*1,4 "N204</t>
  </si>
  <si>
    <t>Zpětná montáž kuch.skříň stojící 60x100/85 - P201</t>
  </si>
  <si>
    <t>347567436</t>
  </si>
  <si>
    <t>Zpětná montáž sestavy dř.krytu radiátoru + nábytek 35x80/450 - P205</t>
  </si>
  <si>
    <t>-373416589</t>
  </si>
  <si>
    <t>Zpětná montáž sestavy dř.krytu radiátoru + nábytek 60x315/250 - P206</t>
  </si>
  <si>
    <t>359994879</t>
  </si>
  <si>
    <t>Zpětná montáž dřev.žebřiny 75x190 - P207</t>
  </si>
  <si>
    <t>-396017148</t>
  </si>
  <si>
    <t>771151012</t>
  </si>
  <si>
    <t>Samonivelační stěrka podlah pevnosti 20 MPa tl 5 mm</t>
  </si>
  <si>
    <t>1205288503</t>
  </si>
  <si>
    <t>10,45 "NP201</t>
  </si>
  <si>
    <t>0,8+0,25 "N212</t>
  </si>
  <si>
    <t>3,72*2+3,43*2-0,8-1,0 "NP202</t>
  </si>
  <si>
    <t>1,355*1,1 'Přepočtené koeficientem množství</t>
  </si>
  <si>
    <t>46</t>
  </si>
  <si>
    <t>47</t>
  </si>
  <si>
    <t>10,71*1,1 'Přepočtené koeficientem množství</t>
  </si>
  <si>
    <t>48</t>
  </si>
  <si>
    <t>771577114</t>
  </si>
  <si>
    <t>Příplatek k montáž podlah keramických za spárování tmelem dvousložkovým</t>
  </si>
  <si>
    <t>-138577091</t>
  </si>
  <si>
    <t>10,71 "NP202 - atest pro potravinářství</t>
  </si>
  <si>
    <t>49</t>
  </si>
  <si>
    <t>50</t>
  </si>
  <si>
    <t>776121111</t>
  </si>
  <si>
    <t>Vodou ředitelná penetrace savého podkladu povlakových podlah ředěná v poměru 1:3</t>
  </si>
  <si>
    <t>1952489840</t>
  </si>
  <si>
    <t>51</t>
  </si>
  <si>
    <t>776221111</t>
  </si>
  <si>
    <t>Lepení pásů z PVC standardním lepidlem</t>
  </si>
  <si>
    <t>734233554</t>
  </si>
  <si>
    <t>52</t>
  </si>
  <si>
    <t>28411000</t>
  </si>
  <si>
    <t>PVC heterogenní zátěžová antibakteriální, nášlapná vrstva 0,90mm, třída zátěže 34/43, otlak do 0,03mm, R10, hořlavost Bfl S1</t>
  </si>
  <si>
    <t>-754433115</t>
  </si>
  <si>
    <t>10,45*1,1 'Přepočtené koeficientem množství</t>
  </si>
  <si>
    <t>53</t>
  </si>
  <si>
    <t>776411111</t>
  </si>
  <si>
    <t>Montáž obvodových soklíků výšky do 80 mm</t>
  </si>
  <si>
    <t>-2067597193</t>
  </si>
  <si>
    <t>3,72*2+1,69*2+1,23*2+0,4*4-0,7 "NP201</t>
  </si>
  <si>
    <t>54</t>
  </si>
  <si>
    <t>28411007</t>
  </si>
  <si>
    <t>lišta soklová PVC 15x50mm</t>
  </si>
  <si>
    <t>2068166183</t>
  </si>
  <si>
    <t>14,18*1,02 'Přepočtené koeficientem množství</t>
  </si>
  <si>
    <t>55</t>
  </si>
  <si>
    <t>0,7 "NP201</t>
  </si>
  <si>
    <t>0,8 "NP202</t>
  </si>
  <si>
    <t>56</t>
  </si>
  <si>
    <t>1,5*1,02 'Přepočtené koeficientem množství</t>
  </si>
  <si>
    <t>57</t>
  </si>
  <si>
    <t>58</t>
  </si>
  <si>
    <t>781474115</t>
  </si>
  <si>
    <t>Montáž obkladů vnitřních keramických hladkých do 25 ks/m2 lepených flexibilním lepidlem</t>
  </si>
  <si>
    <t>700305743</t>
  </si>
  <si>
    <t>3,72*(2+0,1) "N208</t>
  </si>
  <si>
    <t>59</t>
  </si>
  <si>
    <t>59761039</t>
  </si>
  <si>
    <t>obklad keramický hladký přes 22 do 25ks/m2</t>
  </si>
  <si>
    <t>-753676247</t>
  </si>
  <si>
    <t>7,812*1,1 'Přepočtené koeficientem množství</t>
  </si>
  <si>
    <t>60</t>
  </si>
  <si>
    <t>781477111</t>
  </si>
  <si>
    <t>Příplatek k montáži obkladů vnitřních keramických hladkých za plochu do 10 m2</t>
  </si>
  <si>
    <t>1493799156</t>
  </si>
  <si>
    <t>61</t>
  </si>
  <si>
    <t>781494111</t>
  </si>
  <si>
    <t>Plastové profily rohové lepené flexibilním lepidlem</t>
  </si>
  <si>
    <t>1879337778</t>
  </si>
  <si>
    <t>3,72 "N208</t>
  </si>
  <si>
    <t>62</t>
  </si>
  <si>
    <t>-1772867860</t>
  </si>
  <si>
    <t>63</t>
  </si>
  <si>
    <t>64</t>
  </si>
  <si>
    <t>(3,43*2+3,72)*2 "N209</t>
  </si>
  <si>
    <t>65</t>
  </si>
  <si>
    <t>783806801</t>
  </si>
  <si>
    <t>Odstranění nátěrů z omítek obroušením</t>
  </si>
  <si>
    <t>-735822027</t>
  </si>
  <si>
    <t>(3,43*2+3,72)*1,1 "N209</t>
  </si>
  <si>
    <t>66</t>
  </si>
  <si>
    <t>Penetrační oejový nátěr hladkých, tenkovrstvých zrnitých a štukových omítek</t>
  </si>
  <si>
    <t>-1667847885</t>
  </si>
  <si>
    <t>67</t>
  </si>
  <si>
    <t>68</t>
  </si>
  <si>
    <t>1691961874</t>
  </si>
  <si>
    <t>4,4 "2.02</t>
  </si>
  <si>
    <t>9,8*(3-1,25)</t>
  </si>
  <si>
    <t>0,85 "2.03</t>
  </si>
  <si>
    <t>1,77 "2.04</t>
  </si>
  <si>
    <t>5,4*2,71-5,54*1,6</t>
  </si>
  <si>
    <t>3,53 "2.05</t>
  </si>
  <si>
    <t>16 "2.06</t>
  </si>
  <si>
    <t>11,52 "2.08</t>
  </si>
  <si>
    <t>5,8 "2.09</t>
  </si>
  <si>
    <t>11,7*3-11,9*1,75</t>
  </si>
  <si>
    <t>10,5 "2.10</t>
  </si>
  <si>
    <t>14,8*3-14,8*1,0</t>
  </si>
  <si>
    <t>10,8 "2.12</t>
  </si>
  <si>
    <t>14,1*3-3,72*2-10,4*2</t>
  </si>
  <si>
    <t>112,8 "2.14</t>
  </si>
  <si>
    <t>54,8*3-54,8*1,1+8*5,73*0,25</t>
  </si>
  <si>
    <t>69</t>
  </si>
  <si>
    <t>803722369</t>
  </si>
  <si>
    <t>70</t>
  </si>
  <si>
    <t>-1812670309</t>
  </si>
  <si>
    <t>30 - Elektroinstalace</t>
  </si>
  <si>
    <t>ing.Voráč Jiří</t>
  </si>
  <si>
    <t>HSV - HSV</t>
  </si>
  <si>
    <t xml:space="preserve">    9 - Ostatní konstrukce a práce-bourání</t>
  </si>
  <si>
    <t>M - Práce a dodávky M</t>
  </si>
  <si>
    <t xml:space="preserve">    21-M - Elektromontáže</t>
  </si>
  <si>
    <t xml:space="preserve">      SILN - Silnoproud + příprava pro slaboproud</t>
  </si>
  <si>
    <t xml:space="preserve">      SLAB - Slaboproud</t>
  </si>
  <si>
    <t>SPOL - Společné položky</t>
  </si>
  <si>
    <t xml:space="preserve">    OST - Ostatní</t>
  </si>
  <si>
    <t xml:space="preserve">      VRN - Vedlejší rozpočtové náklady</t>
  </si>
  <si>
    <t>612135101</t>
  </si>
  <si>
    <t>Hrubá výplň rýh ve stěnách maltou jakékoli šířky rýhy</t>
  </si>
  <si>
    <t>914068090</t>
  </si>
  <si>
    <t>420*0,03</t>
  </si>
  <si>
    <t>140*0,07</t>
  </si>
  <si>
    <t>80*0,1</t>
  </si>
  <si>
    <t>612325121</t>
  </si>
  <si>
    <t>Vápenocementová štuková omítka rýh ve stěnách šířky do 150 mm</t>
  </si>
  <si>
    <t>-536186976</t>
  </si>
  <si>
    <t>612325221</t>
  </si>
  <si>
    <t>Vápenocementová štuková omítka malých ploch do 0,09 m2 na stěnách</t>
  </si>
  <si>
    <t>367245430</t>
  </si>
  <si>
    <t>179 "krabičky</t>
  </si>
  <si>
    <t>24*2</t>
  </si>
  <si>
    <t>14*2</t>
  </si>
  <si>
    <t>612325222</t>
  </si>
  <si>
    <t>Vápenocementová štuková omítka malých ploch do 0,25 m2 na stěnách</t>
  </si>
  <si>
    <t>-1854044628</t>
  </si>
  <si>
    <t>9*2</t>
  </si>
  <si>
    <t>622-01</t>
  </si>
  <si>
    <t>Obnova a oprava zateplení po osazení videotelefonu do fasády</t>
  </si>
  <si>
    <t>833616509</t>
  </si>
  <si>
    <t>Ostatní konstrukce a práce-bourání</t>
  </si>
  <si>
    <t>974031121</t>
  </si>
  <si>
    <t>Frézování (řezání) rýh ve zdivu cihelném hl do 30 mm š do 30 mm</t>
  </si>
  <si>
    <t>2062266293</t>
  </si>
  <si>
    <t>974031122</t>
  </si>
  <si>
    <t>Frézování (řezání) ve zdivu cihelném hl do 30 mm š do 70 mm</t>
  </si>
  <si>
    <t>688815843</t>
  </si>
  <si>
    <t>974031123</t>
  </si>
  <si>
    <t>Frézování (řezání) ve zdivu cihelném hl do 30 mm š do 100 mm</t>
  </si>
  <si>
    <t>-1504444605</t>
  </si>
  <si>
    <t>974031132</t>
  </si>
  <si>
    <t>Frézování (řezání) rýh ve zdivu cihelném hl do 50 mm š do 70 mm</t>
  </si>
  <si>
    <t>1149984741</t>
  </si>
  <si>
    <t>977131119</t>
  </si>
  <si>
    <t>Vrty příklepovými vrtáky D do 32 mm do cihelného zdiva nebo prostého betonu</t>
  </si>
  <si>
    <t>-176558133</t>
  </si>
  <si>
    <t>0,15*(46+22)+0,25*1+0,55*(31+22) "stěny</t>
  </si>
  <si>
    <t>5*0,3 "stropy</t>
  </si>
  <si>
    <t>977131291</t>
  </si>
  <si>
    <t>Příplatek k vrtům příklepovými vrtáky za práci ve stísněném prostoru</t>
  </si>
  <si>
    <t>-946581506</t>
  </si>
  <si>
    <t>978059511</t>
  </si>
  <si>
    <t>Odsekání a odebrání obkladů stěn z vnitřních obkládaček plochy do 1 m2</t>
  </si>
  <si>
    <t>-1678789904</t>
  </si>
  <si>
    <t>4*0,15*0,15+8*0,15*0,15</t>
  </si>
  <si>
    <t>1969652670</t>
  </si>
  <si>
    <t>1743968355</t>
  </si>
  <si>
    <t>-1879129384</t>
  </si>
  <si>
    <t>2,13*9 'Přepočtené koeficientem množství</t>
  </si>
  <si>
    <t>997013803</t>
  </si>
  <si>
    <t>Poplatek za uložení na skládce (skládkovné) stavebního odpadu cihelného kód odpadu 170 102</t>
  </si>
  <si>
    <t>1857812705</t>
  </si>
  <si>
    <t>763-1</t>
  </si>
  <si>
    <t>Provedení otvoru 200x200 do SDK pr protažení kabelů vč.následného zakrytí a začištění</t>
  </si>
  <si>
    <t>1274054813</t>
  </si>
  <si>
    <t>781413914</t>
  </si>
  <si>
    <t>Oprava obkladu z obkladaček pórovinových do 45 ks/m2 lepených</t>
  </si>
  <si>
    <t>-490082875</t>
  </si>
  <si>
    <t>4+8</t>
  </si>
  <si>
    <t>59761255-1</t>
  </si>
  <si>
    <t xml:space="preserve">obkladačky keramické  kuchyňské (barevné) přes 35 do 45 ks/m2</t>
  </si>
  <si>
    <t>585853587</t>
  </si>
  <si>
    <t>12*0,15*0,15</t>
  </si>
  <si>
    <t>0,27*1,1 'Přepočtené koeficientem množství</t>
  </si>
  <si>
    <t>830994216</t>
  </si>
  <si>
    <t>0,2*1,3*3</t>
  </si>
  <si>
    <t>1488998998</t>
  </si>
  <si>
    <t>565206959</t>
  </si>
  <si>
    <t>Práce a dodávky M</t>
  </si>
  <si>
    <t>21-M</t>
  </si>
  <si>
    <t>Elektromontáže</t>
  </si>
  <si>
    <t>SILN</t>
  </si>
  <si>
    <t>Silnoproud + příprava pro slaboproud</t>
  </si>
  <si>
    <t>741122143</t>
  </si>
  <si>
    <t>Montáž kabelů měděných bez ukončení uložených v trubkách zatažených plných kulatých nebo bezhalogenových (CYKY) počtu a průřezu žil 5x4 až 6 mm2</t>
  </si>
  <si>
    <t>IP-RS</t>
  </si>
  <si>
    <t>Úprava stávající rozvodnice RS dle schéma včetně vydrátování a úpravy krycího plechu. Demontáž stávajícíh pojistek E27 a doplnění pojistkového odpojovače včetně pojistek.</t>
  </si>
  <si>
    <t>741210001</t>
  </si>
  <si>
    <t>Montáž rozvodnic oceloplechových nebo plastových bez zapojení vodičů běžných, hmotnosti do 20 kg</t>
  </si>
  <si>
    <t>CS ÚRS 2018 01</t>
  </si>
  <si>
    <t>IP-R3</t>
  </si>
  <si>
    <t>Rozvodnice R3 kompletně osazená a zapojená dle schéma včetně vydrátování.</t>
  </si>
  <si>
    <t>256</t>
  </si>
  <si>
    <t>IP-R4</t>
  </si>
  <si>
    <t>Rozvodnice R4 kompletně osazená a zapojená dle schéma včetně vydrátování.</t>
  </si>
  <si>
    <t>741110511</t>
  </si>
  <si>
    <t>Montáž lišt a kanálků elektroinstalačních se spojkami, ohyby a rohy a s nasunutím do krabic vkládacích s víčkem, šířky do 60 mm</t>
  </si>
  <si>
    <t>IP-EL-003</t>
  </si>
  <si>
    <t>elektroinstalační lišta bezhalogenová Kopos Kolín LHD 40X20HF včetně příslušenství (kryty, rohy, apod.)</t>
  </si>
  <si>
    <t>IP-EL-001</t>
  </si>
  <si>
    <t>elektroinstalační lišta bezhalogenová Kopos Kolín typ LHD 20X20HF včetně příslušenství (kryty, rohy, apod.)</t>
  </si>
  <si>
    <t>741122232</t>
  </si>
  <si>
    <t>Montáž kabelů měděných bez ukončení uložených volně nebo v liště plných kulatých (CYKY) počtu a průřezu žil 5x4 až 6 mm2</t>
  </si>
  <si>
    <t>IP-SV-001</t>
  </si>
  <si>
    <t>kabel silový NOPOVIC 1-CXKHR-J 5x6 RE B2s1so M</t>
  </si>
  <si>
    <t>741122211</t>
  </si>
  <si>
    <t>Montáž kabelů měděných bez ukončení uložených volně nebo v liště plných kulatých (CYKY) počtu a průřezu žil 3x1,5 až 6 mm2</t>
  </si>
  <si>
    <t>IP-SV-003</t>
  </si>
  <si>
    <t>kabel silový NOPOVIC 1-CXKHR-J 3x2,5 RE B2s1so M</t>
  </si>
  <si>
    <t>741122032</t>
  </si>
  <si>
    <t>Montáž kabelů měděných bez ukončení uložených pod omítku plných kulatých (CYKY), počtu a průřezu žil 5x4 až 6 mm2</t>
  </si>
  <si>
    <t>741122016</t>
  </si>
  <si>
    <t>Montáž kabelů měděných bez ukončení uložených pod omítku plných kulatých (CYKY), počtu a průřezu žil 3x2,5 až 6 mm2</t>
  </si>
  <si>
    <t>741122031</t>
  </si>
  <si>
    <t>Montáž kabelů měděných bez ukončení uložených pod omítku plných kulatých (CYKY), počtu a průřezu žil 5x1,5 až 2,5 mm2</t>
  </si>
  <si>
    <t>IP-SV-002</t>
  </si>
  <si>
    <t>kabel silový NOPOVIC 1-CXKHR-J 5x2,5 RE B2s1so M</t>
  </si>
  <si>
    <t>IP-SV-004</t>
  </si>
  <si>
    <t>kabel silový NOPOVIC 1-CXKHR-J 5x1,5 RE B2s1so M</t>
  </si>
  <si>
    <t>741122015</t>
  </si>
  <si>
    <t>Montáž kabelů měděných bez ukončení uložených pod omítku plných kulatých (CYKY), počtu a průřezu žil 3x1,5 mm2</t>
  </si>
  <si>
    <t>IP-SV-005</t>
  </si>
  <si>
    <t>kabel silový NOPOVIC 1-CXKHR-J 3x1,5 RE B2s1so M</t>
  </si>
  <si>
    <t>IP-SV-006</t>
  </si>
  <si>
    <t>kabel silový NOPOVIC 1-CXKHR-O 3x1,5 RE B2s1so M</t>
  </si>
  <si>
    <t>741122011</t>
  </si>
  <si>
    <t>Montáž kabelů měděných bez ukončení uložených pod omítku plných kulatých (CYKY), počtu a průřezu žil 2x1,5 až 2,5 mm2</t>
  </si>
  <si>
    <t>IP-SV-007</t>
  </si>
  <si>
    <t>kabel silový NOPOVIC 1-CXKHR-O 2x1,5 RE B2s1so M</t>
  </si>
  <si>
    <t>741112321</t>
  </si>
  <si>
    <t>Montáž krabic pancéřových bez napojení na trubky a lišty a demontáže a montáže víčka rozvodek se zapojením vodičů na svorkovnici kovových čtyřhranných, vel. 100x100 mm</t>
  </si>
  <si>
    <t>IP-EK-001</t>
  </si>
  <si>
    <t>krabice elektroinstalační Kopos Kolín typ 8101, IP54</t>
  </si>
  <si>
    <t>ks</t>
  </si>
  <si>
    <t>741112072</t>
  </si>
  <si>
    <t>Montáž krabic elektroinstalačních bez napojení na trubky a lišty, demontáže a montáže víčka a přístroje přístrojových lištových plastových dvojitých</t>
  </si>
  <si>
    <t>IP-EK-005</t>
  </si>
  <si>
    <t>krabice elektroinstalační přístrojová bezhalogenová Kopos Kolín typ LK 80x28 2ZTHF</t>
  </si>
  <si>
    <t>741112001</t>
  </si>
  <si>
    <t>Montáž krabic elektroinstalačních bez napojení na trubky a lišty, demontáže a montáže víčka a přístroje protahovacích nebo odbočných zapuštěných plastových kruhových</t>
  </si>
  <si>
    <t>IP-EK-006</t>
  </si>
  <si>
    <t>krabice elektroinstalační univerzální bezhalogenová Kopos Kolín typ KU 68-1901HF</t>
  </si>
  <si>
    <t>IP-EK-003</t>
  </si>
  <si>
    <t>víčko pro krabice pro KU 68-1901HF Kopos Kolín typ V 68HF</t>
  </si>
  <si>
    <t>IP-BS-002</t>
  </si>
  <si>
    <t>bezšroubová svorka Kopos kolín TYP016</t>
  </si>
  <si>
    <t>IP-BS-003</t>
  </si>
  <si>
    <t>bezšroubová svorka Kopos kolín TYP018</t>
  </si>
  <si>
    <t>IP-BS-004</t>
  </si>
  <si>
    <t>bezšroubová svorka Kopos kolín TYP015</t>
  </si>
  <si>
    <t>741313151</t>
  </si>
  <si>
    <t>Montáž zásuvek průmyslových se zapojením vodičů spojovacích, provedení IP 44 3P+N+PE 16 A</t>
  </si>
  <si>
    <t>IP-EP-001</t>
  </si>
  <si>
    <t>zásuvka nástěnná 16A-5p,IP 44 ABB typ 416RS6</t>
  </si>
  <si>
    <t>72</t>
  </si>
  <si>
    <t>741313082</t>
  </si>
  <si>
    <t>Montáž zásuvek domovních se zapojením vodičů šroubové připojení venkovní nebo mokré, provedení 2P + PE</t>
  </si>
  <si>
    <t>74</t>
  </si>
  <si>
    <t>IP-EP-002</t>
  </si>
  <si>
    <t>zásuvka jednonásobná s ochranným kolíkem, s víčkem, IP 54 ABB typ 5518N-C02510 S</t>
  </si>
  <si>
    <t>76</t>
  </si>
  <si>
    <t>741310031</t>
  </si>
  <si>
    <t>Montáž spínačů jedno nebo dvoupólových nástěnných se zapojením vodičů, pro prostředí venkovní nebo mokré vypínačů, řazení 1-jednopólových</t>
  </si>
  <si>
    <t>78</t>
  </si>
  <si>
    <t>IP-EP-003</t>
  </si>
  <si>
    <t>spínač jednopólový, řazení 1, IP 54 ABB typ 3559N-C01510 S</t>
  </si>
  <si>
    <t>80</t>
  </si>
  <si>
    <t>741310041</t>
  </si>
  <si>
    <t>Montáž spínačů jedno nebo dvoupólových nástěnných se zapojením vodičů, pro prostředí venkovní nebo mokré přepínačů, řazení 5-sériových</t>
  </si>
  <si>
    <t>82</t>
  </si>
  <si>
    <t>IP-EP-003.1</t>
  </si>
  <si>
    <t>spínač jednopólový, řazení 1, IP 54 ABB typ 3558N-C01510 S</t>
  </si>
  <si>
    <t>84</t>
  </si>
  <si>
    <t>741313006</t>
  </si>
  <si>
    <t>Montáž zásuvek domovních se zapojením vodičů bezšroubové připojení polozapuštěných nebo zapuštěných 10/16 A, provedení 2x (2P + PE) s ochrannými clonkami a přepěťovou ochranou</t>
  </si>
  <si>
    <t>86</t>
  </si>
  <si>
    <t>IP-EP-005</t>
  </si>
  <si>
    <t>zásuvka dvojnás. s natoč. dutinou, s přep. ochr., s optickou sig. ABB typ 5593A-C02357 B</t>
  </si>
  <si>
    <t>88</t>
  </si>
  <si>
    <t>741313003</t>
  </si>
  <si>
    <t>Montáž zásuvek domovních se zapojením vodičů bezšroubové připojení polozapuštěných nebo zapuštěných 10/16 A, provedení 2x (2P + PE) dvojnásobná</t>
  </si>
  <si>
    <t>90</t>
  </si>
  <si>
    <t>IP-EP-004</t>
  </si>
  <si>
    <t>Zásuvka dvojnásobná s ochrannými kolíky, s natočenou dutinkou, s clonkami ABB typ 5513A-C02357 B</t>
  </si>
  <si>
    <t>92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</si>
  <si>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</si>
  <si>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</si>
  <si>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94</t>
  </si>
  <si>
    <t>IP-EP-012</t>
  </si>
  <si>
    <t>zásuvka jednonásobná s přep. ochr., s optickou sig. ABB typ 5599A-A02357 B</t>
  </si>
  <si>
    <t>96</t>
  </si>
  <si>
    <t>71</t>
  </si>
  <si>
    <t>741313001</t>
  </si>
  <si>
    <t>Montáž zásuvek domovních se zapojením vodičů bezšroubové připojení polozapuštěných nebo zapuštěných 10/16 A, provedení 2P + PE</t>
  </si>
  <si>
    <t>98</t>
  </si>
  <si>
    <t>IP-EP-010</t>
  </si>
  <si>
    <t>Zásuvka jdnonásobná s ochrannými kolíky, s clonkami ABB typ 5519A-A02357 B</t>
  </si>
  <si>
    <t>100</t>
  </si>
  <si>
    <t>73</t>
  </si>
  <si>
    <t>741310101</t>
  </si>
  <si>
    <t>Montáž spínačů jedno nebo dvoupólových polozapuštěných nebo zapuštěných se zapojením vodičů bezšroubové připojení vypínačů, řazení 1-jednopólových</t>
  </si>
  <si>
    <t>102</t>
  </si>
  <si>
    <t>IP-EP-006</t>
  </si>
  <si>
    <t>spínač jednopólový, řazení 1, ABB typ 3559-A01345 + 3558A-A651 B</t>
  </si>
  <si>
    <t>104</t>
  </si>
  <si>
    <t>75</t>
  </si>
  <si>
    <t>741310121</t>
  </si>
  <si>
    <t>Montáž spínačů jedno nebo dvoupólových polozapuštěných nebo zapuštěných se zapojením vodičů bezšroubové připojení přepínačů, řazení 5-sériových</t>
  </si>
  <si>
    <t>106</t>
  </si>
  <si>
    <t>IP-EP-007</t>
  </si>
  <si>
    <t>přepínač sériový, řazení 5, přístroj + kryt, ABB typ 3559-A05345 + 3558A-A652 B</t>
  </si>
  <si>
    <t>108</t>
  </si>
  <si>
    <t>77</t>
  </si>
  <si>
    <t>741310122</t>
  </si>
  <si>
    <t>Montáž spínačů jedno nebo dvoupólových polozapuštěných nebo zapuštěných se zapojením vodičů bezšroubové připojení přepínačů, řazení 6-střídavých</t>
  </si>
  <si>
    <t>110</t>
  </si>
  <si>
    <t>IP-EP-008</t>
  </si>
  <si>
    <t>přepínač střídavý, řazení 6 se svorkou N, přístroj + kryt, ABB typ 3559-A25345 + 3558A-A651 B</t>
  </si>
  <si>
    <t>112</t>
  </si>
  <si>
    <t>79</t>
  </si>
  <si>
    <t>741310123</t>
  </si>
  <si>
    <t>Montáž spínačů jedno nebo dvoupólových polozapuštěných nebo zapuštěných se zapojením vodičů bezšroubové připojení přepínačů, řazení 6So-střídavých s orientační doutnavkou</t>
  </si>
  <si>
    <t>114</t>
  </si>
  <si>
    <t>IP-EP-013</t>
  </si>
  <si>
    <t>přepínač střídavý, řazení 6 se svorkou N, přístroj + kryt, ABB typ 3559-A25345 + 3558A-A653 B</t>
  </si>
  <si>
    <t>116</t>
  </si>
  <si>
    <t>81</t>
  </si>
  <si>
    <t>IP-EP-009</t>
  </si>
  <si>
    <t>doutnavka orientační 0,5mA (univerzální)-oranžové světlo ABB typ 3916-12221</t>
  </si>
  <si>
    <t>118</t>
  </si>
  <si>
    <t>IP-M-001</t>
  </si>
  <si>
    <t>montáž snímače kvality vzduchu včetně základního nastavení a uvedení do provozu</t>
  </si>
  <si>
    <t>120</t>
  </si>
  <si>
    <t>83</t>
  </si>
  <si>
    <t>IP-EP-020</t>
  </si>
  <si>
    <t>snímač kvality vzduchu ABB typ 2CKA001032A0518</t>
  </si>
  <si>
    <t>122</t>
  </si>
  <si>
    <t>IP-EP-015</t>
  </si>
  <si>
    <t>rámeček jednonásobný ABB typ 3901A-B10 B</t>
  </si>
  <si>
    <t>124</t>
  </si>
  <si>
    <t>85</t>
  </si>
  <si>
    <t>IP-EP-016</t>
  </si>
  <si>
    <t>rámeček dvojnásobný ABB typ 3901A-B20 B</t>
  </si>
  <si>
    <t>126</t>
  </si>
  <si>
    <t>IP-EP-017</t>
  </si>
  <si>
    <t>rámeček trojnásobný ABB typ 3901A-B30 B</t>
  </si>
  <si>
    <t>128</t>
  </si>
  <si>
    <t>87</t>
  </si>
  <si>
    <t>IP-EP-18</t>
  </si>
  <si>
    <t>rámeček čtyřnásobný ABB typ 3901A-B40 B</t>
  </si>
  <si>
    <t>130</t>
  </si>
  <si>
    <t>741370002</t>
  </si>
  <si>
    <t>Montáž svítidel žárovkových se zapojením vodičů bytových nebo společenských místností stropních přisazených 1 zdroj se sklem</t>
  </si>
  <si>
    <t>132</t>
  </si>
  <si>
    <t>89</t>
  </si>
  <si>
    <t>IP-SV-A1</t>
  </si>
  <si>
    <t>svítidlo Osmont Aura 2 typ 40017, opál, E27, IP43</t>
  </si>
  <si>
    <t>134</t>
  </si>
  <si>
    <t>IP-SZ-001</t>
  </si>
  <si>
    <t>světelný zdroj Philips typ CorePro LEDbulb ND 13-100W A60 E27 827</t>
  </si>
  <si>
    <t>136</t>
  </si>
  <si>
    <t>91</t>
  </si>
  <si>
    <t>741370003</t>
  </si>
  <si>
    <t>Montáž svítidel žárovkových se zapojením vodičů bytových nebo společenských místností stropních přisazených 2 zdroje</t>
  </si>
  <si>
    <t>138</t>
  </si>
  <si>
    <t>IP-SV-A2</t>
  </si>
  <si>
    <t>svítidlo Osmont Aura 2 typ 40018, opál 2xE27, IP43</t>
  </si>
  <si>
    <t>140</t>
  </si>
  <si>
    <t>93</t>
  </si>
  <si>
    <t>142</t>
  </si>
  <si>
    <t>741370033</t>
  </si>
  <si>
    <t>Montáž svítidel žárovkových se zapojením vodičů bytových nebo společenských místností nástěnných přisazených 2 zdroje</t>
  </si>
  <si>
    <t>144</t>
  </si>
  <si>
    <t>95</t>
  </si>
  <si>
    <t>146</t>
  </si>
  <si>
    <t>148</t>
  </si>
  <si>
    <t>97</t>
  </si>
  <si>
    <t>741370131</t>
  </si>
  <si>
    <t>Montáž svítidel žárovkových se zapojením vodičů průmyslových nástěnných přisazených 1 zdroj s košem</t>
  </si>
  <si>
    <t>150</t>
  </si>
  <si>
    <t>IP-SV-G1</t>
  </si>
  <si>
    <t>svítidlo Eglo City typ 88142, E27, IP44 s čidlem pohybu</t>
  </si>
  <si>
    <t>152</t>
  </si>
  <si>
    <t>99</t>
  </si>
  <si>
    <t>IP-SV-G2</t>
  </si>
  <si>
    <t>svítidlo Eglo typ 88139, E27, IP44</t>
  </si>
  <si>
    <t>154</t>
  </si>
  <si>
    <t>IP-SV-E1</t>
  </si>
  <si>
    <t>Svítidlo Osmont Elektra 5 typ 50039, 2xE27, IP65</t>
  </si>
  <si>
    <t>156</t>
  </si>
  <si>
    <t>101</t>
  </si>
  <si>
    <t>158</t>
  </si>
  <si>
    <t>741372061</t>
  </si>
  <si>
    <t>Montáž svítidel LED se zapojením vodičů bytových nebo společenských místností přisazených stropních panelových, obsahu do 0,09 m2</t>
  </si>
  <si>
    <t>160</t>
  </si>
  <si>
    <t>103</t>
  </si>
  <si>
    <t>IP-SV-O1</t>
  </si>
  <si>
    <t>LED svítidlo interiérové přisazené Trevos typ 95810 NAOS SQUARE MPR 5200/830</t>
  </si>
  <si>
    <t>162</t>
  </si>
  <si>
    <t>IP-SV-O2</t>
  </si>
  <si>
    <t>LED svítidlo interiérové přisazené Trevos typ 95810 NAOS SQUARE MPR 5200/840</t>
  </si>
  <si>
    <t>164</t>
  </si>
  <si>
    <t>105</t>
  </si>
  <si>
    <t>IP-SV-T1</t>
  </si>
  <si>
    <t>LED svítidlo interiérové přisazené Trevos typ 95010 NAOS 1.2ft 1300/830</t>
  </si>
  <si>
    <t>166</t>
  </si>
  <si>
    <t>IP-SV-T2</t>
  </si>
  <si>
    <t>LED svítidlo interiérové přisazené Trevos typ 95020 NAOS 1.2ft 1600/830</t>
  </si>
  <si>
    <t>168</t>
  </si>
  <si>
    <t>107</t>
  </si>
  <si>
    <t>IP-SV-T3</t>
  </si>
  <si>
    <t>LED svítidlo interiérové přisazené Trevos typ 95040 NAOS 1.4ft 2600/830</t>
  </si>
  <si>
    <t>170</t>
  </si>
  <si>
    <t>IP-SV-T4</t>
  </si>
  <si>
    <t>LED svítidlo interiérové přisazené Trevos typ 95050 NAOS 1.4ft 3200/830</t>
  </si>
  <si>
    <t>172</t>
  </si>
  <si>
    <t>109</t>
  </si>
  <si>
    <t>IP-SV-T5</t>
  </si>
  <si>
    <t>LED svítidlo interiérové přisazené Trevos typ 95080 NAOS 1.5ft 4000/830</t>
  </si>
  <si>
    <t>174</t>
  </si>
  <si>
    <t>IP-SV-T6</t>
  </si>
  <si>
    <t>LED svítidlo interiérové přisazené Trevos typ 95100 NAOS 2.2ft 2600/830</t>
  </si>
  <si>
    <t>176</t>
  </si>
  <si>
    <t>111</t>
  </si>
  <si>
    <t>IP-SV-T7</t>
  </si>
  <si>
    <t>LED svítidlo interiérové přisazené Trevos typ 95130 NAOS 2.4ft 5200/830</t>
  </si>
  <si>
    <t>178</t>
  </si>
  <si>
    <t>741371032</t>
  </si>
  <si>
    <t>Montáž svítidel zářivkových se zapojením vodičů bytových nebo společenských místností nástěnných přisazených 1 zdroj kompaktní</t>
  </si>
  <si>
    <t>180</t>
  </si>
  <si>
    <t>113</t>
  </si>
  <si>
    <t>IP-SV-N1</t>
  </si>
  <si>
    <t>orientační svítidlo Fulgur typ GAMMA 325L, 9W, 1h, IP 44</t>
  </si>
  <si>
    <t>182</t>
  </si>
  <si>
    <t>741130004</t>
  </si>
  <si>
    <t>Ukončení vodičů izolovaných s označením a zapojením v rozváděči nebo na přístroji, průřezu žíly do 6 mm2</t>
  </si>
  <si>
    <t>184</t>
  </si>
  <si>
    <t>115</t>
  </si>
  <si>
    <t>741130001</t>
  </si>
  <si>
    <t>Ukončení vodičů izolovaných s označením a zapojením v rozváděči nebo na přístroji, průřezu žíly do 2,5 mm2</t>
  </si>
  <si>
    <t>186</t>
  </si>
  <si>
    <t>HZS2222</t>
  </si>
  <si>
    <t xml:space="preserve">Hodinové zúčtovací sazby profesí PSV  provádění stavebních instalací elektrikář odborný</t>
  </si>
  <si>
    <t>hod</t>
  </si>
  <si>
    <t>188</t>
  </si>
  <si>
    <t>117</t>
  </si>
  <si>
    <t>IP-OP-001</t>
  </si>
  <si>
    <t>Oprava a doplnění stávajícího ochraného pospojení (práce+materiál)</t>
  </si>
  <si>
    <t>190</t>
  </si>
  <si>
    <t>IP-D-001</t>
  </si>
  <si>
    <t>Demontážní práce silnoproud a slaboproud</t>
  </si>
  <si>
    <t>192</t>
  </si>
  <si>
    <t>119</t>
  </si>
  <si>
    <t>IP-D-002</t>
  </si>
  <si>
    <t>drobný materiál</t>
  </si>
  <si>
    <t>194</t>
  </si>
  <si>
    <t>SLAB</t>
  </si>
  <si>
    <t>Slaboproud</t>
  </si>
  <si>
    <t>742110001</t>
  </si>
  <si>
    <t>Montáž trubek elektroinstalačních plastových ohebných uložených pod omítku včetně zasekání</t>
  </si>
  <si>
    <t>196</t>
  </si>
  <si>
    <t>121</t>
  </si>
  <si>
    <t>IP-EL-011</t>
  </si>
  <si>
    <t>elektoinstalační trubka bezhalogenová Kopos Kolín typ 1225HFPP</t>
  </si>
  <si>
    <t>198</t>
  </si>
  <si>
    <t>200</t>
  </si>
  <si>
    <t>123</t>
  </si>
  <si>
    <t>202</t>
  </si>
  <si>
    <t>204</t>
  </si>
  <si>
    <t>125</t>
  </si>
  <si>
    <t>IP-EK-018</t>
  </si>
  <si>
    <t>kryt zaslepovací ABB typ 3902A-A001 B</t>
  </si>
  <si>
    <t>206</t>
  </si>
  <si>
    <t>741124704</t>
  </si>
  <si>
    <t>Montáž kabelů měděných ovládacích bez ukončení uložených volně stíněných ovládacích s plným jádrem (JYTY) počtu a průměru žil 24 až 37x1 mm2</t>
  </si>
  <si>
    <t>208</t>
  </si>
  <si>
    <t>127</t>
  </si>
  <si>
    <t>IP-SV-008.2</t>
  </si>
  <si>
    <t>ovládací kabel Prakab typ JYTY 4x1</t>
  </si>
  <si>
    <t>210</t>
  </si>
  <si>
    <t>IP-VT-001</t>
  </si>
  <si>
    <t>videotelefon domovní ABB typ 2TMA210050W0009</t>
  </si>
  <si>
    <t>212</t>
  </si>
  <si>
    <t>129</t>
  </si>
  <si>
    <t>IP-VT-002</t>
  </si>
  <si>
    <t>tablo tlačítkové video, pro 1 tlačí. modul ABB typ 2TMA210010X0006</t>
  </si>
  <si>
    <t>214</t>
  </si>
  <si>
    <t>IP-VT-003</t>
  </si>
  <si>
    <t>modul hlasový s tlačítky 2/4 ABB typ 2TMA210010A0003</t>
  </si>
  <si>
    <t>216</t>
  </si>
  <si>
    <t>131</t>
  </si>
  <si>
    <t>IP-VT-004</t>
  </si>
  <si>
    <t>stříška krycí, velikost 1/3 ABB typ 2TMA210010A0017</t>
  </si>
  <si>
    <t>218</t>
  </si>
  <si>
    <t>IP-VT-005</t>
  </si>
  <si>
    <t>jednotka řídící univerzální ABB typ 2TMA210160H0001</t>
  </si>
  <si>
    <t>220</t>
  </si>
  <si>
    <t>133</t>
  </si>
  <si>
    <t>IP-VT-006</t>
  </si>
  <si>
    <t>rozdělovač videosignálu pro vnitřní sběrnici ABB typ 2TMA210160B0001</t>
  </si>
  <si>
    <t>222</t>
  </si>
  <si>
    <t>IP-VT-007</t>
  </si>
  <si>
    <t>Elektrický otvířač dveří typ BEFO 1211</t>
  </si>
  <si>
    <t>224</t>
  </si>
  <si>
    <t>135</t>
  </si>
  <si>
    <t>226</t>
  </si>
  <si>
    <t>228</t>
  </si>
  <si>
    <t>137</t>
  </si>
  <si>
    <t>230</t>
  </si>
  <si>
    <t>232</t>
  </si>
  <si>
    <t>SPOL</t>
  </si>
  <si>
    <t>Společné položky</t>
  </si>
  <si>
    <t>139</t>
  </si>
  <si>
    <t>741810003</t>
  </si>
  <si>
    <t>Zkoušky a prohlídky elektrických rozvodů a zařízení celková prohlídka a vyhotovení revizní zprávy pro objem montážních prací přes 500 do 1000 tis. Kč</t>
  </si>
  <si>
    <t>262144</t>
  </si>
  <si>
    <t>234</t>
  </si>
  <si>
    <t>065002000</t>
  </si>
  <si>
    <t>Mimostaveništní doprava materiálů</t>
  </si>
  <si>
    <t>Kč</t>
  </si>
  <si>
    <t>CS ÚRS 2013 01</t>
  </si>
  <si>
    <t>236</t>
  </si>
  <si>
    <t>141</t>
  </si>
  <si>
    <t>238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</si>
</sst>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40</v>
      </c>
      <c r="E29" s="42"/>
      <c r="F29" s="28" t="s">
        <v>41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27"/>
    </row>
    <row r="30" s="2" customFormat="1" ht="14.4" customHeight="1">
      <c r="B30" s="41"/>
      <c r="C30" s="42"/>
      <c r="D30" s="42"/>
      <c r="E30" s="42"/>
      <c r="F30" s="28" t="s">
        <v>42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27"/>
    </row>
    <row r="31" hidden="1" s="2" customFormat="1" ht="14.4" customHeight="1">
      <c r="B31" s="41"/>
      <c r="C31" s="42"/>
      <c r="D31" s="42"/>
      <c r="E31" s="42"/>
      <c r="F31" s="28" t="s">
        <v>43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27"/>
    </row>
    <row r="32" hidden="1" s="2" customFormat="1" ht="14.4" customHeight="1">
      <c r="B32" s="41"/>
      <c r="C32" s="42"/>
      <c r="D32" s="42"/>
      <c r="E32" s="42"/>
      <c r="F32" s="28" t="s">
        <v>44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27"/>
    </row>
    <row r="33" hidden="1" s="2" customFormat="1" ht="14.4" customHeight="1">
      <c r="B33" s="41"/>
      <c r="C33" s="42"/>
      <c r="D33" s="42"/>
      <c r="E33" s="42"/>
      <c r="F33" s="28" t="s">
        <v>45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27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Y297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MŠ M.Majerové 1650, Sokolov - pavilon I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20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Sokolov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22</v>
      </c>
      <c r="AJ47" s="35"/>
      <c r="AK47" s="35"/>
      <c r="AL47" s="35"/>
      <c r="AM47" s="63" t="str">
        <f>IF(AN8= "","",AN8)</f>
        <v>23. 4. 2019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13.65" customHeight="1"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Město Sokolov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64" t="str">
        <f>IF(E17="","",E17)</f>
        <v>Babic Milan</v>
      </c>
      <c r="AN49" s="35"/>
      <c r="AO49" s="35"/>
      <c r="AP49" s="35"/>
      <c r="AQ49" s="35"/>
      <c r="AR49" s="39"/>
      <c r="AS49" s="65" t="s">
        <v>50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</row>
    <row r="50" s="1" customFormat="1" ht="13.65" customHeight="1"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64" t="str">
        <f>IF(E20="","",E20)</f>
        <v>Millan Hájek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</row>
    <row r="52" s="1" customFormat="1" ht="29.28" customHeight="1">
      <c r="B52" s="34"/>
      <c r="C52" s="77" t="s">
        <v>51</v>
      </c>
      <c r="D52" s="78"/>
      <c r="E52" s="78"/>
      <c r="F52" s="78"/>
      <c r="G52" s="78"/>
      <c r="H52" s="79"/>
      <c r="I52" s="80" t="s">
        <v>52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53</v>
      </c>
      <c r="AH52" s="78"/>
      <c r="AI52" s="78"/>
      <c r="AJ52" s="78"/>
      <c r="AK52" s="78"/>
      <c r="AL52" s="78"/>
      <c r="AM52" s="78"/>
      <c r="AN52" s="80" t="s">
        <v>54</v>
      </c>
      <c r="AO52" s="78"/>
      <c r="AP52" s="82"/>
      <c r="AQ52" s="83" t="s">
        <v>55</v>
      </c>
      <c r="AR52" s="39"/>
      <c r="AS52" s="84" t="s">
        <v>56</v>
      </c>
      <c r="AT52" s="85" t="s">
        <v>57</v>
      </c>
      <c r="AU52" s="85" t="s">
        <v>58</v>
      </c>
      <c r="AV52" s="85" t="s">
        <v>59</v>
      </c>
      <c r="AW52" s="85" t="s">
        <v>60</v>
      </c>
      <c r="AX52" s="85" t="s">
        <v>61</v>
      </c>
      <c r="AY52" s="85" t="s">
        <v>62</v>
      </c>
      <c r="AZ52" s="85" t="s">
        <v>63</v>
      </c>
      <c r="BA52" s="85" t="s">
        <v>64</v>
      </c>
      <c r="BB52" s="85" t="s">
        <v>65</v>
      </c>
      <c r="BC52" s="85" t="s">
        <v>66</v>
      </c>
      <c r="BD52" s="86" t="s">
        <v>67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68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ROUND(SUM(AG55:AG60),2)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</v>
      </c>
      <c r="AR54" s="96"/>
      <c r="AS54" s="97">
        <f>ROUND(SUM(AS55:AS60),2)</f>
        <v>0</v>
      </c>
      <c r="AT54" s="98">
        <f>ROUND(SUM(AV54:AW54),2)</f>
        <v>0</v>
      </c>
      <c r="AU54" s="99">
        <f>ROUND(SUM(AU55:AU60),5)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ROUND(SUM(AZ55:AZ60),2)</f>
        <v>0</v>
      </c>
      <c r="BA54" s="98">
        <f>ROUND(SUM(BA55:BA60),2)</f>
        <v>0</v>
      </c>
      <c r="BB54" s="98">
        <f>ROUND(SUM(BB55:BB60),2)</f>
        <v>0</v>
      </c>
      <c r="BC54" s="98">
        <f>ROUND(SUM(BC55:BC60),2)</f>
        <v>0</v>
      </c>
      <c r="BD54" s="100">
        <f>ROUND(SUM(BD55:BD60),2)</f>
        <v>0</v>
      </c>
      <c r="BS54" s="101" t="s">
        <v>69</v>
      </c>
      <c r="BT54" s="101" t="s">
        <v>70</v>
      </c>
      <c r="BU54" s="102" t="s">
        <v>71</v>
      </c>
      <c r="BV54" s="101" t="s">
        <v>72</v>
      </c>
      <c r="BW54" s="101" t="s">
        <v>5</v>
      </c>
      <c r="BX54" s="101" t="s">
        <v>73</v>
      </c>
      <c r="CL54" s="101" t="s">
        <v>1</v>
      </c>
    </row>
    <row r="55" s="5" customFormat="1" ht="16.5" customHeight="1">
      <c r="A55" s="103" t="s">
        <v>74</v>
      </c>
      <c r="B55" s="104"/>
      <c r="C55" s="105"/>
      <c r="D55" s="106" t="s">
        <v>75</v>
      </c>
      <c r="E55" s="106"/>
      <c r="F55" s="106"/>
      <c r="G55" s="106"/>
      <c r="H55" s="106"/>
      <c r="I55" s="107"/>
      <c r="J55" s="106" t="s">
        <v>76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'00 - Vedlejší náklady'!J30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77</v>
      </c>
      <c r="AR55" s="110"/>
      <c r="AS55" s="111">
        <v>0</v>
      </c>
      <c r="AT55" s="112">
        <f>ROUND(SUM(AV55:AW55),2)</f>
        <v>0</v>
      </c>
      <c r="AU55" s="113">
        <f>'00 - Vedlejší náklady'!P84</f>
        <v>0</v>
      </c>
      <c r="AV55" s="112">
        <f>'00 - Vedlejší náklady'!J33</f>
        <v>0</v>
      </c>
      <c r="AW55" s="112">
        <f>'00 - Vedlejší náklady'!J34</f>
        <v>0</v>
      </c>
      <c r="AX55" s="112">
        <f>'00 - Vedlejší náklady'!J35</f>
        <v>0</v>
      </c>
      <c r="AY55" s="112">
        <f>'00 - Vedlejší náklady'!J36</f>
        <v>0</v>
      </c>
      <c r="AZ55" s="112">
        <f>'00 - Vedlejší náklady'!F33</f>
        <v>0</v>
      </c>
      <c r="BA55" s="112">
        <f>'00 - Vedlejší náklady'!F34</f>
        <v>0</v>
      </c>
      <c r="BB55" s="112">
        <f>'00 - Vedlejší náklady'!F35</f>
        <v>0</v>
      </c>
      <c r="BC55" s="112">
        <f>'00 - Vedlejší náklady'!F36</f>
        <v>0</v>
      </c>
      <c r="BD55" s="114">
        <f>'00 - Vedlejší náklady'!F37</f>
        <v>0</v>
      </c>
      <c r="BT55" s="115" t="s">
        <v>78</v>
      </c>
      <c r="BV55" s="115" t="s">
        <v>72</v>
      </c>
      <c r="BW55" s="115" t="s">
        <v>79</v>
      </c>
      <c r="BX55" s="115" t="s">
        <v>5</v>
      </c>
      <c r="CL55" s="115" t="s">
        <v>1</v>
      </c>
      <c r="CM55" s="115" t="s">
        <v>80</v>
      </c>
    </row>
    <row r="56" s="5" customFormat="1" ht="16.5" customHeight="1">
      <c r="A56" s="103" t="s">
        <v>74</v>
      </c>
      <c r="B56" s="104"/>
      <c r="C56" s="105"/>
      <c r="D56" s="106" t="s">
        <v>81</v>
      </c>
      <c r="E56" s="106"/>
      <c r="F56" s="106"/>
      <c r="G56" s="106"/>
      <c r="H56" s="106"/>
      <c r="I56" s="107"/>
      <c r="J56" s="106" t="s">
        <v>82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8">
        <f>'10 - 1NP - demontáže, bou...'!J30</f>
        <v>0</v>
      </c>
      <c r="AH56" s="107"/>
      <c r="AI56" s="107"/>
      <c r="AJ56" s="107"/>
      <c r="AK56" s="107"/>
      <c r="AL56" s="107"/>
      <c r="AM56" s="107"/>
      <c r="AN56" s="108">
        <f>SUM(AG56,AT56)</f>
        <v>0</v>
      </c>
      <c r="AO56" s="107"/>
      <c r="AP56" s="107"/>
      <c r="AQ56" s="109" t="s">
        <v>77</v>
      </c>
      <c r="AR56" s="110"/>
      <c r="AS56" s="111">
        <v>0</v>
      </c>
      <c r="AT56" s="112">
        <f>ROUND(SUM(AV56:AW56),2)</f>
        <v>0</v>
      </c>
      <c r="AU56" s="113">
        <f>'10 - 1NP - demontáže, bou...'!P89</f>
        <v>0</v>
      </c>
      <c r="AV56" s="112">
        <f>'10 - 1NP - demontáže, bou...'!J33</f>
        <v>0</v>
      </c>
      <c r="AW56" s="112">
        <f>'10 - 1NP - demontáže, bou...'!J34</f>
        <v>0</v>
      </c>
      <c r="AX56" s="112">
        <f>'10 - 1NP - demontáže, bou...'!J35</f>
        <v>0</v>
      </c>
      <c r="AY56" s="112">
        <f>'10 - 1NP - demontáže, bou...'!J36</f>
        <v>0</v>
      </c>
      <c r="AZ56" s="112">
        <f>'10 - 1NP - demontáže, bou...'!F33</f>
        <v>0</v>
      </c>
      <c r="BA56" s="112">
        <f>'10 - 1NP - demontáže, bou...'!F34</f>
        <v>0</v>
      </c>
      <c r="BB56" s="112">
        <f>'10 - 1NP - demontáže, bou...'!F35</f>
        <v>0</v>
      </c>
      <c r="BC56" s="112">
        <f>'10 - 1NP - demontáže, bou...'!F36</f>
        <v>0</v>
      </c>
      <c r="BD56" s="114">
        <f>'10 - 1NP - demontáže, bou...'!F37</f>
        <v>0</v>
      </c>
      <c r="BT56" s="115" t="s">
        <v>78</v>
      </c>
      <c r="BV56" s="115" t="s">
        <v>72</v>
      </c>
      <c r="BW56" s="115" t="s">
        <v>83</v>
      </c>
      <c r="BX56" s="115" t="s">
        <v>5</v>
      </c>
      <c r="CL56" s="115" t="s">
        <v>1</v>
      </c>
      <c r="CM56" s="115" t="s">
        <v>80</v>
      </c>
    </row>
    <row r="57" s="5" customFormat="1" ht="16.5" customHeight="1">
      <c r="A57" s="103" t="s">
        <v>74</v>
      </c>
      <c r="B57" s="104"/>
      <c r="C57" s="105"/>
      <c r="D57" s="106" t="s">
        <v>8</v>
      </c>
      <c r="E57" s="106"/>
      <c r="F57" s="106"/>
      <c r="G57" s="106"/>
      <c r="H57" s="106"/>
      <c r="I57" s="107"/>
      <c r="J57" s="106" t="s">
        <v>84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8">
        <f>'15 - 1NP - nový stav'!J30</f>
        <v>0</v>
      </c>
      <c r="AH57" s="107"/>
      <c r="AI57" s="107"/>
      <c r="AJ57" s="107"/>
      <c r="AK57" s="107"/>
      <c r="AL57" s="107"/>
      <c r="AM57" s="107"/>
      <c r="AN57" s="108">
        <f>SUM(AG57,AT57)</f>
        <v>0</v>
      </c>
      <c r="AO57" s="107"/>
      <c r="AP57" s="107"/>
      <c r="AQ57" s="109" t="s">
        <v>77</v>
      </c>
      <c r="AR57" s="110"/>
      <c r="AS57" s="111">
        <v>0</v>
      </c>
      <c r="AT57" s="112">
        <f>ROUND(SUM(AV57:AW57),2)</f>
        <v>0</v>
      </c>
      <c r="AU57" s="113">
        <f>'15 - 1NP - nový stav'!P93</f>
        <v>0</v>
      </c>
      <c r="AV57" s="112">
        <f>'15 - 1NP - nový stav'!J33</f>
        <v>0</v>
      </c>
      <c r="AW57" s="112">
        <f>'15 - 1NP - nový stav'!J34</f>
        <v>0</v>
      </c>
      <c r="AX57" s="112">
        <f>'15 - 1NP - nový stav'!J35</f>
        <v>0</v>
      </c>
      <c r="AY57" s="112">
        <f>'15 - 1NP - nový stav'!J36</f>
        <v>0</v>
      </c>
      <c r="AZ57" s="112">
        <f>'15 - 1NP - nový stav'!F33</f>
        <v>0</v>
      </c>
      <c r="BA57" s="112">
        <f>'15 - 1NP - nový stav'!F34</f>
        <v>0</v>
      </c>
      <c r="BB57" s="112">
        <f>'15 - 1NP - nový stav'!F35</f>
        <v>0</v>
      </c>
      <c r="BC57" s="112">
        <f>'15 - 1NP - nový stav'!F36</f>
        <v>0</v>
      </c>
      <c r="BD57" s="114">
        <f>'15 - 1NP - nový stav'!F37</f>
        <v>0</v>
      </c>
      <c r="BT57" s="115" t="s">
        <v>78</v>
      </c>
      <c r="BV57" s="115" t="s">
        <v>72</v>
      </c>
      <c r="BW57" s="115" t="s">
        <v>85</v>
      </c>
      <c r="BX57" s="115" t="s">
        <v>5</v>
      </c>
      <c r="CL57" s="115" t="s">
        <v>1</v>
      </c>
      <c r="CM57" s="115" t="s">
        <v>80</v>
      </c>
    </row>
    <row r="58" s="5" customFormat="1" ht="16.5" customHeight="1">
      <c r="A58" s="103" t="s">
        <v>74</v>
      </c>
      <c r="B58" s="104"/>
      <c r="C58" s="105"/>
      <c r="D58" s="106" t="s">
        <v>86</v>
      </c>
      <c r="E58" s="106"/>
      <c r="F58" s="106"/>
      <c r="G58" s="106"/>
      <c r="H58" s="106"/>
      <c r="I58" s="107"/>
      <c r="J58" s="106" t="s">
        <v>87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8">
        <f>'20 - 2NP - demontáže, bou...'!J30</f>
        <v>0</v>
      </c>
      <c r="AH58" s="107"/>
      <c r="AI58" s="107"/>
      <c r="AJ58" s="107"/>
      <c r="AK58" s="107"/>
      <c r="AL58" s="107"/>
      <c r="AM58" s="107"/>
      <c r="AN58" s="108">
        <f>SUM(AG58,AT58)</f>
        <v>0</v>
      </c>
      <c r="AO58" s="107"/>
      <c r="AP58" s="107"/>
      <c r="AQ58" s="109" t="s">
        <v>77</v>
      </c>
      <c r="AR58" s="110"/>
      <c r="AS58" s="111">
        <v>0</v>
      </c>
      <c r="AT58" s="112">
        <f>ROUND(SUM(AV58:AW58),2)</f>
        <v>0</v>
      </c>
      <c r="AU58" s="113">
        <f>'20 - 2NP - demontáže, bou...'!P92</f>
        <v>0</v>
      </c>
      <c r="AV58" s="112">
        <f>'20 - 2NP - demontáže, bou...'!J33</f>
        <v>0</v>
      </c>
      <c r="AW58" s="112">
        <f>'20 - 2NP - demontáže, bou...'!J34</f>
        <v>0</v>
      </c>
      <c r="AX58" s="112">
        <f>'20 - 2NP - demontáže, bou...'!J35</f>
        <v>0</v>
      </c>
      <c r="AY58" s="112">
        <f>'20 - 2NP - demontáže, bou...'!J36</f>
        <v>0</v>
      </c>
      <c r="AZ58" s="112">
        <f>'20 - 2NP - demontáže, bou...'!F33</f>
        <v>0</v>
      </c>
      <c r="BA58" s="112">
        <f>'20 - 2NP - demontáže, bou...'!F34</f>
        <v>0</v>
      </c>
      <c r="BB58" s="112">
        <f>'20 - 2NP - demontáže, bou...'!F35</f>
        <v>0</v>
      </c>
      <c r="BC58" s="112">
        <f>'20 - 2NP - demontáže, bou...'!F36</f>
        <v>0</v>
      </c>
      <c r="BD58" s="114">
        <f>'20 - 2NP - demontáže, bou...'!F37</f>
        <v>0</v>
      </c>
      <c r="BT58" s="115" t="s">
        <v>78</v>
      </c>
      <c r="BV58" s="115" t="s">
        <v>72</v>
      </c>
      <c r="BW58" s="115" t="s">
        <v>88</v>
      </c>
      <c r="BX58" s="115" t="s">
        <v>5</v>
      </c>
      <c r="CL58" s="115" t="s">
        <v>1</v>
      </c>
      <c r="CM58" s="115" t="s">
        <v>80</v>
      </c>
    </row>
    <row r="59" s="5" customFormat="1" ht="16.5" customHeight="1">
      <c r="A59" s="103" t="s">
        <v>74</v>
      </c>
      <c r="B59" s="104"/>
      <c r="C59" s="105"/>
      <c r="D59" s="106" t="s">
        <v>89</v>
      </c>
      <c r="E59" s="106"/>
      <c r="F59" s="106"/>
      <c r="G59" s="106"/>
      <c r="H59" s="106"/>
      <c r="I59" s="107"/>
      <c r="J59" s="106" t="s">
        <v>90</v>
      </c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8">
        <f>'25 - 2NP - nový stav'!J30</f>
        <v>0</v>
      </c>
      <c r="AH59" s="107"/>
      <c r="AI59" s="107"/>
      <c r="AJ59" s="107"/>
      <c r="AK59" s="107"/>
      <c r="AL59" s="107"/>
      <c r="AM59" s="107"/>
      <c r="AN59" s="108">
        <f>SUM(AG59,AT59)</f>
        <v>0</v>
      </c>
      <c r="AO59" s="107"/>
      <c r="AP59" s="107"/>
      <c r="AQ59" s="109" t="s">
        <v>77</v>
      </c>
      <c r="AR59" s="110"/>
      <c r="AS59" s="111">
        <v>0</v>
      </c>
      <c r="AT59" s="112">
        <f>ROUND(SUM(AV59:AW59),2)</f>
        <v>0</v>
      </c>
      <c r="AU59" s="113">
        <f>'25 - 2NP - nový stav'!P96</f>
        <v>0</v>
      </c>
      <c r="AV59" s="112">
        <f>'25 - 2NP - nový stav'!J33</f>
        <v>0</v>
      </c>
      <c r="AW59" s="112">
        <f>'25 - 2NP - nový stav'!J34</f>
        <v>0</v>
      </c>
      <c r="AX59" s="112">
        <f>'25 - 2NP - nový stav'!J35</f>
        <v>0</v>
      </c>
      <c r="AY59" s="112">
        <f>'25 - 2NP - nový stav'!J36</f>
        <v>0</v>
      </c>
      <c r="AZ59" s="112">
        <f>'25 - 2NP - nový stav'!F33</f>
        <v>0</v>
      </c>
      <c r="BA59" s="112">
        <f>'25 - 2NP - nový stav'!F34</f>
        <v>0</v>
      </c>
      <c r="BB59" s="112">
        <f>'25 - 2NP - nový stav'!F35</f>
        <v>0</v>
      </c>
      <c r="BC59" s="112">
        <f>'25 - 2NP - nový stav'!F36</f>
        <v>0</v>
      </c>
      <c r="BD59" s="114">
        <f>'25 - 2NP - nový stav'!F37</f>
        <v>0</v>
      </c>
      <c r="BT59" s="115" t="s">
        <v>78</v>
      </c>
      <c r="BV59" s="115" t="s">
        <v>72</v>
      </c>
      <c r="BW59" s="115" t="s">
        <v>91</v>
      </c>
      <c r="BX59" s="115" t="s">
        <v>5</v>
      </c>
      <c r="CL59" s="115" t="s">
        <v>1</v>
      </c>
      <c r="CM59" s="115" t="s">
        <v>80</v>
      </c>
    </row>
    <row r="60" s="5" customFormat="1" ht="16.5" customHeight="1">
      <c r="A60" s="103" t="s">
        <v>74</v>
      </c>
      <c r="B60" s="104"/>
      <c r="C60" s="105"/>
      <c r="D60" s="106" t="s">
        <v>92</v>
      </c>
      <c r="E60" s="106"/>
      <c r="F60" s="106"/>
      <c r="G60" s="106"/>
      <c r="H60" s="106"/>
      <c r="I60" s="107"/>
      <c r="J60" s="106" t="s">
        <v>93</v>
      </c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8">
        <f>'30 - Elektroinstalace'!J30</f>
        <v>0</v>
      </c>
      <c r="AH60" s="107"/>
      <c r="AI60" s="107"/>
      <c r="AJ60" s="107"/>
      <c r="AK60" s="107"/>
      <c r="AL60" s="107"/>
      <c r="AM60" s="107"/>
      <c r="AN60" s="108">
        <f>SUM(AG60,AT60)</f>
        <v>0</v>
      </c>
      <c r="AO60" s="107"/>
      <c r="AP60" s="107"/>
      <c r="AQ60" s="109" t="s">
        <v>77</v>
      </c>
      <c r="AR60" s="110"/>
      <c r="AS60" s="116">
        <v>0</v>
      </c>
      <c r="AT60" s="117">
        <f>ROUND(SUM(AV60:AW60),2)</f>
        <v>0</v>
      </c>
      <c r="AU60" s="118">
        <f>'30 - Elektroinstalace'!P94</f>
        <v>0</v>
      </c>
      <c r="AV60" s="117">
        <f>'30 - Elektroinstalace'!J33</f>
        <v>0</v>
      </c>
      <c r="AW60" s="117">
        <f>'30 - Elektroinstalace'!J34</f>
        <v>0</v>
      </c>
      <c r="AX60" s="117">
        <f>'30 - Elektroinstalace'!J35</f>
        <v>0</v>
      </c>
      <c r="AY60" s="117">
        <f>'30 - Elektroinstalace'!J36</f>
        <v>0</v>
      </c>
      <c r="AZ60" s="117">
        <f>'30 - Elektroinstalace'!F33</f>
        <v>0</v>
      </c>
      <c r="BA60" s="117">
        <f>'30 - Elektroinstalace'!F34</f>
        <v>0</v>
      </c>
      <c r="BB60" s="117">
        <f>'30 - Elektroinstalace'!F35</f>
        <v>0</v>
      </c>
      <c r="BC60" s="117">
        <f>'30 - Elektroinstalace'!F36</f>
        <v>0</v>
      </c>
      <c r="BD60" s="119">
        <f>'30 - Elektroinstalace'!F37</f>
        <v>0</v>
      </c>
      <c r="BT60" s="115" t="s">
        <v>78</v>
      </c>
      <c r="BV60" s="115" t="s">
        <v>72</v>
      </c>
      <c r="BW60" s="115" t="s">
        <v>94</v>
      </c>
      <c r="BX60" s="115" t="s">
        <v>5</v>
      </c>
      <c r="CL60" s="115" t="s">
        <v>1</v>
      </c>
      <c r="CM60" s="115" t="s">
        <v>80</v>
      </c>
    </row>
    <row r="61" s="1" customFormat="1" ht="30" customHeigh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9"/>
    </row>
    <row r="62" s="1" customFormat="1" ht="6.96" customHeight="1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39"/>
    </row>
  </sheetData>
  <sheetProtection sheet="1" formatColumns="0" formatRows="0" objects="1" scenarios="1" spinCount="100000" saltValue="RqnWex+vLLrA85DzvO+K3cRK+l6DCMwXrNtn8ibAgXCzMStEPfzsqeof7TFifPRv+xzZRTKXGvN021QCEbk7SA==" hashValue="WgCordeDZF8/zYpjTaxBhsF/HzlZ3XD3SaoLOYJlj1lOrl6STSwVp9MKq+aQffjBQHeLf08FsPhstoAOGA+Mbw==" algorithmName="SHA-512" password="CC35"/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</mergeCells>
  <hyperlinks>
    <hyperlink ref="A55" location="'00 - Vedlejší náklady'!C2" display="/"/>
    <hyperlink ref="A56" location="'10 - 1NP - demontáže, bou...'!C2" display="/"/>
    <hyperlink ref="A57" location="'15 - 1NP - nový stav'!C2" display="/"/>
    <hyperlink ref="A58" location="'20 - 2NP - demontáže, bou...'!C2" display="/"/>
    <hyperlink ref="A59" location="'25 - 2NP - nový stav'!C2" display="/"/>
    <hyperlink ref="A60" location="'30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79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M.Majerové 1650, Sokolov - pavilon I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97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23. 4. 2019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ROUND(J84,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ROUND((SUM(BE84:BE100)),  2)</f>
        <v>0</v>
      </c>
      <c r="I33" s="140">
        <v>0.20999999999999999</v>
      </c>
      <c r="J33" s="139">
        <f>ROUND(((SUM(BE84:BE100))*I33),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ROUND((SUM(BF84:BF100)),  2)</f>
        <v>0</v>
      </c>
      <c r="I34" s="140">
        <v>0.14999999999999999</v>
      </c>
      <c r="J34" s="139">
        <f>ROUND(((SUM(BF84:BF100))*I34),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ROUND((SUM(BG84:BG100)),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ROUND((SUM(BH84:BH100)),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ROUND((SUM(BI84:BI100)),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M.Majerové 1650, Sokolov - pavilon I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00 - Vedlejší náklady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23. 4. 2019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Babic Milan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J84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103</v>
      </c>
      <c r="E60" s="164"/>
      <c r="F60" s="164"/>
      <c r="G60" s="164"/>
      <c r="H60" s="164"/>
      <c r="I60" s="165"/>
      <c r="J60" s="166">
        <f>J85</f>
        <v>0</v>
      </c>
      <c r="K60" s="162"/>
      <c r="L60" s="167"/>
    </row>
    <row r="61" s="7" customFormat="1" ht="24.96" customHeight="1">
      <c r="B61" s="161"/>
      <c r="C61" s="162"/>
      <c r="D61" s="163" t="s">
        <v>104</v>
      </c>
      <c r="E61" s="164"/>
      <c r="F61" s="164"/>
      <c r="G61" s="164"/>
      <c r="H61" s="164"/>
      <c r="I61" s="165"/>
      <c r="J61" s="166">
        <f>J87</f>
        <v>0</v>
      </c>
      <c r="K61" s="162"/>
      <c r="L61" s="167"/>
    </row>
    <row r="62" s="8" customFormat="1" ht="19.92" customHeight="1">
      <c r="B62" s="168"/>
      <c r="C62" s="169"/>
      <c r="D62" s="170" t="s">
        <v>105</v>
      </c>
      <c r="E62" s="171"/>
      <c r="F62" s="171"/>
      <c r="G62" s="171"/>
      <c r="H62" s="171"/>
      <c r="I62" s="172"/>
      <c r="J62" s="173">
        <f>J88</f>
        <v>0</v>
      </c>
      <c r="K62" s="169"/>
      <c r="L62" s="174"/>
    </row>
    <row r="63" s="8" customFormat="1" ht="19.92" customHeight="1">
      <c r="B63" s="168"/>
      <c r="C63" s="169"/>
      <c r="D63" s="170" t="s">
        <v>106</v>
      </c>
      <c r="E63" s="171"/>
      <c r="F63" s="171"/>
      <c r="G63" s="171"/>
      <c r="H63" s="171"/>
      <c r="I63" s="172"/>
      <c r="J63" s="173">
        <f>J90</f>
        <v>0</v>
      </c>
      <c r="K63" s="169"/>
      <c r="L63" s="174"/>
    </row>
    <row r="64" s="8" customFormat="1" ht="19.92" customHeight="1">
      <c r="B64" s="168"/>
      <c r="C64" s="169"/>
      <c r="D64" s="170" t="s">
        <v>107</v>
      </c>
      <c r="E64" s="171"/>
      <c r="F64" s="171"/>
      <c r="G64" s="171"/>
      <c r="H64" s="171"/>
      <c r="I64" s="172"/>
      <c r="J64" s="173">
        <f>J98</f>
        <v>0</v>
      </c>
      <c r="K64" s="169"/>
      <c r="L64" s="174"/>
    </row>
    <row r="65" s="1" customFormat="1" ht="21.84" customHeight="1">
      <c r="B65" s="34"/>
      <c r="C65" s="35"/>
      <c r="D65" s="35"/>
      <c r="E65" s="35"/>
      <c r="F65" s="35"/>
      <c r="G65" s="35"/>
      <c r="H65" s="35"/>
      <c r="I65" s="127"/>
      <c r="J65" s="35"/>
      <c r="K65" s="35"/>
      <c r="L65" s="39"/>
    </row>
    <row r="66" s="1" customFormat="1" ht="6.96" customHeight="1">
      <c r="B66" s="53"/>
      <c r="C66" s="54"/>
      <c r="D66" s="54"/>
      <c r="E66" s="54"/>
      <c r="F66" s="54"/>
      <c r="G66" s="54"/>
      <c r="H66" s="54"/>
      <c r="I66" s="151"/>
      <c r="J66" s="54"/>
      <c r="K66" s="54"/>
      <c r="L66" s="39"/>
    </row>
    <row r="70" s="1" customFormat="1" ht="6.96" customHeight="1">
      <c r="B70" s="55"/>
      <c r="C70" s="56"/>
      <c r="D70" s="56"/>
      <c r="E70" s="56"/>
      <c r="F70" s="56"/>
      <c r="G70" s="56"/>
      <c r="H70" s="56"/>
      <c r="I70" s="154"/>
      <c r="J70" s="56"/>
      <c r="K70" s="56"/>
      <c r="L70" s="39"/>
    </row>
    <row r="71" s="1" customFormat="1" ht="24.96" customHeight="1">
      <c r="B71" s="34"/>
      <c r="C71" s="19" t="s">
        <v>108</v>
      </c>
      <c r="D71" s="35"/>
      <c r="E71" s="35"/>
      <c r="F71" s="35"/>
      <c r="G71" s="35"/>
      <c r="H71" s="35"/>
      <c r="I71" s="127"/>
      <c r="J71" s="35"/>
      <c r="K71" s="35"/>
      <c r="L71" s="39"/>
    </row>
    <row r="72" s="1" customFormat="1" ht="6.96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2" customHeight="1">
      <c r="B73" s="34"/>
      <c r="C73" s="28" t="s">
        <v>16</v>
      </c>
      <c r="D73" s="35"/>
      <c r="E73" s="35"/>
      <c r="F73" s="35"/>
      <c r="G73" s="35"/>
      <c r="H73" s="35"/>
      <c r="I73" s="127"/>
      <c r="J73" s="35"/>
      <c r="K73" s="35"/>
      <c r="L73" s="39"/>
    </row>
    <row r="74" s="1" customFormat="1" ht="16.5" customHeight="1">
      <c r="B74" s="34"/>
      <c r="C74" s="35"/>
      <c r="D74" s="35"/>
      <c r="E74" s="155" t="str">
        <f>E7</f>
        <v>MŠ M.Majerové 1650, Sokolov - pavilon I</v>
      </c>
      <c r="F74" s="28"/>
      <c r="G74" s="28"/>
      <c r="H74" s="28"/>
      <c r="I74" s="127"/>
      <c r="J74" s="35"/>
      <c r="K74" s="35"/>
      <c r="L74" s="39"/>
    </row>
    <row r="75" s="1" customFormat="1" ht="12" customHeight="1">
      <c r="B75" s="34"/>
      <c r="C75" s="28" t="s">
        <v>96</v>
      </c>
      <c r="D75" s="35"/>
      <c r="E75" s="35"/>
      <c r="F75" s="35"/>
      <c r="G75" s="35"/>
      <c r="H75" s="35"/>
      <c r="I75" s="127"/>
      <c r="J75" s="35"/>
      <c r="K75" s="35"/>
      <c r="L75" s="39"/>
    </row>
    <row r="76" s="1" customFormat="1" ht="16.5" customHeight="1">
      <c r="B76" s="34"/>
      <c r="C76" s="35"/>
      <c r="D76" s="35"/>
      <c r="E76" s="60" t="str">
        <f>E9</f>
        <v>00 - Vedlejší náklady</v>
      </c>
      <c r="F76" s="35"/>
      <c r="G76" s="35"/>
      <c r="H76" s="35"/>
      <c r="I76" s="127"/>
      <c r="J76" s="35"/>
      <c r="K76" s="35"/>
      <c r="L76" s="39"/>
    </row>
    <row r="77" s="1" customFormat="1" ht="6.96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12" customHeight="1">
      <c r="B78" s="34"/>
      <c r="C78" s="28" t="s">
        <v>20</v>
      </c>
      <c r="D78" s="35"/>
      <c r="E78" s="35"/>
      <c r="F78" s="23" t="str">
        <f>F12</f>
        <v>Sokolov</v>
      </c>
      <c r="G78" s="35"/>
      <c r="H78" s="35"/>
      <c r="I78" s="129" t="s">
        <v>22</v>
      </c>
      <c r="J78" s="63" t="str">
        <f>IF(J12="","",J12)</f>
        <v>23. 4. 2019</v>
      </c>
      <c r="K78" s="35"/>
      <c r="L78" s="39"/>
    </row>
    <row r="79" s="1" customFormat="1" ht="6.96" customHeight="1">
      <c r="B79" s="34"/>
      <c r="C79" s="35"/>
      <c r="D79" s="35"/>
      <c r="E79" s="35"/>
      <c r="F79" s="35"/>
      <c r="G79" s="35"/>
      <c r="H79" s="35"/>
      <c r="I79" s="127"/>
      <c r="J79" s="35"/>
      <c r="K79" s="35"/>
      <c r="L79" s="39"/>
    </row>
    <row r="80" s="1" customFormat="1" ht="13.65" customHeight="1">
      <c r="B80" s="34"/>
      <c r="C80" s="28" t="s">
        <v>24</v>
      </c>
      <c r="D80" s="35"/>
      <c r="E80" s="35"/>
      <c r="F80" s="23" t="str">
        <f>E15</f>
        <v>Město Sokolov</v>
      </c>
      <c r="G80" s="35"/>
      <c r="H80" s="35"/>
      <c r="I80" s="129" t="s">
        <v>30</v>
      </c>
      <c r="J80" s="32" t="str">
        <f>E21</f>
        <v>Babic Milan</v>
      </c>
      <c r="K80" s="35"/>
      <c r="L80" s="39"/>
    </row>
    <row r="81" s="1" customFormat="1" ht="13.65" customHeight="1">
      <c r="B81" s="34"/>
      <c r="C81" s="28" t="s">
        <v>28</v>
      </c>
      <c r="D81" s="35"/>
      <c r="E81" s="35"/>
      <c r="F81" s="23" t="str">
        <f>IF(E18="","",E18)</f>
        <v>Vyplň údaj</v>
      </c>
      <c r="G81" s="35"/>
      <c r="H81" s="35"/>
      <c r="I81" s="129" t="s">
        <v>33</v>
      </c>
      <c r="J81" s="32" t="str">
        <f>E24</f>
        <v>Millan Hájek</v>
      </c>
      <c r="K81" s="35"/>
      <c r="L81" s="39"/>
    </row>
    <row r="82" s="1" customFormat="1" ht="10.32" customHeight="1">
      <c r="B82" s="34"/>
      <c r="C82" s="35"/>
      <c r="D82" s="35"/>
      <c r="E82" s="35"/>
      <c r="F82" s="35"/>
      <c r="G82" s="35"/>
      <c r="H82" s="35"/>
      <c r="I82" s="127"/>
      <c r="J82" s="35"/>
      <c r="K82" s="35"/>
      <c r="L82" s="39"/>
    </row>
    <row r="83" s="9" customFormat="1" ht="29.28" customHeight="1">
      <c r="B83" s="175"/>
      <c r="C83" s="176" t="s">
        <v>109</v>
      </c>
      <c r="D83" s="177" t="s">
        <v>55</v>
      </c>
      <c r="E83" s="177" t="s">
        <v>51</v>
      </c>
      <c r="F83" s="177" t="s">
        <v>52</v>
      </c>
      <c r="G83" s="177" t="s">
        <v>110</v>
      </c>
      <c r="H83" s="177" t="s">
        <v>111</v>
      </c>
      <c r="I83" s="178" t="s">
        <v>112</v>
      </c>
      <c r="J83" s="177" t="s">
        <v>100</v>
      </c>
      <c r="K83" s="179" t="s">
        <v>113</v>
      </c>
      <c r="L83" s="180"/>
      <c r="M83" s="84" t="s">
        <v>1</v>
      </c>
      <c r="N83" s="85" t="s">
        <v>40</v>
      </c>
      <c r="O83" s="85" t="s">
        <v>114</v>
      </c>
      <c r="P83" s="85" t="s">
        <v>115</v>
      </c>
      <c r="Q83" s="85" t="s">
        <v>116</v>
      </c>
      <c r="R83" s="85" t="s">
        <v>117</v>
      </c>
      <c r="S83" s="85" t="s">
        <v>118</v>
      </c>
      <c r="T83" s="86" t="s">
        <v>119</v>
      </c>
    </row>
    <row r="84" s="1" customFormat="1" ht="22.8" customHeight="1">
      <c r="B84" s="34"/>
      <c r="C84" s="91" t="s">
        <v>120</v>
      </c>
      <c r="D84" s="35"/>
      <c r="E84" s="35"/>
      <c r="F84" s="35"/>
      <c r="G84" s="35"/>
      <c r="H84" s="35"/>
      <c r="I84" s="127"/>
      <c r="J84" s="181">
        <f>BK84</f>
        <v>0</v>
      </c>
      <c r="K84" s="35"/>
      <c r="L84" s="39"/>
      <c r="M84" s="87"/>
      <c r="N84" s="88"/>
      <c r="O84" s="88"/>
      <c r="P84" s="182">
        <f>P85+P87</f>
        <v>0</v>
      </c>
      <c r="Q84" s="88"/>
      <c r="R84" s="182">
        <f>R85+R87</f>
        <v>0</v>
      </c>
      <c r="S84" s="88"/>
      <c r="T84" s="183">
        <f>T85+T87</f>
        <v>0</v>
      </c>
      <c r="AT84" s="13" t="s">
        <v>69</v>
      </c>
      <c r="AU84" s="13" t="s">
        <v>102</v>
      </c>
      <c r="BK84" s="184">
        <f>BK85+BK87</f>
        <v>0</v>
      </c>
    </row>
    <row r="85" s="10" customFormat="1" ht="25.92" customHeight="1">
      <c r="B85" s="185"/>
      <c r="C85" s="186"/>
      <c r="D85" s="187" t="s">
        <v>69</v>
      </c>
      <c r="E85" s="188" t="s">
        <v>121</v>
      </c>
      <c r="F85" s="188" t="s">
        <v>122</v>
      </c>
      <c r="G85" s="186"/>
      <c r="H85" s="186"/>
      <c r="I85" s="189"/>
      <c r="J85" s="190">
        <f>BK85</f>
        <v>0</v>
      </c>
      <c r="K85" s="186"/>
      <c r="L85" s="191"/>
      <c r="M85" s="192"/>
      <c r="N85" s="193"/>
      <c r="O85" s="193"/>
      <c r="P85" s="194">
        <f>P86</f>
        <v>0</v>
      </c>
      <c r="Q85" s="193"/>
      <c r="R85" s="194">
        <f>R86</f>
        <v>0</v>
      </c>
      <c r="S85" s="193"/>
      <c r="T85" s="195">
        <f>T86</f>
        <v>0</v>
      </c>
      <c r="AR85" s="196" t="s">
        <v>123</v>
      </c>
      <c r="AT85" s="197" t="s">
        <v>69</v>
      </c>
      <c r="AU85" s="197" t="s">
        <v>70</v>
      </c>
      <c r="AY85" s="196" t="s">
        <v>124</v>
      </c>
      <c r="BK85" s="198">
        <f>BK86</f>
        <v>0</v>
      </c>
    </row>
    <row r="86" s="1" customFormat="1" ht="16.5" customHeight="1">
      <c r="B86" s="34"/>
      <c r="C86" s="199" t="s">
        <v>78</v>
      </c>
      <c r="D86" s="199" t="s">
        <v>125</v>
      </c>
      <c r="E86" s="200" t="s">
        <v>126</v>
      </c>
      <c r="F86" s="201" t="s">
        <v>127</v>
      </c>
      <c r="G86" s="202" t="s">
        <v>128</v>
      </c>
      <c r="H86" s="203">
        <v>1</v>
      </c>
      <c r="I86" s="204"/>
      <c r="J86" s="205">
        <f>ROUND(I86*H86,2)</f>
        <v>0</v>
      </c>
      <c r="K86" s="201" t="s">
        <v>129</v>
      </c>
      <c r="L86" s="39"/>
      <c r="M86" s="206" t="s">
        <v>1</v>
      </c>
      <c r="N86" s="207" t="s">
        <v>41</v>
      </c>
      <c r="O86" s="7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AR86" s="13" t="s">
        <v>130</v>
      </c>
      <c r="AT86" s="13" t="s">
        <v>125</v>
      </c>
      <c r="AU86" s="13" t="s">
        <v>78</v>
      </c>
      <c r="AY86" s="13" t="s">
        <v>124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3" t="s">
        <v>78</v>
      </c>
      <c r="BK86" s="210">
        <f>ROUND(I86*H86,2)</f>
        <v>0</v>
      </c>
      <c r="BL86" s="13" t="s">
        <v>130</v>
      </c>
      <c r="BM86" s="13" t="s">
        <v>131</v>
      </c>
    </row>
    <row r="87" s="10" customFormat="1" ht="25.92" customHeight="1">
      <c r="B87" s="185"/>
      <c r="C87" s="186"/>
      <c r="D87" s="187" t="s">
        <v>69</v>
      </c>
      <c r="E87" s="188" t="s">
        <v>132</v>
      </c>
      <c r="F87" s="188" t="s">
        <v>133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P88+P90+P98</f>
        <v>0</v>
      </c>
      <c r="Q87" s="193"/>
      <c r="R87" s="194">
        <f>R88+R90+R98</f>
        <v>0</v>
      </c>
      <c r="S87" s="193"/>
      <c r="T87" s="195">
        <f>T88+T90+T98</f>
        <v>0</v>
      </c>
      <c r="AR87" s="196" t="s">
        <v>134</v>
      </c>
      <c r="AT87" s="197" t="s">
        <v>69</v>
      </c>
      <c r="AU87" s="197" t="s">
        <v>70</v>
      </c>
      <c r="AY87" s="196" t="s">
        <v>124</v>
      </c>
      <c r="BK87" s="198">
        <f>BK88+BK90+BK98</f>
        <v>0</v>
      </c>
    </row>
    <row r="88" s="10" customFormat="1" ht="22.8" customHeight="1">
      <c r="B88" s="185"/>
      <c r="C88" s="186"/>
      <c r="D88" s="187" t="s">
        <v>69</v>
      </c>
      <c r="E88" s="211" t="s">
        <v>135</v>
      </c>
      <c r="F88" s="211" t="s">
        <v>136</v>
      </c>
      <c r="G88" s="186"/>
      <c r="H88" s="186"/>
      <c r="I88" s="189"/>
      <c r="J88" s="212">
        <f>BK88</f>
        <v>0</v>
      </c>
      <c r="K88" s="186"/>
      <c r="L88" s="191"/>
      <c r="M88" s="192"/>
      <c r="N88" s="193"/>
      <c r="O88" s="193"/>
      <c r="P88" s="194">
        <f>P89</f>
        <v>0</v>
      </c>
      <c r="Q88" s="193"/>
      <c r="R88" s="194">
        <f>R89</f>
        <v>0</v>
      </c>
      <c r="S88" s="193"/>
      <c r="T88" s="195">
        <f>T89</f>
        <v>0</v>
      </c>
      <c r="AR88" s="196" t="s">
        <v>134</v>
      </c>
      <c r="AT88" s="197" t="s">
        <v>69</v>
      </c>
      <c r="AU88" s="197" t="s">
        <v>78</v>
      </c>
      <c r="AY88" s="196" t="s">
        <v>124</v>
      </c>
      <c r="BK88" s="198">
        <f>BK89</f>
        <v>0</v>
      </c>
    </row>
    <row r="89" s="1" customFormat="1" ht="16.5" customHeight="1">
      <c r="B89" s="34"/>
      <c r="C89" s="199" t="s">
        <v>80</v>
      </c>
      <c r="D89" s="199" t="s">
        <v>125</v>
      </c>
      <c r="E89" s="200" t="s">
        <v>137</v>
      </c>
      <c r="F89" s="201" t="s">
        <v>138</v>
      </c>
      <c r="G89" s="202" t="s">
        <v>128</v>
      </c>
      <c r="H89" s="203">
        <v>1</v>
      </c>
      <c r="I89" s="204"/>
      <c r="J89" s="205">
        <f>ROUND(I89*H89,2)</f>
        <v>0</v>
      </c>
      <c r="K89" s="201" t="s">
        <v>129</v>
      </c>
      <c r="L89" s="39"/>
      <c r="M89" s="206" t="s">
        <v>1</v>
      </c>
      <c r="N89" s="207" t="s">
        <v>41</v>
      </c>
      <c r="O89" s="7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AR89" s="13" t="s">
        <v>139</v>
      </c>
      <c r="AT89" s="13" t="s">
        <v>125</v>
      </c>
      <c r="AU89" s="13" t="s">
        <v>80</v>
      </c>
      <c r="AY89" s="13" t="s">
        <v>124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3" t="s">
        <v>78</v>
      </c>
      <c r="BK89" s="210">
        <f>ROUND(I89*H89,2)</f>
        <v>0</v>
      </c>
      <c r="BL89" s="13" t="s">
        <v>139</v>
      </c>
      <c r="BM89" s="13" t="s">
        <v>140</v>
      </c>
    </row>
    <row r="90" s="10" customFormat="1" ht="22.8" customHeight="1">
      <c r="B90" s="185"/>
      <c r="C90" s="186"/>
      <c r="D90" s="187" t="s">
        <v>69</v>
      </c>
      <c r="E90" s="211" t="s">
        <v>141</v>
      </c>
      <c r="F90" s="211" t="s">
        <v>142</v>
      </c>
      <c r="G90" s="186"/>
      <c r="H90" s="186"/>
      <c r="I90" s="189"/>
      <c r="J90" s="212">
        <f>BK90</f>
        <v>0</v>
      </c>
      <c r="K90" s="186"/>
      <c r="L90" s="191"/>
      <c r="M90" s="192"/>
      <c r="N90" s="193"/>
      <c r="O90" s="193"/>
      <c r="P90" s="194">
        <f>SUM(P91:P97)</f>
        <v>0</v>
      </c>
      <c r="Q90" s="193"/>
      <c r="R90" s="194">
        <f>SUM(R91:R97)</f>
        <v>0</v>
      </c>
      <c r="S90" s="193"/>
      <c r="T90" s="195">
        <f>SUM(T91:T97)</f>
        <v>0</v>
      </c>
      <c r="AR90" s="196" t="s">
        <v>134</v>
      </c>
      <c r="AT90" s="197" t="s">
        <v>69</v>
      </c>
      <c r="AU90" s="197" t="s">
        <v>78</v>
      </c>
      <c r="AY90" s="196" t="s">
        <v>124</v>
      </c>
      <c r="BK90" s="198">
        <f>SUM(BK91:BK97)</f>
        <v>0</v>
      </c>
    </row>
    <row r="91" s="1" customFormat="1" ht="16.5" customHeight="1">
      <c r="B91" s="34"/>
      <c r="C91" s="199" t="s">
        <v>143</v>
      </c>
      <c r="D91" s="199" t="s">
        <v>125</v>
      </c>
      <c r="E91" s="200" t="s">
        <v>144</v>
      </c>
      <c r="F91" s="201" t="s">
        <v>142</v>
      </c>
      <c r="G91" s="202" t="s">
        <v>128</v>
      </c>
      <c r="H91" s="203">
        <v>1</v>
      </c>
      <c r="I91" s="204"/>
      <c r="J91" s="205">
        <f>ROUND(I91*H91,2)</f>
        <v>0</v>
      </c>
      <c r="K91" s="201" t="s">
        <v>129</v>
      </c>
      <c r="L91" s="39"/>
      <c r="M91" s="206" t="s">
        <v>1</v>
      </c>
      <c r="N91" s="207" t="s">
        <v>41</v>
      </c>
      <c r="O91" s="7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13" t="s">
        <v>139</v>
      </c>
      <c r="AT91" s="13" t="s">
        <v>125</v>
      </c>
      <c r="AU91" s="13" t="s">
        <v>80</v>
      </c>
      <c r="AY91" s="13" t="s">
        <v>124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3" t="s">
        <v>78</v>
      </c>
      <c r="BK91" s="210">
        <f>ROUND(I91*H91,2)</f>
        <v>0</v>
      </c>
      <c r="BL91" s="13" t="s">
        <v>139</v>
      </c>
      <c r="BM91" s="13" t="s">
        <v>145</v>
      </c>
    </row>
    <row r="92" s="1" customFormat="1" ht="16.5" customHeight="1">
      <c r="B92" s="34"/>
      <c r="C92" s="199" t="s">
        <v>123</v>
      </c>
      <c r="D92" s="199" t="s">
        <v>125</v>
      </c>
      <c r="E92" s="200" t="s">
        <v>146</v>
      </c>
      <c r="F92" s="201" t="s">
        <v>147</v>
      </c>
      <c r="G92" s="202" t="s">
        <v>128</v>
      </c>
      <c r="H92" s="203">
        <v>1</v>
      </c>
      <c r="I92" s="204"/>
      <c r="J92" s="205">
        <f>ROUND(I92*H92,2)</f>
        <v>0</v>
      </c>
      <c r="K92" s="201" t="s">
        <v>129</v>
      </c>
      <c r="L92" s="39"/>
      <c r="M92" s="206" t="s">
        <v>1</v>
      </c>
      <c r="N92" s="207" t="s">
        <v>41</v>
      </c>
      <c r="O92" s="7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AR92" s="13" t="s">
        <v>139</v>
      </c>
      <c r="AT92" s="13" t="s">
        <v>125</v>
      </c>
      <c r="AU92" s="13" t="s">
        <v>80</v>
      </c>
      <c r="AY92" s="13" t="s">
        <v>124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3" t="s">
        <v>78</v>
      </c>
      <c r="BK92" s="210">
        <f>ROUND(I92*H92,2)</f>
        <v>0</v>
      </c>
      <c r="BL92" s="13" t="s">
        <v>139</v>
      </c>
      <c r="BM92" s="13" t="s">
        <v>148</v>
      </c>
    </row>
    <row r="93" s="1" customFormat="1" ht="16.5" customHeight="1">
      <c r="B93" s="34"/>
      <c r="C93" s="199" t="s">
        <v>134</v>
      </c>
      <c r="D93" s="199" t="s">
        <v>125</v>
      </c>
      <c r="E93" s="200" t="s">
        <v>149</v>
      </c>
      <c r="F93" s="201" t="s">
        <v>150</v>
      </c>
      <c r="G93" s="202" t="s">
        <v>128</v>
      </c>
      <c r="H93" s="203">
        <v>1</v>
      </c>
      <c r="I93" s="204"/>
      <c r="J93" s="205">
        <f>ROUND(I93*H93,2)</f>
        <v>0</v>
      </c>
      <c r="K93" s="201" t="s">
        <v>129</v>
      </c>
      <c r="L93" s="39"/>
      <c r="M93" s="206" t="s">
        <v>1</v>
      </c>
      <c r="N93" s="207" t="s">
        <v>41</v>
      </c>
      <c r="O93" s="7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AR93" s="13" t="s">
        <v>139</v>
      </c>
      <c r="AT93" s="13" t="s">
        <v>125</v>
      </c>
      <c r="AU93" s="13" t="s">
        <v>80</v>
      </c>
      <c r="AY93" s="13" t="s">
        <v>124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3" t="s">
        <v>78</v>
      </c>
      <c r="BK93" s="210">
        <f>ROUND(I93*H93,2)</f>
        <v>0</v>
      </c>
      <c r="BL93" s="13" t="s">
        <v>139</v>
      </c>
      <c r="BM93" s="13" t="s">
        <v>151</v>
      </c>
    </row>
    <row r="94" s="1" customFormat="1" ht="16.5" customHeight="1">
      <c r="B94" s="34"/>
      <c r="C94" s="199" t="s">
        <v>152</v>
      </c>
      <c r="D94" s="199" t="s">
        <v>125</v>
      </c>
      <c r="E94" s="200" t="s">
        <v>153</v>
      </c>
      <c r="F94" s="201" t="s">
        <v>154</v>
      </c>
      <c r="G94" s="202" t="s">
        <v>128</v>
      </c>
      <c r="H94" s="203">
        <v>1</v>
      </c>
      <c r="I94" s="204"/>
      <c r="J94" s="205">
        <f>ROUND(I94*H94,2)</f>
        <v>0</v>
      </c>
      <c r="K94" s="201" t="s">
        <v>129</v>
      </c>
      <c r="L94" s="39"/>
      <c r="M94" s="206" t="s">
        <v>1</v>
      </c>
      <c r="N94" s="207" t="s">
        <v>41</v>
      </c>
      <c r="O94" s="7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13" t="s">
        <v>139</v>
      </c>
      <c r="AT94" s="13" t="s">
        <v>125</v>
      </c>
      <c r="AU94" s="13" t="s">
        <v>80</v>
      </c>
      <c r="AY94" s="13" t="s">
        <v>124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3" t="s">
        <v>78</v>
      </c>
      <c r="BK94" s="210">
        <f>ROUND(I94*H94,2)</f>
        <v>0</v>
      </c>
      <c r="BL94" s="13" t="s">
        <v>139</v>
      </c>
      <c r="BM94" s="13" t="s">
        <v>155</v>
      </c>
    </row>
    <row r="95" s="1" customFormat="1" ht="16.5" customHeight="1">
      <c r="B95" s="34"/>
      <c r="C95" s="199" t="s">
        <v>156</v>
      </c>
      <c r="D95" s="199" t="s">
        <v>125</v>
      </c>
      <c r="E95" s="200" t="s">
        <v>157</v>
      </c>
      <c r="F95" s="201" t="s">
        <v>158</v>
      </c>
      <c r="G95" s="202" t="s">
        <v>128</v>
      </c>
      <c r="H95" s="203">
        <v>1</v>
      </c>
      <c r="I95" s="204"/>
      <c r="J95" s="205">
        <f>ROUND(I95*H95,2)</f>
        <v>0</v>
      </c>
      <c r="K95" s="201" t="s">
        <v>129</v>
      </c>
      <c r="L95" s="39"/>
      <c r="M95" s="206" t="s">
        <v>1</v>
      </c>
      <c r="N95" s="207" t="s">
        <v>41</v>
      </c>
      <c r="O95" s="7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AR95" s="13" t="s">
        <v>139</v>
      </c>
      <c r="AT95" s="13" t="s">
        <v>125</v>
      </c>
      <c r="AU95" s="13" t="s">
        <v>80</v>
      </c>
      <c r="AY95" s="13" t="s">
        <v>124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3" t="s">
        <v>78</v>
      </c>
      <c r="BK95" s="210">
        <f>ROUND(I95*H95,2)</f>
        <v>0</v>
      </c>
      <c r="BL95" s="13" t="s">
        <v>139</v>
      </c>
      <c r="BM95" s="13" t="s">
        <v>159</v>
      </c>
    </row>
    <row r="96" s="1" customFormat="1" ht="16.5" customHeight="1">
      <c r="B96" s="34"/>
      <c r="C96" s="199" t="s">
        <v>160</v>
      </c>
      <c r="D96" s="199" t="s">
        <v>125</v>
      </c>
      <c r="E96" s="200" t="s">
        <v>161</v>
      </c>
      <c r="F96" s="201" t="s">
        <v>162</v>
      </c>
      <c r="G96" s="202" t="s">
        <v>128</v>
      </c>
      <c r="H96" s="203">
        <v>1</v>
      </c>
      <c r="I96" s="204"/>
      <c r="J96" s="205">
        <f>ROUND(I96*H96,2)</f>
        <v>0</v>
      </c>
      <c r="K96" s="201" t="s">
        <v>129</v>
      </c>
      <c r="L96" s="39"/>
      <c r="M96" s="206" t="s">
        <v>1</v>
      </c>
      <c r="N96" s="207" t="s">
        <v>41</v>
      </c>
      <c r="O96" s="7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13" t="s">
        <v>139</v>
      </c>
      <c r="AT96" s="13" t="s">
        <v>125</v>
      </c>
      <c r="AU96" s="13" t="s">
        <v>80</v>
      </c>
      <c r="AY96" s="13" t="s">
        <v>124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3" t="s">
        <v>78</v>
      </c>
      <c r="BK96" s="210">
        <f>ROUND(I96*H96,2)</f>
        <v>0</v>
      </c>
      <c r="BL96" s="13" t="s">
        <v>139</v>
      </c>
      <c r="BM96" s="13" t="s">
        <v>163</v>
      </c>
    </row>
    <row r="97" s="1" customFormat="1" ht="16.5" customHeight="1">
      <c r="B97" s="34"/>
      <c r="C97" s="199" t="s">
        <v>164</v>
      </c>
      <c r="D97" s="199" t="s">
        <v>125</v>
      </c>
      <c r="E97" s="200" t="s">
        <v>165</v>
      </c>
      <c r="F97" s="201" t="s">
        <v>166</v>
      </c>
      <c r="G97" s="202" t="s">
        <v>128</v>
      </c>
      <c r="H97" s="203">
        <v>1</v>
      </c>
      <c r="I97" s="204"/>
      <c r="J97" s="205">
        <f>ROUND(I97*H97,2)</f>
        <v>0</v>
      </c>
      <c r="K97" s="201" t="s">
        <v>129</v>
      </c>
      <c r="L97" s="39"/>
      <c r="M97" s="206" t="s">
        <v>1</v>
      </c>
      <c r="N97" s="207" t="s">
        <v>41</v>
      </c>
      <c r="O97" s="7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AR97" s="13" t="s">
        <v>139</v>
      </c>
      <c r="AT97" s="13" t="s">
        <v>125</v>
      </c>
      <c r="AU97" s="13" t="s">
        <v>80</v>
      </c>
      <c r="AY97" s="13" t="s">
        <v>124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3" t="s">
        <v>78</v>
      </c>
      <c r="BK97" s="210">
        <f>ROUND(I97*H97,2)</f>
        <v>0</v>
      </c>
      <c r="BL97" s="13" t="s">
        <v>139</v>
      </c>
      <c r="BM97" s="13" t="s">
        <v>167</v>
      </c>
    </row>
    <row r="98" s="10" customFormat="1" ht="22.8" customHeight="1">
      <c r="B98" s="185"/>
      <c r="C98" s="186"/>
      <c r="D98" s="187" t="s">
        <v>69</v>
      </c>
      <c r="E98" s="211" t="s">
        <v>168</v>
      </c>
      <c r="F98" s="211" t="s">
        <v>169</v>
      </c>
      <c r="G98" s="186"/>
      <c r="H98" s="186"/>
      <c r="I98" s="189"/>
      <c r="J98" s="212">
        <f>BK98</f>
        <v>0</v>
      </c>
      <c r="K98" s="186"/>
      <c r="L98" s="191"/>
      <c r="M98" s="192"/>
      <c r="N98" s="193"/>
      <c r="O98" s="193"/>
      <c r="P98" s="194">
        <f>SUM(P99:P100)</f>
        <v>0</v>
      </c>
      <c r="Q98" s="193"/>
      <c r="R98" s="194">
        <f>SUM(R99:R100)</f>
        <v>0</v>
      </c>
      <c r="S98" s="193"/>
      <c r="T98" s="195">
        <f>SUM(T99:T100)</f>
        <v>0</v>
      </c>
      <c r="AR98" s="196" t="s">
        <v>134</v>
      </c>
      <c r="AT98" s="197" t="s">
        <v>69</v>
      </c>
      <c r="AU98" s="197" t="s">
        <v>78</v>
      </c>
      <c r="AY98" s="196" t="s">
        <v>124</v>
      </c>
      <c r="BK98" s="198">
        <f>SUM(BK99:BK100)</f>
        <v>0</v>
      </c>
    </row>
    <row r="99" s="1" customFormat="1" ht="16.5" customHeight="1">
      <c r="B99" s="34"/>
      <c r="C99" s="199" t="s">
        <v>81</v>
      </c>
      <c r="D99" s="199" t="s">
        <v>125</v>
      </c>
      <c r="E99" s="200" t="s">
        <v>170</v>
      </c>
      <c r="F99" s="201" t="s">
        <v>171</v>
      </c>
      <c r="G99" s="202" t="s">
        <v>128</v>
      </c>
      <c r="H99" s="203">
        <v>1</v>
      </c>
      <c r="I99" s="204"/>
      <c r="J99" s="205">
        <f>ROUND(I99*H99,2)</f>
        <v>0</v>
      </c>
      <c r="K99" s="201" t="s">
        <v>129</v>
      </c>
      <c r="L99" s="39"/>
      <c r="M99" s="206" t="s">
        <v>1</v>
      </c>
      <c r="N99" s="207" t="s">
        <v>41</v>
      </c>
      <c r="O99" s="7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AR99" s="13" t="s">
        <v>139</v>
      </c>
      <c r="AT99" s="13" t="s">
        <v>125</v>
      </c>
      <c r="AU99" s="13" t="s">
        <v>80</v>
      </c>
      <c r="AY99" s="13" t="s">
        <v>124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3" t="s">
        <v>78</v>
      </c>
      <c r="BK99" s="210">
        <f>ROUND(I99*H99,2)</f>
        <v>0</v>
      </c>
      <c r="BL99" s="13" t="s">
        <v>139</v>
      </c>
      <c r="BM99" s="13" t="s">
        <v>172</v>
      </c>
    </row>
    <row r="100" s="1" customFormat="1" ht="16.5" customHeight="1">
      <c r="B100" s="34"/>
      <c r="C100" s="199" t="s">
        <v>173</v>
      </c>
      <c r="D100" s="199" t="s">
        <v>125</v>
      </c>
      <c r="E100" s="200" t="s">
        <v>174</v>
      </c>
      <c r="F100" s="201" t="s">
        <v>175</v>
      </c>
      <c r="G100" s="202" t="s">
        <v>128</v>
      </c>
      <c r="H100" s="203">
        <v>1</v>
      </c>
      <c r="I100" s="204"/>
      <c r="J100" s="205">
        <f>ROUND(I100*H100,2)</f>
        <v>0</v>
      </c>
      <c r="K100" s="201" t="s">
        <v>129</v>
      </c>
      <c r="L100" s="39"/>
      <c r="M100" s="213" t="s">
        <v>1</v>
      </c>
      <c r="N100" s="214" t="s">
        <v>41</v>
      </c>
      <c r="O100" s="21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AR100" s="13" t="s">
        <v>139</v>
      </c>
      <c r="AT100" s="13" t="s">
        <v>125</v>
      </c>
      <c r="AU100" s="13" t="s">
        <v>80</v>
      </c>
      <c r="AY100" s="13" t="s">
        <v>124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3" t="s">
        <v>78</v>
      </c>
      <c r="BK100" s="210">
        <f>ROUND(I100*H100,2)</f>
        <v>0</v>
      </c>
      <c r="BL100" s="13" t="s">
        <v>139</v>
      </c>
      <c r="BM100" s="13" t="s">
        <v>176</v>
      </c>
    </row>
    <row r="101" s="1" customFormat="1" ht="6.96" customHeight="1">
      <c r="B101" s="53"/>
      <c r="C101" s="54"/>
      <c r="D101" s="54"/>
      <c r="E101" s="54"/>
      <c r="F101" s="54"/>
      <c r="G101" s="54"/>
      <c r="H101" s="54"/>
      <c r="I101" s="151"/>
      <c r="J101" s="54"/>
      <c r="K101" s="54"/>
      <c r="L101" s="39"/>
    </row>
  </sheetData>
  <sheetProtection sheet="1" autoFilter="0" formatColumns="0" formatRows="0" objects="1" scenarios="1" spinCount="100000" saltValue="sWz0S+eyKd3I6U2PMTE+ZauFTUZBrQKLjvYJ7iQLzAn8/f6UiTcwEMYw9WBALFUCOfsoReVG1MGbGdURXB7L8w==" hashValue="4cDTE5tpZ92McKhSec2jku9CkNbGH6jqkGRO4UxQWjhA6FLm87SzhYzINTk5c5lrYqCjgkppETdkq6CuGLIHOw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83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M.Majerové 1650, Sokolov - pavilon I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177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23. 4. 2019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ROUND(J89,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ROUND((SUM(BE89:BE153)),  2)</f>
        <v>0</v>
      </c>
      <c r="I33" s="140">
        <v>0.20999999999999999</v>
      </c>
      <c r="J33" s="139">
        <f>ROUND(((SUM(BE89:BE153))*I33),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ROUND((SUM(BF89:BF153)),  2)</f>
        <v>0</v>
      </c>
      <c r="I34" s="140">
        <v>0.14999999999999999</v>
      </c>
      <c r="J34" s="139">
        <f>ROUND(((SUM(BF89:BF153))*I34),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ROUND((SUM(BG89:BG153)),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ROUND((SUM(BH89:BH153)),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ROUND((SUM(BI89:BI153)),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M.Majerové 1650, Sokolov - pavilon I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10 - 1NP - demontáže, bourání, přesuny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23. 4. 2019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Babic Milan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J89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178</v>
      </c>
      <c r="E60" s="164"/>
      <c r="F60" s="164"/>
      <c r="G60" s="164"/>
      <c r="H60" s="164"/>
      <c r="I60" s="165"/>
      <c r="J60" s="166">
        <f>J90</f>
        <v>0</v>
      </c>
      <c r="K60" s="162"/>
      <c r="L60" s="167"/>
    </row>
    <row r="61" s="8" customFormat="1" ht="19.92" customHeight="1">
      <c r="B61" s="168"/>
      <c r="C61" s="169"/>
      <c r="D61" s="170" t="s">
        <v>179</v>
      </c>
      <c r="E61" s="171"/>
      <c r="F61" s="171"/>
      <c r="G61" s="171"/>
      <c r="H61" s="171"/>
      <c r="I61" s="172"/>
      <c r="J61" s="173">
        <f>J91</f>
        <v>0</v>
      </c>
      <c r="K61" s="169"/>
      <c r="L61" s="174"/>
    </row>
    <row r="62" s="8" customFormat="1" ht="19.92" customHeight="1">
      <c r="B62" s="168"/>
      <c r="C62" s="169"/>
      <c r="D62" s="170" t="s">
        <v>180</v>
      </c>
      <c r="E62" s="171"/>
      <c r="F62" s="171"/>
      <c r="G62" s="171"/>
      <c r="H62" s="171"/>
      <c r="I62" s="172"/>
      <c r="J62" s="173">
        <f>J109</f>
        <v>0</v>
      </c>
      <c r="K62" s="169"/>
      <c r="L62" s="174"/>
    </row>
    <row r="63" s="7" customFormat="1" ht="24.96" customHeight="1">
      <c r="B63" s="161"/>
      <c r="C63" s="162"/>
      <c r="D63" s="163" t="s">
        <v>181</v>
      </c>
      <c r="E63" s="164"/>
      <c r="F63" s="164"/>
      <c r="G63" s="164"/>
      <c r="H63" s="164"/>
      <c r="I63" s="165"/>
      <c r="J63" s="166">
        <f>J115</f>
        <v>0</v>
      </c>
      <c r="K63" s="162"/>
      <c r="L63" s="167"/>
    </row>
    <row r="64" s="8" customFormat="1" ht="19.92" customHeight="1">
      <c r="B64" s="168"/>
      <c r="C64" s="169"/>
      <c r="D64" s="170" t="s">
        <v>182</v>
      </c>
      <c r="E64" s="171"/>
      <c r="F64" s="171"/>
      <c r="G64" s="171"/>
      <c r="H64" s="171"/>
      <c r="I64" s="172"/>
      <c r="J64" s="173">
        <f>J116</f>
        <v>0</v>
      </c>
      <c r="K64" s="169"/>
      <c r="L64" s="174"/>
    </row>
    <row r="65" s="8" customFormat="1" ht="19.92" customHeight="1">
      <c r="B65" s="168"/>
      <c r="C65" s="169"/>
      <c r="D65" s="170" t="s">
        <v>183</v>
      </c>
      <c r="E65" s="171"/>
      <c r="F65" s="171"/>
      <c r="G65" s="171"/>
      <c r="H65" s="171"/>
      <c r="I65" s="172"/>
      <c r="J65" s="173">
        <f>J119</f>
        <v>0</v>
      </c>
      <c r="K65" s="169"/>
      <c r="L65" s="174"/>
    </row>
    <row r="66" s="8" customFormat="1" ht="19.92" customHeight="1">
      <c r="B66" s="168"/>
      <c r="C66" s="169"/>
      <c r="D66" s="170" t="s">
        <v>184</v>
      </c>
      <c r="E66" s="171"/>
      <c r="F66" s="171"/>
      <c r="G66" s="171"/>
      <c r="H66" s="171"/>
      <c r="I66" s="172"/>
      <c r="J66" s="173">
        <f>J132</f>
        <v>0</v>
      </c>
      <c r="K66" s="169"/>
      <c r="L66" s="174"/>
    </row>
    <row r="67" s="8" customFormat="1" ht="19.92" customHeight="1">
      <c r="B67" s="168"/>
      <c r="C67" s="169"/>
      <c r="D67" s="170" t="s">
        <v>185</v>
      </c>
      <c r="E67" s="171"/>
      <c r="F67" s="171"/>
      <c r="G67" s="171"/>
      <c r="H67" s="171"/>
      <c r="I67" s="172"/>
      <c r="J67" s="173">
        <f>J137</f>
        <v>0</v>
      </c>
      <c r="K67" s="169"/>
      <c r="L67" s="174"/>
    </row>
    <row r="68" s="8" customFormat="1" ht="19.92" customHeight="1">
      <c r="B68" s="168"/>
      <c r="C68" s="169"/>
      <c r="D68" s="170" t="s">
        <v>186</v>
      </c>
      <c r="E68" s="171"/>
      <c r="F68" s="171"/>
      <c r="G68" s="171"/>
      <c r="H68" s="171"/>
      <c r="I68" s="172"/>
      <c r="J68" s="173">
        <f>J141</f>
        <v>0</v>
      </c>
      <c r="K68" s="169"/>
      <c r="L68" s="174"/>
    </row>
    <row r="69" s="7" customFormat="1" ht="24.96" customHeight="1">
      <c r="B69" s="161"/>
      <c r="C69" s="162"/>
      <c r="D69" s="163" t="s">
        <v>103</v>
      </c>
      <c r="E69" s="164"/>
      <c r="F69" s="164"/>
      <c r="G69" s="164"/>
      <c r="H69" s="164"/>
      <c r="I69" s="165"/>
      <c r="J69" s="166">
        <f>J152</f>
        <v>0</v>
      </c>
      <c r="K69" s="162"/>
      <c r="L69" s="167"/>
    </row>
    <row r="70" s="1" customFormat="1" ht="21.84" customHeight="1">
      <c r="B70" s="34"/>
      <c r="C70" s="35"/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6.96" customHeight="1">
      <c r="B71" s="53"/>
      <c r="C71" s="54"/>
      <c r="D71" s="54"/>
      <c r="E71" s="54"/>
      <c r="F71" s="54"/>
      <c r="G71" s="54"/>
      <c r="H71" s="54"/>
      <c r="I71" s="151"/>
      <c r="J71" s="54"/>
      <c r="K71" s="54"/>
      <c r="L71" s="39"/>
    </row>
    <row r="75" s="1" customFormat="1" ht="6.96" customHeight="1">
      <c r="B75" s="55"/>
      <c r="C75" s="56"/>
      <c r="D75" s="56"/>
      <c r="E75" s="56"/>
      <c r="F75" s="56"/>
      <c r="G75" s="56"/>
      <c r="H75" s="56"/>
      <c r="I75" s="154"/>
      <c r="J75" s="56"/>
      <c r="K75" s="56"/>
      <c r="L75" s="39"/>
    </row>
    <row r="76" s="1" customFormat="1" ht="24.96" customHeight="1">
      <c r="B76" s="34"/>
      <c r="C76" s="19" t="s">
        <v>108</v>
      </c>
      <c r="D76" s="35"/>
      <c r="E76" s="35"/>
      <c r="F76" s="35"/>
      <c r="G76" s="35"/>
      <c r="H76" s="35"/>
      <c r="I76" s="127"/>
      <c r="J76" s="35"/>
      <c r="K76" s="35"/>
      <c r="L76" s="39"/>
    </row>
    <row r="77" s="1" customFormat="1" ht="6.96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12" customHeight="1">
      <c r="B78" s="34"/>
      <c r="C78" s="28" t="s">
        <v>16</v>
      </c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16.5" customHeight="1">
      <c r="B79" s="34"/>
      <c r="C79" s="35"/>
      <c r="D79" s="35"/>
      <c r="E79" s="155" t="str">
        <f>E7</f>
        <v>MŠ M.Majerové 1650, Sokolov - pavilon I</v>
      </c>
      <c r="F79" s="28"/>
      <c r="G79" s="28"/>
      <c r="H79" s="28"/>
      <c r="I79" s="127"/>
      <c r="J79" s="35"/>
      <c r="K79" s="35"/>
      <c r="L79" s="39"/>
    </row>
    <row r="80" s="1" customFormat="1" ht="12" customHeight="1">
      <c r="B80" s="34"/>
      <c r="C80" s="28" t="s">
        <v>96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6.5" customHeight="1">
      <c r="B81" s="34"/>
      <c r="C81" s="35"/>
      <c r="D81" s="35"/>
      <c r="E81" s="60" t="str">
        <f>E9</f>
        <v>10 - 1NP - demontáže, bourání, přesuny</v>
      </c>
      <c r="F81" s="35"/>
      <c r="G81" s="35"/>
      <c r="H81" s="35"/>
      <c r="I81" s="127"/>
      <c r="J81" s="35"/>
      <c r="K81" s="35"/>
      <c r="L81" s="39"/>
    </row>
    <row r="82" s="1" customFormat="1" ht="6.96" customHeight="1">
      <c r="B82" s="34"/>
      <c r="C82" s="35"/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2" customHeight="1">
      <c r="B83" s="34"/>
      <c r="C83" s="28" t="s">
        <v>20</v>
      </c>
      <c r="D83" s="35"/>
      <c r="E83" s="35"/>
      <c r="F83" s="23" t="str">
        <f>F12</f>
        <v>Sokolov</v>
      </c>
      <c r="G83" s="35"/>
      <c r="H83" s="35"/>
      <c r="I83" s="129" t="s">
        <v>22</v>
      </c>
      <c r="J83" s="63" t="str">
        <f>IF(J12="","",J12)</f>
        <v>23. 4. 2019</v>
      </c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3.65" customHeight="1">
      <c r="B85" s="34"/>
      <c r="C85" s="28" t="s">
        <v>24</v>
      </c>
      <c r="D85" s="35"/>
      <c r="E85" s="35"/>
      <c r="F85" s="23" t="str">
        <f>E15</f>
        <v>Město Sokolov</v>
      </c>
      <c r="G85" s="35"/>
      <c r="H85" s="35"/>
      <c r="I85" s="129" t="s">
        <v>30</v>
      </c>
      <c r="J85" s="32" t="str">
        <f>E21</f>
        <v>Babic Milan</v>
      </c>
      <c r="K85" s="35"/>
      <c r="L85" s="39"/>
    </row>
    <row r="86" s="1" customFormat="1" ht="13.65" customHeight="1">
      <c r="B86" s="34"/>
      <c r="C86" s="28" t="s">
        <v>28</v>
      </c>
      <c r="D86" s="35"/>
      <c r="E86" s="35"/>
      <c r="F86" s="23" t="str">
        <f>IF(E18="","",E18)</f>
        <v>Vyplň údaj</v>
      </c>
      <c r="G86" s="35"/>
      <c r="H86" s="35"/>
      <c r="I86" s="129" t="s">
        <v>33</v>
      </c>
      <c r="J86" s="32" t="str">
        <f>E24</f>
        <v>Millan Hájek</v>
      </c>
      <c r="K86" s="35"/>
      <c r="L86" s="39"/>
    </row>
    <row r="87" s="1" customFormat="1" ht="10.32" customHeight="1">
      <c r="B87" s="34"/>
      <c r="C87" s="35"/>
      <c r="D87" s="35"/>
      <c r="E87" s="35"/>
      <c r="F87" s="35"/>
      <c r="G87" s="35"/>
      <c r="H87" s="35"/>
      <c r="I87" s="127"/>
      <c r="J87" s="35"/>
      <c r="K87" s="35"/>
      <c r="L87" s="39"/>
    </row>
    <row r="88" s="9" customFormat="1" ht="29.28" customHeight="1">
      <c r="B88" s="175"/>
      <c r="C88" s="176" t="s">
        <v>109</v>
      </c>
      <c r="D88" s="177" t="s">
        <v>55</v>
      </c>
      <c r="E88" s="177" t="s">
        <v>51</v>
      </c>
      <c r="F88" s="177" t="s">
        <v>52</v>
      </c>
      <c r="G88" s="177" t="s">
        <v>110</v>
      </c>
      <c r="H88" s="177" t="s">
        <v>111</v>
      </c>
      <c r="I88" s="178" t="s">
        <v>112</v>
      </c>
      <c r="J88" s="177" t="s">
        <v>100</v>
      </c>
      <c r="K88" s="179" t="s">
        <v>113</v>
      </c>
      <c r="L88" s="180"/>
      <c r="M88" s="84" t="s">
        <v>1</v>
      </c>
      <c r="N88" s="85" t="s">
        <v>40</v>
      </c>
      <c r="O88" s="85" t="s">
        <v>114</v>
      </c>
      <c r="P88" s="85" t="s">
        <v>115</v>
      </c>
      <c r="Q88" s="85" t="s">
        <v>116</v>
      </c>
      <c r="R88" s="85" t="s">
        <v>117</v>
      </c>
      <c r="S88" s="85" t="s">
        <v>118</v>
      </c>
      <c r="T88" s="86" t="s">
        <v>119</v>
      </c>
    </row>
    <row r="89" s="1" customFormat="1" ht="22.8" customHeight="1">
      <c r="B89" s="34"/>
      <c r="C89" s="91" t="s">
        <v>120</v>
      </c>
      <c r="D89" s="35"/>
      <c r="E89" s="35"/>
      <c r="F89" s="35"/>
      <c r="G89" s="35"/>
      <c r="H89" s="35"/>
      <c r="I89" s="127"/>
      <c r="J89" s="181">
        <f>BK89</f>
        <v>0</v>
      </c>
      <c r="K89" s="35"/>
      <c r="L89" s="39"/>
      <c r="M89" s="87"/>
      <c r="N89" s="88"/>
      <c r="O89" s="88"/>
      <c r="P89" s="182">
        <f>P90+P115+P152</f>
        <v>0</v>
      </c>
      <c r="Q89" s="88"/>
      <c r="R89" s="182">
        <f>R90+R115+R152</f>
        <v>0.029323999999999999</v>
      </c>
      <c r="S89" s="88"/>
      <c r="T89" s="183">
        <f>T90+T115+T152</f>
        <v>3.2985486400000004</v>
      </c>
      <c r="AT89" s="13" t="s">
        <v>69</v>
      </c>
      <c r="AU89" s="13" t="s">
        <v>102</v>
      </c>
      <c r="BK89" s="184">
        <f>BK90+BK115+BK152</f>
        <v>0</v>
      </c>
    </row>
    <row r="90" s="10" customFormat="1" ht="25.92" customHeight="1">
      <c r="B90" s="185"/>
      <c r="C90" s="186"/>
      <c r="D90" s="187" t="s">
        <v>69</v>
      </c>
      <c r="E90" s="188" t="s">
        <v>187</v>
      </c>
      <c r="F90" s="188" t="s">
        <v>188</v>
      </c>
      <c r="G90" s="186"/>
      <c r="H90" s="186"/>
      <c r="I90" s="189"/>
      <c r="J90" s="190">
        <f>BK90</f>
        <v>0</v>
      </c>
      <c r="K90" s="186"/>
      <c r="L90" s="191"/>
      <c r="M90" s="192"/>
      <c r="N90" s="193"/>
      <c r="O90" s="193"/>
      <c r="P90" s="194">
        <f>P91+P109</f>
        <v>0</v>
      </c>
      <c r="Q90" s="193"/>
      <c r="R90" s="194">
        <f>R91+R109</f>
        <v>0</v>
      </c>
      <c r="S90" s="193"/>
      <c r="T90" s="195">
        <f>T91+T109</f>
        <v>3.1505210000000003</v>
      </c>
      <c r="AR90" s="196" t="s">
        <v>78</v>
      </c>
      <c r="AT90" s="197" t="s">
        <v>69</v>
      </c>
      <c r="AU90" s="197" t="s">
        <v>70</v>
      </c>
      <c r="AY90" s="196" t="s">
        <v>124</v>
      </c>
      <c r="BK90" s="198">
        <f>BK91+BK109</f>
        <v>0</v>
      </c>
    </row>
    <row r="91" s="10" customFormat="1" ht="22.8" customHeight="1">
      <c r="B91" s="185"/>
      <c r="C91" s="186"/>
      <c r="D91" s="187" t="s">
        <v>69</v>
      </c>
      <c r="E91" s="211" t="s">
        <v>164</v>
      </c>
      <c r="F91" s="211" t="s">
        <v>189</v>
      </c>
      <c r="G91" s="186"/>
      <c r="H91" s="186"/>
      <c r="I91" s="189"/>
      <c r="J91" s="212">
        <f>BK91</f>
        <v>0</v>
      </c>
      <c r="K91" s="186"/>
      <c r="L91" s="191"/>
      <c r="M91" s="192"/>
      <c r="N91" s="193"/>
      <c r="O91" s="193"/>
      <c r="P91" s="194">
        <f>SUM(P92:P108)</f>
        <v>0</v>
      </c>
      <c r="Q91" s="193"/>
      <c r="R91" s="194">
        <f>SUM(R92:R108)</f>
        <v>0</v>
      </c>
      <c r="S91" s="193"/>
      <c r="T91" s="195">
        <f>SUM(T92:T108)</f>
        <v>3.1505210000000003</v>
      </c>
      <c r="AR91" s="196" t="s">
        <v>78</v>
      </c>
      <c r="AT91" s="197" t="s">
        <v>69</v>
      </c>
      <c r="AU91" s="197" t="s">
        <v>78</v>
      </c>
      <c r="AY91" s="196" t="s">
        <v>124</v>
      </c>
      <c r="BK91" s="198">
        <f>SUM(BK92:BK108)</f>
        <v>0</v>
      </c>
    </row>
    <row r="92" s="1" customFormat="1" ht="16.5" customHeight="1">
      <c r="B92" s="34"/>
      <c r="C92" s="199" t="s">
        <v>78</v>
      </c>
      <c r="D92" s="199" t="s">
        <v>125</v>
      </c>
      <c r="E92" s="200" t="s">
        <v>190</v>
      </c>
      <c r="F92" s="201" t="s">
        <v>191</v>
      </c>
      <c r="G92" s="202" t="s">
        <v>192</v>
      </c>
      <c r="H92" s="203">
        <v>9.6630000000000003</v>
      </c>
      <c r="I92" s="204"/>
      <c r="J92" s="205">
        <f>ROUND(I92*H92,2)</f>
        <v>0</v>
      </c>
      <c r="K92" s="201" t="s">
        <v>129</v>
      </c>
      <c r="L92" s="39"/>
      <c r="M92" s="206" t="s">
        <v>1</v>
      </c>
      <c r="N92" s="207" t="s">
        <v>41</v>
      </c>
      <c r="O92" s="75"/>
      <c r="P92" s="208">
        <f>O92*H92</f>
        <v>0</v>
      </c>
      <c r="Q92" s="208">
        <v>0</v>
      </c>
      <c r="R92" s="208">
        <f>Q92*H92</f>
        <v>0</v>
      </c>
      <c r="S92" s="208">
        <v>0.11700000000000001</v>
      </c>
      <c r="T92" s="209">
        <f>S92*H92</f>
        <v>1.130571</v>
      </c>
      <c r="AR92" s="13" t="s">
        <v>123</v>
      </c>
      <c r="AT92" s="13" t="s">
        <v>125</v>
      </c>
      <c r="AU92" s="13" t="s">
        <v>80</v>
      </c>
      <c r="AY92" s="13" t="s">
        <v>124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3" t="s">
        <v>78</v>
      </c>
      <c r="BK92" s="210">
        <f>ROUND(I92*H92,2)</f>
        <v>0</v>
      </c>
      <c r="BL92" s="13" t="s">
        <v>123</v>
      </c>
      <c r="BM92" s="13" t="s">
        <v>193</v>
      </c>
    </row>
    <row r="93" s="11" customFormat="1">
      <c r="B93" s="218"/>
      <c r="C93" s="219"/>
      <c r="D93" s="220" t="s">
        <v>194</v>
      </c>
      <c r="E93" s="221" t="s">
        <v>1</v>
      </c>
      <c r="F93" s="222" t="s">
        <v>195</v>
      </c>
      <c r="G93" s="219"/>
      <c r="H93" s="223">
        <v>9.6630000000000003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194</v>
      </c>
      <c r="AU93" s="229" t="s">
        <v>80</v>
      </c>
      <c r="AV93" s="11" t="s">
        <v>80</v>
      </c>
      <c r="AW93" s="11" t="s">
        <v>32</v>
      </c>
      <c r="AX93" s="11" t="s">
        <v>78</v>
      </c>
      <c r="AY93" s="229" t="s">
        <v>124</v>
      </c>
    </row>
    <row r="94" s="1" customFormat="1" ht="16.5" customHeight="1">
      <c r="B94" s="34"/>
      <c r="C94" s="199" t="s">
        <v>80</v>
      </c>
      <c r="D94" s="199" t="s">
        <v>125</v>
      </c>
      <c r="E94" s="200" t="s">
        <v>196</v>
      </c>
      <c r="F94" s="201" t="s">
        <v>197</v>
      </c>
      <c r="G94" s="202" t="s">
        <v>198</v>
      </c>
      <c r="H94" s="203">
        <v>0.5</v>
      </c>
      <c r="I94" s="204"/>
      <c r="J94" s="205">
        <f>ROUND(I94*H94,2)</f>
        <v>0</v>
      </c>
      <c r="K94" s="201" t="s">
        <v>129</v>
      </c>
      <c r="L94" s="39"/>
      <c r="M94" s="206" t="s">
        <v>1</v>
      </c>
      <c r="N94" s="207" t="s">
        <v>41</v>
      </c>
      <c r="O94" s="75"/>
      <c r="P94" s="208">
        <f>O94*H94</f>
        <v>0</v>
      </c>
      <c r="Q94" s="208">
        <v>0</v>
      </c>
      <c r="R94" s="208">
        <f>Q94*H94</f>
        <v>0</v>
      </c>
      <c r="S94" s="208">
        <v>1.8</v>
      </c>
      <c r="T94" s="209">
        <f>S94*H94</f>
        <v>0.90000000000000002</v>
      </c>
      <c r="AR94" s="13" t="s">
        <v>123</v>
      </c>
      <c r="AT94" s="13" t="s">
        <v>125</v>
      </c>
      <c r="AU94" s="13" t="s">
        <v>80</v>
      </c>
      <c r="AY94" s="13" t="s">
        <v>124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3" t="s">
        <v>78</v>
      </c>
      <c r="BK94" s="210">
        <f>ROUND(I94*H94,2)</f>
        <v>0</v>
      </c>
      <c r="BL94" s="13" t="s">
        <v>123</v>
      </c>
      <c r="BM94" s="13" t="s">
        <v>199</v>
      </c>
    </row>
    <row r="95" s="11" customFormat="1">
      <c r="B95" s="218"/>
      <c r="C95" s="219"/>
      <c r="D95" s="220" t="s">
        <v>194</v>
      </c>
      <c r="E95" s="221" t="s">
        <v>1</v>
      </c>
      <c r="F95" s="222" t="s">
        <v>200</v>
      </c>
      <c r="G95" s="219"/>
      <c r="H95" s="223">
        <v>0.5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194</v>
      </c>
      <c r="AU95" s="229" t="s">
        <v>80</v>
      </c>
      <c r="AV95" s="11" t="s">
        <v>80</v>
      </c>
      <c r="AW95" s="11" t="s">
        <v>32</v>
      </c>
      <c r="AX95" s="11" t="s">
        <v>78</v>
      </c>
      <c r="AY95" s="229" t="s">
        <v>124</v>
      </c>
    </row>
    <row r="96" s="1" customFormat="1" ht="16.5" customHeight="1">
      <c r="B96" s="34"/>
      <c r="C96" s="199" t="s">
        <v>143</v>
      </c>
      <c r="D96" s="199" t="s">
        <v>125</v>
      </c>
      <c r="E96" s="200" t="s">
        <v>201</v>
      </c>
      <c r="F96" s="201" t="s">
        <v>202</v>
      </c>
      <c r="G96" s="202" t="s">
        <v>192</v>
      </c>
      <c r="H96" s="203">
        <v>17.207999999999998</v>
      </c>
      <c r="I96" s="204"/>
      <c r="J96" s="205">
        <f>ROUND(I96*H96,2)</f>
        <v>0</v>
      </c>
      <c r="K96" s="201" t="s">
        <v>129</v>
      </c>
      <c r="L96" s="39"/>
      <c r="M96" s="206" t="s">
        <v>1</v>
      </c>
      <c r="N96" s="207" t="s">
        <v>41</v>
      </c>
      <c r="O96" s="7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13" t="s">
        <v>123</v>
      </c>
      <c r="AT96" s="13" t="s">
        <v>125</v>
      </c>
      <c r="AU96" s="13" t="s">
        <v>80</v>
      </c>
      <c r="AY96" s="13" t="s">
        <v>124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3" t="s">
        <v>78</v>
      </c>
      <c r="BK96" s="210">
        <f>ROUND(I96*H96,2)</f>
        <v>0</v>
      </c>
      <c r="BL96" s="13" t="s">
        <v>123</v>
      </c>
      <c r="BM96" s="13" t="s">
        <v>203</v>
      </c>
    </row>
    <row r="97" s="11" customFormat="1">
      <c r="B97" s="218"/>
      <c r="C97" s="219"/>
      <c r="D97" s="220" t="s">
        <v>194</v>
      </c>
      <c r="E97" s="221" t="s">
        <v>1</v>
      </c>
      <c r="F97" s="222" t="s">
        <v>204</v>
      </c>
      <c r="G97" s="219"/>
      <c r="H97" s="223">
        <v>17.207999999999998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194</v>
      </c>
      <c r="AU97" s="229" t="s">
        <v>80</v>
      </c>
      <c r="AV97" s="11" t="s">
        <v>80</v>
      </c>
      <c r="AW97" s="11" t="s">
        <v>32</v>
      </c>
      <c r="AX97" s="11" t="s">
        <v>70</v>
      </c>
      <c r="AY97" s="229" t="s">
        <v>124</v>
      </c>
    </row>
    <row r="98" s="1" customFormat="1" ht="16.5" customHeight="1">
      <c r="B98" s="34"/>
      <c r="C98" s="199" t="s">
        <v>123</v>
      </c>
      <c r="D98" s="199" t="s">
        <v>125</v>
      </c>
      <c r="E98" s="200" t="s">
        <v>205</v>
      </c>
      <c r="F98" s="201" t="s">
        <v>206</v>
      </c>
      <c r="G98" s="202" t="s">
        <v>192</v>
      </c>
      <c r="H98" s="203">
        <v>17.207999999999998</v>
      </c>
      <c r="I98" s="204"/>
      <c r="J98" s="205">
        <f>ROUND(I98*H98,2)</f>
        <v>0</v>
      </c>
      <c r="K98" s="201" t="s">
        <v>129</v>
      </c>
      <c r="L98" s="39"/>
      <c r="M98" s="206" t="s">
        <v>1</v>
      </c>
      <c r="N98" s="207" t="s">
        <v>41</v>
      </c>
      <c r="O98" s="75"/>
      <c r="P98" s="208">
        <f>O98*H98</f>
        <v>0</v>
      </c>
      <c r="Q98" s="208">
        <v>0</v>
      </c>
      <c r="R98" s="208">
        <f>Q98*H98</f>
        <v>0</v>
      </c>
      <c r="S98" s="208">
        <v>0.035000000000000003</v>
      </c>
      <c r="T98" s="209">
        <f>S98*H98</f>
        <v>0.60228000000000004</v>
      </c>
      <c r="AR98" s="13" t="s">
        <v>123</v>
      </c>
      <c r="AT98" s="13" t="s">
        <v>125</v>
      </c>
      <c r="AU98" s="13" t="s">
        <v>80</v>
      </c>
      <c r="AY98" s="13" t="s">
        <v>124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3" t="s">
        <v>78</v>
      </c>
      <c r="BK98" s="210">
        <f>ROUND(I98*H98,2)</f>
        <v>0</v>
      </c>
      <c r="BL98" s="13" t="s">
        <v>123</v>
      </c>
      <c r="BM98" s="13" t="s">
        <v>207</v>
      </c>
    </row>
    <row r="99" s="11" customFormat="1">
      <c r="B99" s="218"/>
      <c r="C99" s="219"/>
      <c r="D99" s="220" t="s">
        <v>194</v>
      </c>
      <c r="E99" s="221" t="s">
        <v>1</v>
      </c>
      <c r="F99" s="222" t="s">
        <v>204</v>
      </c>
      <c r="G99" s="219"/>
      <c r="H99" s="223">
        <v>17.207999999999998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194</v>
      </c>
      <c r="AU99" s="229" t="s">
        <v>80</v>
      </c>
      <c r="AV99" s="11" t="s">
        <v>80</v>
      </c>
      <c r="AW99" s="11" t="s">
        <v>32</v>
      </c>
      <c r="AX99" s="11" t="s">
        <v>78</v>
      </c>
      <c r="AY99" s="229" t="s">
        <v>124</v>
      </c>
    </row>
    <row r="100" s="1" customFormat="1" ht="16.5" customHeight="1">
      <c r="B100" s="34"/>
      <c r="C100" s="199" t="s">
        <v>134</v>
      </c>
      <c r="D100" s="199" t="s">
        <v>125</v>
      </c>
      <c r="E100" s="200" t="s">
        <v>208</v>
      </c>
      <c r="F100" s="201" t="s">
        <v>209</v>
      </c>
      <c r="G100" s="202" t="s">
        <v>210</v>
      </c>
      <c r="H100" s="203">
        <v>18.09</v>
      </c>
      <c r="I100" s="204"/>
      <c r="J100" s="205">
        <f>ROUND(I100*H100,2)</f>
        <v>0</v>
      </c>
      <c r="K100" s="201" t="s">
        <v>129</v>
      </c>
      <c r="L100" s="39"/>
      <c r="M100" s="206" t="s">
        <v>1</v>
      </c>
      <c r="N100" s="207" t="s">
        <v>41</v>
      </c>
      <c r="O100" s="75"/>
      <c r="P100" s="208">
        <f>O100*H100</f>
        <v>0</v>
      </c>
      <c r="Q100" s="208">
        <v>0</v>
      </c>
      <c r="R100" s="208">
        <f>Q100*H100</f>
        <v>0</v>
      </c>
      <c r="S100" s="208">
        <v>0.0089999999999999993</v>
      </c>
      <c r="T100" s="209">
        <f>S100*H100</f>
        <v>0.16280999999999998</v>
      </c>
      <c r="AR100" s="13" t="s">
        <v>123</v>
      </c>
      <c r="AT100" s="13" t="s">
        <v>125</v>
      </c>
      <c r="AU100" s="13" t="s">
        <v>80</v>
      </c>
      <c r="AY100" s="13" t="s">
        <v>124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3" t="s">
        <v>78</v>
      </c>
      <c r="BK100" s="210">
        <f>ROUND(I100*H100,2)</f>
        <v>0</v>
      </c>
      <c r="BL100" s="13" t="s">
        <v>123</v>
      </c>
      <c r="BM100" s="13" t="s">
        <v>211</v>
      </c>
    </row>
    <row r="101" s="11" customFormat="1">
      <c r="B101" s="218"/>
      <c r="C101" s="219"/>
      <c r="D101" s="220" t="s">
        <v>194</v>
      </c>
      <c r="E101" s="221" t="s">
        <v>1</v>
      </c>
      <c r="F101" s="222" t="s">
        <v>212</v>
      </c>
      <c r="G101" s="219"/>
      <c r="H101" s="223">
        <v>18.09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194</v>
      </c>
      <c r="AU101" s="229" t="s">
        <v>80</v>
      </c>
      <c r="AV101" s="11" t="s">
        <v>80</v>
      </c>
      <c r="AW101" s="11" t="s">
        <v>32</v>
      </c>
      <c r="AX101" s="11" t="s">
        <v>78</v>
      </c>
      <c r="AY101" s="229" t="s">
        <v>124</v>
      </c>
    </row>
    <row r="102" s="1" customFormat="1" ht="16.5" customHeight="1">
      <c r="B102" s="34"/>
      <c r="C102" s="199" t="s">
        <v>152</v>
      </c>
      <c r="D102" s="199" t="s">
        <v>125</v>
      </c>
      <c r="E102" s="200" t="s">
        <v>213</v>
      </c>
      <c r="F102" s="201" t="s">
        <v>214</v>
      </c>
      <c r="G102" s="202" t="s">
        <v>192</v>
      </c>
      <c r="H102" s="203">
        <v>1.26</v>
      </c>
      <c r="I102" s="204"/>
      <c r="J102" s="205">
        <f>ROUND(I102*H102,2)</f>
        <v>0</v>
      </c>
      <c r="K102" s="201" t="s">
        <v>129</v>
      </c>
      <c r="L102" s="39"/>
      <c r="M102" s="206" t="s">
        <v>1</v>
      </c>
      <c r="N102" s="207" t="s">
        <v>41</v>
      </c>
      <c r="O102" s="75"/>
      <c r="P102" s="208">
        <f>O102*H102</f>
        <v>0</v>
      </c>
      <c r="Q102" s="208">
        <v>0</v>
      </c>
      <c r="R102" s="208">
        <f>Q102*H102</f>
        <v>0</v>
      </c>
      <c r="S102" s="208">
        <v>0.031</v>
      </c>
      <c r="T102" s="209">
        <f>S102*H102</f>
        <v>0.039059999999999998</v>
      </c>
      <c r="AR102" s="13" t="s">
        <v>123</v>
      </c>
      <c r="AT102" s="13" t="s">
        <v>125</v>
      </c>
      <c r="AU102" s="13" t="s">
        <v>80</v>
      </c>
      <c r="AY102" s="13" t="s">
        <v>124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3" t="s">
        <v>78</v>
      </c>
      <c r="BK102" s="210">
        <f>ROUND(I102*H102,2)</f>
        <v>0</v>
      </c>
      <c r="BL102" s="13" t="s">
        <v>123</v>
      </c>
      <c r="BM102" s="13" t="s">
        <v>215</v>
      </c>
    </row>
    <row r="103" s="11" customFormat="1">
      <c r="B103" s="218"/>
      <c r="C103" s="219"/>
      <c r="D103" s="220" t="s">
        <v>194</v>
      </c>
      <c r="E103" s="221" t="s">
        <v>1</v>
      </c>
      <c r="F103" s="222" t="s">
        <v>216</v>
      </c>
      <c r="G103" s="219"/>
      <c r="H103" s="223">
        <v>1.26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194</v>
      </c>
      <c r="AU103" s="229" t="s">
        <v>80</v>
      </c>
      <c r="AV103" s="11" t="s">
        <v>80</v>
      </c>
      <c r="AW103" s="11" t="s">
        <v>32</v>
      </c>
      <c r="AX103" s="11" t="s">
        <v>78</v>
      </c>
      <c r="AY103" s="229" t="s">
        <v>124</v>
      </c>
    </row>
    <row r="104" s="1" customFormat="1" ht="16.5" customHeight="1">
      <c r="B104" s="34"/>
      <c r="C104" s="199" t="s">
        <v>156</v>
      </c>
      <c r="D104" s="199" t="s">
        <v>125</v>
      </c>
      <c r="E104" s="200" t="s">
        <v>217</v>
      </c>
      <c r="F104" s="201" t="s">
        <v>218</v>
      </c>
      <c r="G104" s="202" t="s">
        <v>192</v>
      </c>
      <c r="H104" s="203">
        <v>1.2</v>
      </c>
      <c r="I104" s="204"/>
      <c r="J104" s="205">
        <f>ROUND(I104*H104,2)</f>
        <v>0</v>
      </c>
      <c r="K104" s="201" t="s">
        <v>129</v>
      </c>
      <c r="L104" s="39"/>
      <c r="M104" s="206" t="s">
        <v>1</v>
      </c>
      <c r="N104" s="207" t="s">
        <v>41</v>
      </c>
      <c r="O104" s="75"/>
      <c r="P104" s="208">
        <f>O104*H104</f>
        <v>0</v>
      </c>
      <c r="Q104" s="208">
        <v>0</v>
      </c>
      <c r="R104" s="208">
        <f>Q104*H104</f>
        <v>0</v>
      </c>
      <c r="S104" s="208">
        <v>0.075999999999999998</v>
      </c>
      <c r="T104" s="209">
        <f>S104*H104</f>
        <v>0.091199999999999989</v>
      </c>
      <c r="AR104" s="13" t="s">
        <v>123</v>
      </c>
      <c r="AT104" s="13" t="s">
        <v>125</v>
      </c>
      <c r="AU104" s="13" t="s">
        <v>80</v>
      </c>
      <c r="AY104" s="13" t="s">
        <v>124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3" t="s">
        <v>78</v>
      </c>
      <c r="BK104" s="210">
        <f>ROUND(I104*H104,2)</f>
        <v>0</v>
      </c>
      <c r="BL104" s="13" t="s">
        <v>123</v>
      </c>
      <c r="BM104" s="13" t="s">
        <v>219</v>
      </c>
    </row>
    <row r="105" s="11" customFormat="1">
      <c r="B105" s="218"/>
      <c r="C105" s="219"/>
      <c r="D105" s="220" t="s">
        <v>194</v>
      </c>
      <c r="E105" s="221" t="s">
        <v>1</v>
      </c>
      <c r="F105" s="222" t="s">
        <v>220</v>
      </c>
      <c r="G105" s="219"/>
      <c r="H105" s="223">
        <v>1.2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194</v>
      </c>
      <c r="AU105" s="229" t="s">
        <v>80</v>
      </c>
      <c r="AV105" s="11" t="s">
        <v>80</v>
      </c>
      <c r="AW105" s="11" t="s">
        <v>32</v>
      </c>
      <c r="AX105" s="11" t="s">
        <v>78</v>
      </c>
      <c r="AY105" s="229" t="s">
        <v>124</v>
      </c>
    </row>
    <row r="106" s="1" customFormat="1" ht="16.5" customHeight="1">
      <c r="B106" s="34"/>
      <c r="C106" s="199" t="s">
        <v>160</v>
      </c>
      <c r="D106" s="199" t="s">
        <v>125</v>
      </c>
      <c r="E106" s="200" t="s">
        <v>221</v>
      </c>
      <c r="F106" s="201" t="s">
        <v>222</v>
      </c>
      <c r="G106" s="202" t="s">
        <v>192</v>
      </c>
      <c r="H106" s="203">
        <v>22.460000000000001</v>
      </c>
      <c r="I106" s="204"/>
      <c r="J106" s="205">
        <f>ROUND(I106*H106,2)</f>
        <v>0</v>
      </c>
      <c r="K106" s="201" t="s">
        <v>129</v>
      </c>
      <c r="L106" s="39"/>
      <c r="M106" s="206" t="s">
        <v>1</v>
      </c>
      <c r="N106" s="207" t="s">
        <v>41</v>
      </c>
      <c r="O106" s="75"/>
      <c r="P106" s="208">
        <f>O106*H106</f>
        <v>0</v>
      </c>
      <c r="Q106" s="208">
        <v>0</v>
      </c>
      <c r="R106" s="208">
        <f>Q106*H106</f>
        <v>0</v>
      </c>
      <c r="S106" s="208">
        <v>0.01</v>
      </c>
      <c r="T106" s="209">
        <f>S106*H106</f>
        <v>0.22460000000000002</v>
      </c>
      <c r="AR106" s="13" t="s">
        <v>123</v>
      </c>
      <c r="AT106" s="13" t="s">
        <v>125</v>
      </c>
      <c r="AU106" s="13" t="s">
        <v>80</v>
      </c>
      <c r="AY106" s="13" t="s">
        <v>124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3" t="s">
        <v>78</v>
      </c>
      <c r="BK106" s="210">
        <f>ROUND(I106*H106,2)</f>
        <v>0</v>
      </c>
      <c r="BL106" s="13" t="s">
        <v>123</v>
      </c>
      <c r="BM106" s="13" t="s">
        <v>223</v>
      </c>
    </row>
    <row r="107" s="11" customFormat="1">
      <c r="B107" s="218"/>
      <c r="C107" s="219"/>
      <c r="D107" s="220" t="s">
        <v>194</v>
      </c>
      <c r="E107" s="221" t="s">
        <v>1</v>
      </c>
      <c r="F107" s="222" t="s">
        <v>224</v>
      </c>
      <c r="G107" s="219"/>
      <c r="H107" s="223">
        <v>12.460000000000001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194</v>
      </c>
      <c r="AU107" s="229" t="s">
        <v>80</v>
      </c>
      <c r="AV107" s="11" t="s">
        <v>80</v>
      </c>
      <c r="AW107" s="11" t="s">
        <v>32</v>
      </c>
      <c r="AX107" s="11" t="s">
        <v>70</v>
      </c>
      <c r="AY107" s="229" t="s">
        <v>124</v>
      </c>
    </row>
    <row r="108" s="11" customFormat="1">
      <c r="B108" s="218"/>
      <c r="C108" s="219"/>
      <c r="D108" s="220" t="s">
        <v>194</v>
      </c>
      <c r="E108" s="221" t="s">
        <v>1</v>
      </c>
      <c r="F108" s="222" t="s">
        <v>225</v>
      </c>
      <c r="G108" s="219"/>
      <c r="H108" s="223">
        <v>10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194</v>
      </c>
      <c r="AU108" s="229" t="s">
        <v>80</v>
      </c>
      <c r="AV108" s="11" t="s">
        <v>80</v>
      </c>
      <c r="AW108" s="11" t="s">
        <v>32</v>
      </c>
      <c r="AX108" s="11" t="s">
        <v>70</v>
      </c>
      <c r="AY108" s="229" t="s">
        <v>124</v>
      </c>
    </row>
    <row r="109" s="10" customFormat="1" ht="22.8" customHeight="1">
      <c r="B109" s="185"/>
      <c r="C109" s="186"/>
      <c r="D109" s="187" t="s">
        <v>69</v>
      </c>
      <c r="E109" s="211" t="s">
        <v>226</v>
      </c>
      <c r="F109" s="211" t="s">
        <v>227</v>
      </c>
      <c r="G109" s="186"/>
      <c r="H109" s="186"/>
      <c r="I109" s="189"/>
      <c r="J109" s="212">
        <f>BK109</f>
        <v>0</v>
      </c>
      <c r="K109" s="186"/>
      <c r="L109" s="191"/>
      <c r="M109" s="192"/>
      <c r="N109" s="193"/>
      <c r="O109" s="193"/>
      <c r="P109" s="194">
        <f>SUM(P110:P114)</f>
        <v>0</v>
      </c>
      <c r="Q109" s="193"/>
      <c r="R109" s="194">
        <f>SUM(R110:R114)</f>
        <v>0</v>
      </c>
      <c r="S109" s="193"/>
      <c r="T109" s="195">
        <f>SUM(T110:T114)</f>
        <v>0</v>
      </c>
      <c r="AR109" s="196" t="s">
        <v>78</v>
      </c>
      <c r="AT109" s="197" t="s">
        <v>69</v>
      </c>
      <c r="AU109" s="197" t="s">
        <v>78</v>
      </c>
      <c r="AY109" s="196" t="s">
        <v>124</v>
      </c>
      <c r="BK109" s="198">
        <f>SUM(BK110:BK114)</f>
        <v>0</v>
      </c>
    </row>
    <row r="110" s="1" customFormat="1" ht="16.5" customHeight="1">
      <c r="B110" s="34"/>
      <c r="C110" s="199" t="s">
        <v>164</v>
      </c>
      <c r="D110" s="199" t="s">
        <v>125</v>
      </c>
      <c r="E110" s="200" t="s">
        <v>228</v>
      </c>
      <c r="F110" s="201" t="s">
        <v>229</v>
      </c>
      <c r="G110" s="202" t="s">
        <v>230</v>
      </c>
      <c r="H110" s="203">
        <v>3.2989999999999999</v>
      </c>
      <c r="I110" s="204"/>
      <c r="J110" s="205">
        <f>ROUND(I110*H110,2)</f>
        <v>0</v>
      </c>
      <c r="K110" s="201" t="s">
        <v>129</v>
      </c>
      <c r="L110" s="39"/>
      <c r="M110" s="206" t="s">
        <v>1</v>
      </c>
      <c r="N110" s="207" t="s">
        <v>41</v>
      </c>
      <c r="O110" s="7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13" t="s">
        <v>123</v>
      </c>
      <c r="AT110" s="13" t="s">
        <v>125</v>
      </c>
      <c r="AU110" s="13" t="s">
        <v>80</v>
      </c>
      <c r="AY110" s="13" t="s">
        <v>124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3" t="s">
        <v>78</v>
      </c>
      <c r="BK110" s="210">
        <f>ROUND(I110*H110,2)</f>
        <v>0</v>
      </c>
      <c r="BL110" s="13" t="s">
        <v>123</v>
      </c>
      <c r="BM110" s="13" t="s">
        <v>231</v>
      </c>
    </row>
    <row r="111" s="1" customFormat="1" ht="16.5" customHeight="1">
      <c r="B111" s="34"/>
      <c r="C111" s="199" t="s">
        <v>81</v>
      </c>
      <c r="D111" s="199" t="s">
        <v>125</v>
      </c>
      <c r="E111" s="200" t="s">
        <v>232</v>
      </c>
      <c r="F111" s="201" t="s">
        <v>233</v>
      </c>
      <c r="G111" s="202" t="s">
        <v>230</v>
      </c>
      <c r="H111" s="203">
        <v>3.2989999999999999</v>
      </c>
      <c r="I111" s="204"/>
      <c r="J111" s="205">
        <f>ROUND(I111*H111,2)</f>
        <v>0</v>
      </c>
      <c r="K111" s="201" t="s">
        <v>129</v>
      </c>
      <c r="L111" s="39"/>
      <c r="M111" s="206" t="s">
        <v>1</v>
      </c>
      <c r="N111" s="207" t="s">
        <v>41</v>
      </c>
      <c r="O111" s="7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AR111" s="13" t="s">
        <v>123</v>
      </c>
      <c r="AT111" s="13" t="s">
        <v>125</v>
      </c>
      <c r="AU111" s="13" t="s">
        <v>80</v>
      </c>
      <c r="AY111" s="13" t="s">
        <v>124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3" t="s">
        <v>78</v>
      </c>
      <c r="BK111" s="210">
        <f>ROUND(I111*H111,2)</f>
        <v>0</v>
      </c>
      <c r="BL111" s="13" t="s">
        <v>123</v>
      </c>
      <c r="BM111" s="13" t="s">
        <v>234</v>
      </c>
    </row>
    <row r="112" s="1" customFormat="1" ht="16.5" customHeight="1">
      <c r="B112" s="34"/>
      <c r="C112" s="199" t="s">
        <v>173</v>
      </c>
      <c r="D112" s="199" t="s">
        <v>125</v>
      </c>
      <c r="E112" s="200" t="s">
        <v>235</v>
      </c>
      <c r="F112" s="201" t="s">
        <v>236</v>
      </c>
      <c r="G112" s="202" t="s">
        <v>230</v>
      </c>
      <c r="H112" s="203">
        <v>46.186</v>
      </c>
      <c r="I112" s="204"/>
      <c r="J112" s="205">
        <f>ROUND(I112*H112,2)</f>
        <v>0</v>
      </c>
      <c r="K112" s="201" t="s">
        <v>129</v>
      </c>
      <c r="L112" s="39"/>
      <c r="M112" s="206" t="s">
        <v>1</v>
      </c>
      <c r="N112" s="207" t="s">
        <v>41</v>
      </c>
      <c r="O112" s="7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AR112" s="13" t="s">
        <v>123</v>
      </c>
      <c r="AT112" s="13" t="s">
        <v>125</v>
      </c>
      <c r="AU112" s="13" t="s">
        <v>80</v>
      </c>
      <c r="AY112" s="13" t="s">
        <v>124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3" t="s">
        <v>78</v>
      </c>
      <c r="BK112" s="210">
        <f>ROUND(I112*H112,2)</f>
        <v>0</v>
      </c>
      <c r="BL112" s="13" t="s">
        <v>123</v>
      </c>
      <c r="BM112" s="13" t="s">
        <v>237</v>
      </c>
    </row>
    <row r="113" s="11" customFormat="1">
      <c r="B113" s="218"/>
      <c r="C113" s="219"/>
      <c r="D113" s="220" t="s">
        <v>194</v>
      </c>
      <c r="E113" s="219"/>
      <c r="F113" s="222" t="s">
        <v>238</v>
      </c>
      <c r="G113" s="219"/>
      <c r="H113" s="223">
        <v>46.186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80</v>
      </c>
      <c r="AV113" s="11" t="s">
        <v>80</v>
      </c>
      <c r="AW113" s="11" t="s">
        <v>4</v>
      </c>
      <c r="AX113" s="11" t="s">
        <v>78</v>
      </c>
      <c r="AY113" s="229" t="s">
        <v>124</v>
      </c>
    </row>
    <row r="114" s="1" customFormat="1" ht="16.5" customHeight="1">
      <c r="B114" s="34"/>
      <c r="C114" s="199" t="s">
        <v>239</v>
      </c>
      <c r="D114" s="199" t="s">
        <v>125</v>
      </c>
      <c r="E114" s="200" t="s">
        <v>240</v>
      </c>
      <c r="F114" s="201" t="s">
        <v>241</v>
      </c>
      <c r="G114" s="202" t="s">
        <v>230</v>
      </c>
      <c r="H114" s="203">
        <v>3.2989999999999999</v>
      </c>
      <c r="I114" s="204"/>
      <c r="J114" s="205">
        <f>ROUND(I114*H114,2)</f>
        <v>0</v>
      </c>
      <c r="K114" s="201" t="s">
        <v>129</v>
      </c>
      <c r="L114" s="39"/>
      <c r="M114" s="206" t="s">
        <v>1</v>
      </c>
      <c r="N114" s="207" t="s">
        <v>41</v>
      </c>
      <c r="O114" s="7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AR114" s="13" t="s">
        <v>123</v>
      </c>
      <c r="AT114" s="13" t="s">
        <v>125</v>
      </c>
      <c r="AU114" s="13" t="s">
        <v>80</v>
      </c>
      <c r="AY114" s="13" t="s">
        <v>124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3" t="s">
        <v>78</v>
      </c>
      <c r="BK114" s="210">
        <f>ROUND(I114*H114,2)</f>
        <v>0</v>
      </c>
      <c r="BL114" s="13" t="s">
        <v>123</v>
      </c>
      <c r="BM114" s="13" t="s">
        <v>242</v>
      </c>
    </row>
    <row r="115" s="10" customFormat="1" ht="25.92" customHeight="1">
      <c r="B115" s="185"/>
      <c r="C115" s="186"/>
      <c r="D115" s="187" t="s">
        <v>69</v>
      </c>
      <c r="E115" s="188" t="s">
        <v>243</v>
      </c>
      <c r="F115" s="188" t="s">
        <v>244</v>
      </c>
      <c r="G115" s="186"/>
      <c r="H115" s="186"/>
      <c r="I115" s="189"/>
      <c r="J115" s="190">
        <f>BK115</f>
        <v>0</v>
      </c>
      <c r="K115" s="186"/>
      <c r="L115" s="191"/>
      <c r="M115" s="192"/>
      <c r="N115" s="193"/>
      <c r="O115" s="193"/>
      <c r="P115" s="194">
        <f>P116+P119+P132+P137+P141</f>
        <v>0</v>
      </c>
      <c r="Q115" s="193"/>
      <c r="R115" s="194">
        <f>R116+R119+R132+R137+R141</f>
        <v>0.029323999999999999</v>
      </c>
      <c r="S115" s="193"/>
      <c r="T115" s="195">
        <f>T116+T119+T132+T137+T141</f>
        <v>0.14802763999999999</v>
      </c>
      <c r="AR115" s="196" t="s">
        <v>80</v>
      </c>
      <c r="AT115" s="197" t="s">
        <v>69</v>
      </c>
      <c r="AU115" s="197" t="s">
        <v>70</v>
      </c>
      <c r="AY115" s="196" t="s">
        <v>124</v>
      </c>
      <c r="BK115" s="198">
        <f>BK116+BK119+BK132+BK137+BK141</f>
        <v>0</v>
      </c>
    </row>
    <row r="116" s="10" customFormat="1" ht="22.8" customHeight="1">
      <c r="B116" s="185"/>
      <c r="C116" s="186"/>
      <c r="D116" s="187" t="s">
        <v>69</v>
      </c>
      <c r="E116" s="211" t="s">
        <v>245</v>
      </c>
      <c r="F116" s="211" t="s">
        <v>246</v>
      </c>
      <c r="G116" s="186"/>
      <c r="H116" s="186"/>
      <c r="I116" s="189"/>
      <c r="J116" s="212">
        <f>BK116</f>
        <v>0</v>
      </c>
      <c r="K116" s="186"/>
      <c r="L116" s="191"/>
      <c r="M116" s="192"/>
      <c r="N116" s="193"/>
      <c r="O116" s="193"/>
      <c r="P116" s="194">
        <f>SUM(P117:P118)</f>
        <v>0</v>
      </c>
      <c r="Q116" s="193"/>
      <c r="R116" s="194">
        <f>SUM(R117:R118)</f>
        <v>0.00024000000000000003</v>
      </c>
      <c r="S116" s="193"/>
      <c r="T116" s="195">
        <f>SUM(T117:T118)</f>
        <v>0.074789999999999995</v>
      </c>
      <c r="AR116" s="196" t="s">
        <v>80</v>
      </c>
      <c r="AT116" s="197" t="s">
        <v>69</v>
      </c>
      <c r="AU116" s="197" t="s">
        <v>78</v>
      </c>
      <c r="AY116" s="196" t="s">
        <v>124</v>
      </c>
      <c r="BK116" s="198">
        <f>SUM(BK117:BK118)</f>
        <v>0</v>
      </c>
    </row>
    <row r="117" s="1" customFormat="1" ht="16.5" customHeight="1">
      <c r="B117" s="34"/>
      <c r="C117" s="199" t="s">
        <v>247</v>
      </c>
      <c r="D117" s="199" t="s">
        <v>125</v>
      </c>
      <c r="E117" s="200" t="s">
        <v>248</v>
      </c>
      <c r="F117" s="201" t="s">
        <v>249</v>
      </c>
      <c r="G117" s="202" t="s">
        <v>250</v>
      </c>
      <c r="H117" s="203">
        <v>3</v>
      </c>
      <c r="I117" s="204"/>
      <c r="J117" s="205">
        <f>ROUND(I117*H117,2)</f>
        <v>0</v>
      </c>
      <c r="K117" s="201" t="s">
        <v>129</v>
      </c>
      <c r="L117" s="39"/>
      <c r="M117" s="206" t="s">
        <v>1</v>
      </c>
      <c r="N117" s="207" t="s">
        <v>41</v>
      </c>
      <c r="O117" s="75"/>
      <c r="P117" s="208">
        <f>O117*H117</f>
        <v>0</v>
      </c>
      <c r="Q117" s="208">
        <v>8.0000000000000007E-05</v>
      </c>
      <c r="R117" s="208">
        <f>Q117*H117</f>
        <v>0.00024000000000000003</v>
      </c>
      <c r="S117" s="208">
        <v>0.024930000000000001</v>
      </c>
      <c r="T117" s="209">
        <f>S117*H117</f>
        <v>0.074789999999999995</v>
      </c>
      <c r="AR117" s="13" t="s">
        <v>251</v>
      </c>
      <c r="AT117" s="13" t="s">
        <v>125</v>
      </c>
      <c r="AU117" s="13" t="s">
        <v>80</v>
      </c>
      <c r="AY117" s="13" t="s">
        <v>124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3" t="s">
        <v>78</v>
      </c>
      <c r="BK117" s="210">
        <f>ROUND(I117*H117,2)</f>
        <v>0</v>
      </c>
      <c r="BL117" s="13" t="s">
        <v>251</v>
      </c>
      <c r="BM117" s="13" t="s">
        <v>252</v>
      </c>
    </row>
    <row r="118" s="11" customFormat="1">
      <c r="B118" s="218"/>
      <c r="C118" s="219"/>
      <c r="D118" s="220" t="s">
        <v>194</v>
      </c>
      <c r="E118" s="221" t="s">
        <v>1</v>
      </c>
      <c r="F118" s="222" t="s">
        <v>253</v>
      </c>
      <c r="G118" s="219"/>
      <c r="H118" s="223">
        <v>3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194</v>
      </c>
      <c r="AU118" s="229" t="s">
        <v>80</v>
      </c>
      <c r="AV118" s="11" t="s">
        <v>80</v>
      </c>
      <c r="AW118" s="11" t="s">
        <v>32</v>
      </c>
      <c r="AX118" s="11" t="s">
        <v>78</v>
      </c>
      <c r="AY118" s="229" t="s">
        <v>124</v>
      </c>
    </row>
    <row r="119" s="10" customFormat="1" ht="22.8" customHeight="1">
      <c r="B119" s="185"/>
      <c r="C119" s="186"/>
      <c r="D119" s="187" t="s">
        <v>69</v>
      </c>
      <c r="E119" s="211" t="s">
        <v>254</v>
      </c>
      <c r="F119" s="211" t="s">
        <v>255</v>
      </c>
      <c r="G119" s="186"/>
      <c r="H119" s="186"/>
      <c r="I119" s="189"/>
      <c r="J119" s="212">
        <f>BK119</f>
        <v>0</v>
      </c>
      <c r="K119" s="186"/>
      <c r="L119" s="191"/>
      <c r="M119" s="192"/>
      <c r="N119" s="193"/>
      <c r="O119" s="193"/>
      <c r="P119" s="194">
        <f>SUM(P120:P131)</f>
        <v>0</v>
      </c>
      <c r="Q119" s="193"/>
      <c r="R119" s="194">
        <f>SUM(R120:R131)</f>
        <v>0</v>
      </c>
      <c r="S119" s="193"/>
      <c r="T119" s="195">
        <f>SUM(T120:T131)</f>
        <v>0.046373999999999999</v>
      </c>
      <c r="AR119" s="196" t="s">
        <v>80</v>
      </c>
      <c r="AT119" s="197" t="s">
        <v>69</v>
      </c>
      <c r="AU119" s="197" t="s">
        <v>78</v>
      </c>
      <c r="AY119" s="196" t="s">
        <v>124</v>
      </c>
      <c r="BK119" s="198">
        <f>SUM(BK120:BK131)</f>
        <v>0</v>
      </c>
    </row>
    <row r="120" s="1" customFormat="1" ht="16.5" customHeight="1">
      <c r="B120" s="34"/>
      <c r="C120" s="199" t="s">
        <v>256</v>
      </c>
      <c r="D120" s="199" t="s">
        <v>125</v>
      </c>
      <c r="E120" s="200" t="s">
        <v>257</v>
      </c>
      <c r="F120" s="201" t="s">
        <v>258</v>
      </c>
      <c r="G120" s="202" t="s">
        <v>192</v>
      </c>
      <c r="H120" s="203">
        <v>1.3200000000000001</v>
      </c>
      <c r="I120" s="204"/>
      <c r="J120" s="205">
        <f>ROUND(I120*H120,2)</f>
        <v>0</v>
      </c>
      <c r="K120" s="201" t="s">
        <v>129</v>
      </c>
      <c r="L120" s="39"/>
      <c r="M120" s="206" t="s">
        <v>1</v>
      </c>
      <c r="N120" s="207" t="s">
        <v>41</v>
      </c>
      <c r="O120" s="75"/>
      <c r="P120" s="208">
        <f>O120*H120</f>
        <v>0</v>
      </c>
      <c r="Q120" s="208">
        <v>0</v>
      </c>
      <c r="R120" s="208">
        <f>Q120*H120</f>
        <v>0</v>
      </c>
      <c r="S120" s="208">
        <v>0.01695</v>
      </c>
      <c r="T120" s="209">
        <f>S120*H120</f>
        <v>0.022374000000000002</v>
      </c>
      <c r="AR120" s="13" t="s">
        <v>251</v>
      </c>
      <c r="AT120" s="13" t="s">
        <v>125</v>
      </c>
      <c r="AU120" s="13" t="s">
        <v>80</v>
      </c>
      <c r="AY120" s="13" t="s">
        <v>124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3" t="s">
        <v>78</v>
      </c>
      <c r="BK120" s="210">
        <f>ROUND(I120*H120,2)</f>
        <v>0</v>
      </c>
      <c r="BL120" s="13" t="s">
        <v>251</v>
      </c>
      <c r="BM120" s="13" t="s">
        <v>259</v>
      </c>
    </row>
    <row r="121" s="11" customFormat="1">
      <c r="B121" s="218"/>
      <c r="C121" s="219"/>
      <c r="D121" s="220" t="s">
        <v>194</v>
      </c>
      <c r="E121" s="221" t="s">
        <v>1</v>
      </c>
      <c r="F121" s="222" t="s">
        <v>260</v>
      </c>
      <c r="G121" s="219"/>
      <c r="H121" s="223">
        <v>1.3200000000000001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194</v>
      </c>
      <c r="AU121" s="229" t="s">
        <v>80</v>
      </c>
      <c r="AV121" s="11" t="s">
        <v>80</v>
      </c>
      <c r="AW121" s="11" t="s">
        <v>32</v>
      </c>
      <c r="AX121" s="11" t="s">
        <v>78</v>
      </c>
      <c r="AY121" s="229" t="s">
        <v>124</v>
      </c>
    </row>
    <row r="122" s="1" customFormat="1" ht="16.5" customHeight="1">
      <c r="B122" s="34"/>
      <c r="C122" s="199" t="s">
        <v>8</v>
      </c>
      <c r="D122" s="199" t="s">
        <v>125</v>
      </c>
      <c r="E122" s="200" t="s">
        <v>261</v>
      </c>
      <c r="F122" s="201" t="s">
        <v>262</v>
      </c>
      <c r="G122" s="202" t="s">
        <v>250</v>
      </c>
      <c r="H122" s="203">
        <v>1</v>
      </c>
      <c r="I122" s="204"/>
      <c r="J122" s="205">
        <f>ROUND(I122*H122,2)</f>
        <v>0</v>
      </c>
      <c r="K122" s="201" t="s">
        <v>129</v>
      </c>
      <c r="L122" s="39"/>
      <c r="M122" s="206" t="s">
        <v>1</v>
      </c>
      <c r="N122" s="207" t="s">
        <v>41</v>
      </c>
      <c r="O122" s="75"/>
      <c r="P122" s="208">
        <f>O122*H122</f>
        <v>0</v>
      </c>
      <c r="Q122" s="208">
        <v>0</v>
      </c>
      <c r="R122" s="208">
        <f>Q122*H122</f>
        <v>0</v>
      </c>
      <c r="S122" s="208">
        <v>0.024</v>
      </c>
      <c r="T122" s="209">
        <f>S122*H122</f>
        <v>0.024</v>
      </c>
      <c r="AR122" s="13" t="s">
        <v>251</v>
      </c>
      <c r="AT122" s="13" t="s">
        <v>125</v>
      </c>
      <c r="AU122" s="13" t="s">
        <v>80</v>
      </c>
      <c r="AY122" s="13" t="s">
        <v>124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3" t="s">
        <v>78</v>
      </c>
      <c r="BK122" s="210">
        <f>ROUND(I122*H122,2)</f>
        <v>0</v>
      </c>
      <c r="BL122" s="13" t="s">
        <v>251</v>
      </c>
      <c r="BM122" s="13" t="s">
        <v>263</v>
      </c>
    </row>
    <row r="123" s="11" customFormat="1">
      <c r="B123" s="218"/>
      <c r="C123" s="219"/>
      <c r="D123" s="220" t="s">
        <v>194</v>
      </c>
      <c r="E123" s="221" t="s">
        <v>1</v>
      </c>
      <c r="F123" s="222" t="s">
        <v>264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194</v>
      </c>
      <c r="AU123" s="229" t="s">
        <v>80</v>
      </c>
      <c r="AV123" s="11" t="s">
        <v>80</v>
      </c>
      <c r="AW123" s="11" t="s">
        <v>32</v>
      </c>
      <c r="AX123" s="11" t="s">
        <v>78</v>
      </c>
      <c r="AY123" s="229" t="s">
        <v>124</v>
      </c>
    </row>
    <row r="124" s="1" customFormat="1" ht="16.5" customHeight="1">
      <c r="B124" s="34"/>
      <c r="C124" s="199" t="s">
        <v>251</v>
      </c>
      <c r="D124" s="199" t="s">
        <v>125</v>
      </c>
      <c r="E124" s="200" t="s">
        <v>265</v>
      </c>
      <c r="F124" s="201" t="s">
        <v>266</v>
      </c>
      <c r="G124" s="202" t="s">
        <v>250</v>
      </c>
      <c r="H124" s="203">
        <v>1</v>
      </c>
      <c r="I124" s="204"/>
      <c r="J124" s="205">
        <f>ROUND(I124*H124,2)</f>
        <v>0</v>
      </c>
      <c r="K124" s="201" t="s">
        <v>1</v>
      </c>
      <c r="L124" s="39"/>
      <c r="M124" s="206" t="s">
        <v>1</v>
      </c>
      <c r="N124" s="207" t="s">
        <v>41</v>
      </c>
      <c r="O124" s="7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13" t="s">
        <v>251</v>
      </c>
      <c r="AT124" s="13" t="s">
        <v>125</v>
      </c>
      <c r="AU124" s="13" t="s">
        <v>80</v>
      </c>
      <c r="AY124" s="13" t="s">
        <v>124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3" t="s">
        <v>78</v>
      </c>
      <c r="BK124" s="210">
        <f>ROUND(I124*H124,2)</f>
        <v>0</v>
      </c>
      <c r="BL124" s="13" t="s">
        <v>251</v>
      </c>
      <c r="BM124" s="13" t="s">
        <v>267</v>
      </c>
    </row>
    <row r="125" s="1" customFormat="1" ht="16.5" customHeight="1">
      <c r="B125" s="34"/>
      <c r="C125" s="199" t="s">
        <v>268</v>
      </c>
      <c r="D125" s="199" t="s">
        <v>125</v>
      </c>
      <c r="E125" s="200" t="s">
        <v>269</v>
      </c>
      <c r="F125" s="201" t="s">
        <v>270</v>
      </c>
      <c r="G125" s="202" t="s">
        <v>250</v>
      </c>
      <c r="H125" s="203">
        <v>3</v>
      </c>
      <c r="I125" s="204"/>
      <c r="J125" s="205">
        <f>ROUND(I125*H125,2)</f>
        <v>0</v>
      </c>
      <c r="K125" s="201" t="s">
        <v>1</v>
      </c>
      <c r="L125" s="39"/>
      <c r="M125" s="206" t="s">
        <v>1</v>
      </c>
      <c r="N125" s="207" t="s">
        <v>41</v>
      </c>
      <c r="O125" s="7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AR125" s="13" t="s">
        <v>251</v>
      </c>
      <c r="AT125" s="13" t="s">
        <v>125</v>
      </c>
      <c r="AU125" s="13" t="s">
        <v>80</v>
      </c>
      <c r="AY125" s="13" t="s">
        <v>124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3" t="s">
        <v>78</v>
      </c>
      <c r="BK125" s="210">
        <f>ROUND(I125*H125,2)</f>
        <v>0</v>
      </c>
      <c r="BL125" s="13" t="s">
        <v>251</v>
      </c>
      <c r="BM125" s="13" t="s">
        <v>271</v>
      </c>
    </row>
    <row r="126" s="1" customFormat="1" ht="16.5" customHeight="1">
      <c r="B126" s="34"/>
      <c r="C126" s="199" t="s">
        <v>272</v>
      </c>
      <c r="D126" s="199" t="s">
        <v>125</v>
      </c>
      <c r="E126" s="200" t="s">
        <v>273</v>
      </c>
      <c r="F126" s="201" t="s">
        <v>274</v>
      </c>
      <c r="G126" s="202" t="s">
        <v>250</v>
      </c>
      <c r="H126" s="203">
        <v>1</v>
      </c>
      <c r="I126" s="204"/>
      <c r="J126" s="205">
        <f>ROUND(I126*H126,2)</f>
        <v>0</v>
      </c>
      <c r="K126" s="201" t="s">
        <v>1</v>
      </c>
      <c r="L126" s="39"/>
      <c r="M126" s="206" t="s">
        <v>1</v>
      </c>
      <c r="N126" s="207" t="s">
        <v>41</v>
      </c>
      <c r="O126" s="7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13" t="s">
        <v>251</v>
      </c>
      <c r="AT126" s="13" t="s">
        <v>125</v>
      </c>
      <c r="AU126" s="13" t="s">
        <v>80</v>
      </c>
      <c r="AY126" s="13" t="s">
        <v>124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3" t="s">
        <v>78</v>
      </c>
      <c r="BK126" s="210">
        <f>ROUND(I126*H126,2)</f>
        <v>0</v>
      </c>
      <c r="BL126" s="13" t="s">
        <v>251</v>
      </c>
      <c r="BM126" s="13" t="s">
        <v>275</v>
      </c>
    </row>
    <row r="127" s="1" customFormat="1" ht="16.5" customHeight="1">
      <c r="B127" s="34"/>
      <c r="C127" s="199" t="s">
        <v>276</v>
      </c>
      <c r="D127" s="199" t="s">
        <v>125</v>
      </c>
      <c r="E127" s="200" t="s">
        <v>277</v>
      </c>
      <c r="F127" s="201" t="s">
        <v>278</v>
      </c>
      <c r="G127" s="202" t="s">
        <v>250</v>
      </c>
      <c r="H127" s="203">
        <v>1</v>
      </c>
      <c r="I127" s="204"/>
      <c r="J127" s="205">
        <f>ROUND(I127*H127,2)</f>
        <v>0</v>
      </c>
      <c r="K127" s="201" t="s">
        <v>1</v>
      </c>
      <c r="L127" s="39"/>
      <c r="M127" s="206" t="s">
        <v>1</v>
      </c>
      <c r="N127" s="207" t="s">
        <v>41</v>
      </c>
      <c r="O127" s="7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AR127" s="13" t="s">
        <v>251</v>
      </c>
      <c r="AT127" s="13" t="s">
        <v>125</v>
      </c>
      <c r="AU127" s="13" t="s">
        <v>80</v>
      </c>
      <c r="AY127" s="13" t="s">
        <v>124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3" t="s">
        <v>78</v>
      </c>
      <c r="BK127" s="210">
        <f>ROUND(I127*H127,2)</f>
        <v>0</v>
      </c>
      <c r="BL127" s="13" t="s">
        <v>251</v>
      </c>
      <c r="BM127" s="13" t="s">
        <v>279</v>
      </c>
    </row>
    <row r="128" s="1" customFormat="1" ht="16.5" customHeight="1">
      <c r="B128" s="34"/>
      <c r="C128" s="199" t="s">
        <v>86</v>
      </c>
      <c r="D128" s="199" t="s">
        <v>125</v>
      </c>
      <c r="E128" s="200" t="s">
        <v>280</v>
      </c>
      <c r="F128" s="201" t="s">
        <v>281</v>
      </c>
      <c r="G128" s="202" t="s">
        <v>250</v>
      </c>
      <c r="H128" s="203">
        <v>2</v>
      </c>
      <c r="I128" s="204"/>
      <c r="J128" s="205">
        <f>ROUND(I128*H128,2)</f>
        <v>0</v>
      </c>
      <c r="K128" s="201" t="s">
        <v>1</v>
      </c>
      <c r="L128" s="39"/>
      <c r="M128" s="206" t="s">
        <v>1</v>
      </c>
      <c r="N128" s="207" t="s">
        <v>41</v>
      </c>
      <c r="O128" s="75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AR128" s="13" t="s">
        <v>251</v>
      </c>
      <c r="AT128" s="13" t="s">
        <v>125</v>
      </c>
      <c r="AU128" s="13" t="s">
        <v>80</v>
      </c>
      <c r="AY128" s="13" t="s">
        <v>124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3" t="s">
        <v>78</v>
      </c>
      <c r="BK128" s="210">
        <f>ROUND(I128*H128,2)</f>
        <v>0</v>
      </c>
      <c r="BL128" s="13" t="s">
        <v>251</v>
      </c>
      <c r="BM128" s="13" t="s">
        <v>282</v>
      </c>
    </row>
    <row r="129" s="1" customFormat="1" ht="16.5" customHeight="1">
      <c r="B129" s="34"/>
      <c r="C129" s="199" t="s">
        <v>7</v>
      </c>
      <c r="D129" s="199" t="s">
        <v>125</v>
      </c>
      <c r="E129" s="200" t="s">
        <v>283</v>
      </c>
      <c r="F129" s="201" t="s">
        <v>284</v>
      </c>
      <c r="G129" s="202" t="s">
        <v>250</v>
      </c>
      <c r="H129" s="203">
        <v>2</v>
      </c>
      <c r="I129" s="204"/>
      <c r="J129" s="205">
        <f>ROUND(I129*H129,2)</f>
        <v>0</v>
      </c>
      <c r="K129" s="201" t="s">
        <v>1</v>
      </c>
      <c r="L129" s="39"/>
      <c r="M129" s="206" t="s">
        <v>1</v>
      </c>
      <c r="N129" s="207" t="s">
        <v>41</v>
      </c>
      <c r="O129" s="75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13" t="s">
        <v>251</v>
      </c>
      <c r="AT129" s="13" t="s">
        <v>125</v>
      </c>
      <c r="AU129" s="13" t="s">
        <v>80</v>
      </c>
      <c r="AY129" s="13" t="s">
        <v>124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3" t="s">
        <v>78</v>
      </c>
      <c r="BK129" s="210">
        <f>ROUND(I129*H129,2)</f>
        <v>0</v>
      </c>
      <c r="BL129" s="13" t="s">
        <v>251</v>
      </c>
      <c r="BM129" s="13" t="s">
        <v>285</v>
      </c>
    </row>
    <row r="130" s="1" customFormat="1" ht="16.5" customHeight="1">
      <c r="B130" s="34"/>
      <c r="C130" s="199" t="s">
        <v>286</v>
      </c>
      <c r="D130" s="199" t="s">
        <v>125</v>
      </c>
      <c r="E130" s="200" t="s">
        <v>287</v>
      </c>
      <c r="F130" s="201" t="s">
        <v>288</v>
      </c>
      <c r="G130" s="202" t="s">
        <v>250</v>
      </c>
      <c r="H130" s="203">
        <v>2</v>
      </c>
      <c r="I130" s="204"/>
      <c r="J130" s="205">
        <f>ROUND(I130*H130,2)</f>
        <v>0</v>
      </c>
      <c r="K130" s="201" t="s">
        <v>1</v>
      </c>
      <c r="L130" s="39"/>
      <c r="M130" s="206" t="s">
        <v>1</v>
      </c>
      <c r="N130" s="207" t="s">
        <v>41</v>
      </c>
      <c r="O130" s="75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13" t="s">
        <v>251</v>
      </c>
      <c r="AT130" s="13" t="s">
        <v>125</v>
      </c>
      <c r="AU130" s="13" t="s">
        <v>80</v>
      </c>
      <c r="AY130" s="13" t="s">
        <v>124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3" t="s">
        <v>78</v>
      </c>
      <c r="BK130" s="210">
        <f>ROUND(I130*H130,2)</f>
        <v>0</v>
      </c>
      <c r="BL130" s="13" t="s">
        <v>251</v>
      </c>
      <c r="BM130" s="13" t="s">
        <v>289</v>
      </c>
    </row>
    <row r="131" s="1" customFormat="1" ht="16.5" customHeight="1">
      <c r="B131" s="34"/>
      <c r="C131" s="199" t="s">
        <v>290</v>
      </c>
      <c r="D131" s="199" t="s">
        <v>125</v>
      </c>
      <c r="E131" s="200" t="s">
        <v>291</v>
      </c>
      <c r="F131" s="201" t="s">
        <v>292</v>
      </c>
      <c r="G131" s="202" t="s">
        <v>250</v>
      </c>
      <c r="H131" s="203">
        <v>1</v>
      </c>
      <c r="I131" s="204"/>
      <c r="J131" s="205">
        <f>ROUND(I131*H131,2)</f>
        <v>0</v>
      </c>
      <c r="K131" s="201" t="s">
        <v>1</v>
      </c>
      <c r="L131" s="39"/>
      <c r="M131" s="206" t="s">
        <v>1</v>
      </c>
      <c r="N131" s="207" t="s">
        <v>41</v>
      </c>
      <c r="O131" s="75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AR131" s="13" t="s">
        <v>251</v>
      </c>
      <c r="AT131" s="13" t="s">
        <v>125</v>
      </c>
      <c r="AU131" s="13" t="s">
        <v>80</v>
      </c>
      <c r="AY131" s="13" t="s">
        <v>124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3" t="s">
        <v>78</v>
      </c>
      <c r="BK131" s="210">
        <f>ROUND(I131*H131,2)</f>
        <v>0</v>
      </c>
      <c r="BL131" s="13" t="s">
        <v>251</v>
      </c>
      <c r="BM131" s="13" t="s">
        <v>293</v>
      </c>
    </row>
    <row r="132" s="10" customFormat="1" ht="22.8" customHeight="1">
      <c r="B132" s="185"/>
      <c r="C132" s="186"/>
      <c r="D132" s="187" t="s">
        <v>69</v>
      </c>
      <c r="E132" s="211" t="s">
        <v>294</v>
      </c>
      <c r="F132" s="211" t="s">
        <v>295</v>
      </c>
      <c r="G132" s="186"/>
      <c r="H132" s="186"/>
      <c r="I132" s="189"/>
      <c r="J132" s="212">
        <f>BK132</f>
        <v>0</v>
      </c>
      <c r="K132" s="186"/>
      <c r="L132" s="191"/>
      <c r="M132" s="192"/>
      <c r="N132" s="193"/>
      <c r="O132" s="193"/>
      <c r="P132" s="194">
        <f>SUM(P133:P136)</f>
        <v>0</v>
      </c>
      <c r="Q132" s="193"/>
      <c r="R132" s="194">
        <f>SUM(R133:R136)</f>
        <v>0</v>
      </c>
      <c r="S132" s="193"/>
      <c r="T132" s="195">
        <f>SUM(T133:T136)</f>
        <v>0.013485000000000001</v>
      </c>
      <c r="AR132" s="196" t="s">
        <v>80</v>
      </c>
      <c r="AT132" s="197" t="s">
        <v>69</v>
      </c>
      <c r="AU132" s="197" t="s">
        <v>78</v>
      </c>
      <c r="AY132" s="196" t="s">
        <v>124</v>
      </c>
      <c r="BK132" s="198">
        <f>SUM(BK133:BK136)</f>
        <v>0</v>
      </c>
    </row>
    <row r="133" s="1" customFormat="1" ht="16.5" customHeight="1">
      <c r="B133" s="34"/>
      <c r="C133" s="199" t="s">
        <v>296</v>
      </c>
      <c r="D133" s="199" t="s">
        <v>125</v>
      </c>
      <c r="E133" s="200" t="s">
        <v>297</v>
      </c>
      <c r="F133" s="201" t="s">
        <v>298</v>
      </c>
      <c r="G133" s="202" t="s">
        <v>192</v>
      </c>
      <c r="H133" s="203">
        <v>3.6850000000000001</v>
      </c>
      <c r="I133" s="204"/>
      <c r="J133" s="205">
        <f>ROUND(I133*H133,2)</f>
        <v>0</v>
      </c>
      <c r="K133" s="201" t="s">
        <v>129</v>
      </c>
      <c r="L133" s="39"/>
      <c r="M133" s="206" t="s">
        <v>1</v>
      </c>
      <c r="N133" s="207" t="s">
        <v>41</v>
      </c>
      <c r="O133" s="75"/>
      <c r="P133" s="208">
        <f>O133*H133</f>
        <v>0</v>
      </c>
      <c r="Q133" s="208">
        <v>0</v>
      </c>
      <c r="R133" s="208">
        <f>Q133*H133</f>
        <v>0</v>
      </c>
      <c r="S133" s="208">
        <v>0.0030000000000000001</v>
      </c>
      <c r="T133" s="209">
        <f>S133*H133</f>
        <v>0.011055000000000001</v>
      </c>
      <c r="AR133" s="13" t="s">
        <v>251</v>
      </c>
      <c r="AT133" s="13" t="s">
        <v>125</v>
      </c>
      <c r="AU133" s="13" t="s">
        <v>80</v>
      </c>
      <c r="AY133" s="13" t="s">
        <v>124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3" t="s">
        <v>78</v>
      </c>
      <c r="BK133" s="210">
        <f>ROUND(I133*H133,2)</f>
        <v>0</v>
      </c>
      <c r="BL133" s="13" t="s">
        <v>251</v>
      </c>
      <c r="BM133" s="13" t="s">
        <v>299</v>
      </c>
    </row>
    <row r="134" s="11" customFormat="1">
      <c r="B134" s="218"/>
      <c r="C134" s="219"/>
      <c r="D134" s="220" t="s">
        <v>194</v>
      </c>
      <c r="E134" s="221" t="s">
        <v>1</v>
      </c>
      <c r="F134" s="222" t="s">
        <v>300</v>
      </c>
      <c r="G134" s="219"/>
      <c r="H134" s="223">
        <v>3.6850000000000001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194</v>
      </c>
      <c r="AU134" s="229" t="s">
        <v>80</v>
      </c>
      <c r="AV134" s="11" t="s">
        <v>80</v>
      </c>
      <c r="AW134" s="11" t="s">
        <v>32</v>
      </c>
      <c r="AX134" s="11" t="s">
        <v>78</v>
      </c>
      <c r="AY134" s="229" t="s">
        <v>124</v>
      </c>
    </row>
    <row r="135" s="1" customFormat="1" ht="16.5" customHeight="1">
      <c r="B135" s="34"/>
      <c r="C135" s="199" t="s">
        <v>89</v>
      </c>
      <c r="D135" s="199" t="s">
        <v>125</v>
      </c>
      <c r="E135" s="200" t="s">
        <v>301</v>
      </c>
      <c r="F135" s="201" t="s">
        <v>302</v>
      </c>
      <c r="G135" s="202" t="s">
        <v>210</v>
      </c>
      <c r="H135" s="203">
        <v>8.0999999999999996</v>
      </c>
      <c r="I135" s="204"/>
      <c r="J135" s="205">
        <f>ROUND(I135*H135,2)</f>
        <v>0</v>
      </c>
      <c r="K135" s="201" t="s">
        <v>129</v>
      </c>
      <c r="L135" s="39"/>
      <c r="M135" s="206" t="s">
        <v>1</v>
      </c>
      <c r="N135" s="207" t="s">
        <v>41</v>
      </c>
      <c r="O135" s="75"/>
      <c r="P135" s="208">
        <f>O135*H135</f>
        <v>0</v>
      </c>
      <c r="Q135" s="208">
        <v>0</v>
      </c>
      <c r="R135" s="208">
        <f>Q135*H135</f>
        <v>0</v>
      </c>
      <c r="S135" s="208">
        <v>0.00029999999999999997</v>
      </c>
      <c r="T135" s="209">
        <f>S135*H135</f>
        <v>0.0024299999999999999</v>
      </c>
      <c r="AR135" s="13" t="s">
        <v>251</v>
      </c>
      <c r="AT135" s="13" t="s">
        <v>125</v>
      </c>
      <c r="AU135" s="13" t="s">
        <v>80</v>
      </c>
      <c r="AY135" s="13" t="s">
        <v>124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3" t="s">
        <v>78</v>
      </c>
      <c r="BK135" s="210">
        <f>ROUND(I135*H135,2)</f>
        <v>0</v>
      </c>
      <c r="BL135" s="13" t="s">
        <v>251</v>
      </c>
      <c r="BM135" s="13" t="s">
        <v>303</v>
      </c>
    </row>
    <row r="136" s="11" customFormat="1">
      <c r="B136" s="218"/>
      <c r="C136" s="219"/>
      <c r="D136" s="220" t="s">
        <v>194</v>
      </c>
      <c r="E136" s="221" t="s">
        <v>1</v>
      </c>
      <c r="F136" s="222" t="s">
        <v>304</v>
      </c>
      <c r="G136" s="219"/>
      <c r="H136" s="223">
        <v>8.0999999999999996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194</v>
      </c>
      <c r="AU136" s="229" t="s">
        <v>80</v>
      </c>
      <c r="AV136" s="11" t="s">
        <v>80</v>
      </c>
      <c r="AW136" s="11" t="s">
        <v>32</v>
      </c>
      <c r="AX136" s="11" t="s">
        <v>78</v>
      </c>
      <c r="AY136" s="229" t="s">
        <v>124</v>
      </c>
    </row>
    <row r="137" s="10" customFormat="1" ht="22.8" customHeight="1">
      <c r="B137" s="185"/>
      <c r="C137" s="186"/>
      <c r="D137" s="187" t="s">
        <v>69</v>
      </c>
      <c r="E137" s="211" t="s">
        <v>305</v>
      </c>
      <c r="F137" s="211" t="s">
        <v>306</v>
      </c>
      <c r="G137" s="186"/>
      <c r="H137" s="186"/>
      <c r="I137" s="189"/>
      <c r="J137" s="212">
        <f>BK137</f>
        <v>0</v>
      </c>
      <c r="K137" s="186"/>
      <c r="L137" s="191"/>
      <c r="M137" s="192"/>
      <c r="N137" s="193"/>
      <c r="O137" s="193"/>
      <c r="P137" s="194">
        <f>SUM(P138:P140)</f>
        <v>0</v>
      </c>
      <c r="Q137" s="193"/>
      <c r="R137" s="194">
        <f>SUM(R138:R140)</f>
        <v>0</v>
      </c>
      <c r="S137" s="193"/>
      <c r="T137" s="195">
        <f>SUM(T138:T140)</f>
        <v>0</v>
      </c>
      <c r="AR137" s="196" t="s">
        <v>80</v>
      </c>
      <c r="AT137" s="197" t="s">
        <v>69</v>
      </c>
      <c r="AU137" s="197" t="s">
        <v>78</v>
      </c>
      <c r="AY137" s="196" t="s">
        <v>124</v>
      </c>
      <c r="BK137" s="198">
        <f>SUM(BK138:BK140)</f>
        <v>0</v>
      </c>
    </row>
    <row r="138" s="1" customFormat="1" ht="16.5" customHeight="1">
      <c r="B138" s="34"/>
      <c r="C138" s="199" t="s">
        <v>307</v>
      </c>
      <c r="D138" s="199" t="s">
        <v>125</v>
      </c>
      <c r="E138" s="200" t="s">
        <v>308</v>
      </c>
      <c r="F138" s="201" t="s">
        <v>309</v>
      </c>
      <c r="G138" s="202" t="s">
        <v>192</v>
      </c>
      <c r="H138" s="203">
        <v>7.8739999999999997</v>
      </c>
      <c r="I138" s="204"/>
      <c r="J138" s="205">
        <f>ROUND(I138*H138,2)</f>
        <v>0</v>
      </c>
      <c r="K138" s="201" t="s">
        <v>129</v>
      </c>
      <c r="L138" s="39"/>
      <c r="M138" s="206" t="s">
        <v>1</v>
      </c>
      <c r="N138" s="207" t="s">
        <v>41</v>
      </c>
      <c r="O138" s="75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AR138" s="13" t="s">
        <v>251</v>
      </c>
      <c r="AT138" s="13" t="s">
        <v>125</v>
      </c>
      <c r="AU138" s="13" t="s">
        <v>80</v>
      </c>
      <c r="AY138" s="13" t="s">
        <v>124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3" t="s">
        <v>78</v>
      </c>
      <c r="BK138" s="210">
        <f>ROUND(I138*H138,2)</f>
        <v>0</v>
      </c>
      <c r="BL138" s="13" t="s">
        <v>251</v>
      </c>
      <c r="BM138" s="13" t="s">
        <v>310</v>
      </c>
    </row>
    <row r="139" s="11" customFormat="1">
      <c r="B139" s="218"/>
      <c r="C139" s="219"/>
      <c r="D139" s="220" t="s">
        <v>194</v>
      </c>
      <c r="E139" s="221" t="s">
        <v>1</v>
      </c>
      <c r="F139" s="222" t="s">
        <v>311</v>
      </c>
      <c r="G139" s="219"/>
      <c r="H139" s="223">
        <v>5.8739999999999997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194</v>
      </c>
      <c r="AU139" s="229" t="s">
        <v>80</v>
      </c>
      <c r="AV139" s="11" t="s">
        <v>80</v>
      </c>
      <c r="AW139" s="11" t="s">
        <v>32</v>
      </c>
      <c r="AX139" s="11" t="s">
        <v>70</v>
      </c>
      <c r="AY139" s="229" t="s">
        <v>124</v>
      </c>
    </row>
    <row r="140" s="11" customFormat="1">
      <c r="B140" s="218"/>
      <c r="C140" s="219"/>
      <c r="D140" s="220" t="s">
        <v>194</v>
      </c>
      <c r="E140" s="221" t="s">
        <v>1</v>
      </c>
      <c r="F140" s="222" t="s">
        <v>312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194</v>
      </c>
      <c r="AU140" s="229" t="s">
        <v>80</v>
      </c>
      <c r="AV140" s="11" t="s">
        <v>80</v>
      </c>
      <c r="AW140" s="11" t="s">
        <v>32</v>
      </c>
      <c r="AX140" s="11" t="s">
        <v>70</v>
      </c>
      <c r="AY140" s="229" t="s">
        <v>124</v>
      </c>
    </row>
    <row r="141" s="10" customFormat="1" ht="22.8" customHeight="1">
      <c r="B141" s="185"/>
      <c r="C141" s="186"/>
      <c r="D141" s="187" t="s">
        <v>69</v>
      </c>
      <c r="E141" s="211" t="s">
        <v>313</v>
      </c>
      <c r="F141" s="211" t="s">
        <v>314</v>
      </c>
      <c r="G141" s="186"/>
      <c r="H141" s="186"/>
      <c r="I141" s="189"/>
      <c r="J141" s="212">
        <f>BK141</f>
        <v>0</v>
      </c>
      <c r="K141" s="186"/>
      <c r="L141" s="191"/>
      <c r="M141" s="192"/>
      <c r="N141" s="193"/>
      <c r="O141" s="193"/>
      <c r="P141" s="194">
        <f>SUM(P142:P151)</f>
        <v>0</v>
      </c>
      <c r="Q141" s="193"/>
      <c r="R141" s="194">
        <f>SUM(R142:R151)</f>
        <v>0.029083999999999999</v>
      </c>
      <c r="S141" s="193"/>
      <c r="T141" s="195">
        <f>SUM(T142:T151)</f>
        <v>0.013378639999999999</v>
      </c>
      <c r="AR141" s="196" t="s">
        <v>80</v>
      </c>
      <c r="AT141" s="197" t="s">
        <v>69</v>
      </c>
      <c r="AU141" s="197" t="s">
        <v>78</v>
      </c>
      <c r="AY141" s="196" t="s">
        <v>124</v>
      </c>
      <c r="BK141" s="198">
        <f>SUM(BK142:BK151)</f>
        <v>0</v>
      </c>
    </row>
    <row r="142" s="1" customFormat="1" ht="16.5" customHeight="1">
      <c r="B142" s="34"/>
      <c r="C142" s="199" t="s">
        <v>315</v>
      </c>
      <c r="D142" s="199" t="s">
        <v>125</v>
      </c>
      <c r="E142" s="200" t="s">
        <v>316</v>
      </c>
      <c r="F142" s="201" t="s">
        <v>317</v>
      </c>
      <c r="G142" s="202" t="s">
        <v>192</v>
      </c>
      <c r="H142" s="203">
        <v>29.084</v>
      </c>
      <c r="I142" s="204"/>
      <c r="J142" s="205">
        <f>ROUND(I142*H142,2)</f>
        <v>0</v>
      </c>
      <c r="K142" s="201" t="s">
        <v>129</v>
      </c>
      <c r="L142" s="39"/>
      <c r="M142" s="206" t="s">
        <v>1</v>
      </c>
      <c r="N142" s="207" t="s">
        <v>41</v>
      </c>
      <c r="O142" s="75"/>
      <c r="P142" s="208">
        <f>O142*H142</f>
        <v>0</v>
      </c>
      <c r="Q142" s="208">
        <v>0</v>
      </c>
      <c r="R142" s="208">
        <f>Q142*H142</f>
        <v>0</v>
      </c>
      <c r="S142" s="208">
        <v>0.00014999999999999999</v>
      </c>
      <c r="T142" s="209">
        <f>S142*H142</f>
        <v>0.0043625999999999995</v>
      </c>
      <c r="AR142" s="13" t="s">
        <v>251</v>
      </c>
      <c r="AT142" s="13" t="s">
        <v>125</v>
      </c>
      <c r="AU142" s="13" t="s">
        <v>80</v>
      </c>
      <c r="AY142" s="13" t="s">
        <v>124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3" t="s">
        <v>78</v>
      </c>
      <c r="BK142" s="210">
        <f>ROUND(I142*H142,2)</f>
        <v>0</v>
      </c>
      <c r="BL142" s="13" t="s">
        <v>251</v>
      </c>
      <c r="BM142" s="13" t="s">
        <v>318</v>
      </c>
    </row>
    <row r="143" s="11" customFormat="1">
      <c r="B143" s="218"/>
      <c r="C143" s="219"/>
      <c r="D143" s="220" t="s">
        <v>194</v>
      </c>
      <c r="E143" s="221" t="s">
        <v>1</v>
      </c>
      <c r="F143" s="222" t="s">
        <v>319</v>
      </c>
      <c r="G143" s="219"/>
      <c r="H143" s="223">
        <v>1.3999999999999999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194</v>
      </c>
      <c r="AU143" s="229" t="s">
        <v>80</v>
      </c>
      <c r="AV143" s="11" t="s">
        <v>80</v>
      </c>
      <c r="AW143" s="11" t="s">
        <v>32</v>
      </c>
      <c r="AX143" s="11" t="s">
        <v>70</v>
      </c>
      <c r="AY143" s="229" t="s">
        <v>124</v>
      </c>
    </row>
    <row r="144" s="11" customFormat="1">
      <c r="B144" s="218"/>
      <c r="C144" s="219"/>
      <c r="D144" s="220" t="s">
        <v>194</v>
      </c>
      <c r="E144" s="221" t="s">
        <v>1</v>
      </c>
      <c r="F144" s="222" t="s">
        <v>320</v>
      </c>
      <c r="G144" s="219"/>
      <c r="H144" s="223">
        <v>7.6580000000000004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194</v>
      </c>
      <c r="AU144" s="229" t="s">
        <v>80</v>
      </c>
      <c r="AV144" s="11" t="s">
        <v>80</v>
      </c>
      <c r="AW144" s="11" t="s">
        <v>32</v>
      </c>
      <c r="AX144" s="11" t="s">
        <v>70</v>
      </c>
      <c r="AY144" s="229" t="s">
        <v>124</v>
      </c>
    </row>
    <row r="145" s="11" customFormat="1">
      <c r="B145" s="218"/>
      <c r="C145" s="219"/>
      <c r="D145" s="220" t="s">
        <v>194</v>
      </c>
      <c r="E145" s="221" t="s">
        <v>1</v>
      </c>
      <c r="F145" s="222" t="s">
        <v>321</v>
      </c>
      <c r="G145" s="219"/>
      <c r="H145" s="223">
        <v>13.44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194</v>
      </c>
      <c r="AU145" s="229" t="s">
        <v>80</v>
      </c>
      <c r="AV145" s="11" t="s">
        <v>80</v>
      </c>
      <c r="AW145" s="11" t="s">
        <v>32</v>
      </c>
      <c r="AX145" s="11" t="s">
        <v>70</v>
      </c>
      <c r="AY145" s="229" t="s">
        <v>124</v>
      </c>
    </row>
    <row r="146" s="11" customFormat="1">
      <c r="B146" s="218"/>
      <c r="C146" s="219"/>
      <c r="D146" s="220" t="s">
        <v>194</v>
      </c>
      <c r="E146" s="221" t="s">
        <v>1</v>
      </c>
      <c r="F146" s="222" t="s">
        <v>322</v>
      </c>
      <c r="G146" s="219"/>
      <c r="H146" s="223">
        <v>6.5860000000000003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194</v>
      </c>
      <c r="AU146" s="229" t="s">
        <v>80</v>
      </c>
      <c r="AV146" s="11" t="s">
        <v>80</v>
      </c>
      <c r="AW146" s="11" t="s">
        <v>32</v>
      </c>
      <c r="AX146" s="11" t="s">
        <v>70</v>
      </c>
      <c r="AY146" s="229" t="s">
        <v>124</v>
      </c>
    </row>
    <row r="147" s="1" customFormat="1" ht="16.5" customHeight="1">
      <c r="B147" s="34"/>
      <c r="C147" s="199" t="s">
        <v>323</v>
      </c>
      <c r="D147" s="199" t="s">
        <v>125</v>
      </c>
      <c r="E147" s="200" t="s">
        <v>324</v>
      </c>
      <c r="F147" s="201" t="s">
        <v>325</v>
      </c>
      <c r="G147" s="202" t="s">
        <v>192</v>
      </c>
      <c r="H147" s="203">
        <v>29.084</v>
      </c>
      <c r="I147" s="204"/>
      <c r="J147" s="205">
        <f>ROUND(I147*H147,2)</f>
        <v>0</v>
      </c>
      <c r="K147" s="201" t="s">
        <v>129</v>
      </c>
      <c r="L147" s="39"/>
      <c r="M147" s="206" t="s">
        <v>1</v>
      </c>
      <c r="N147" s="207" t="s">
        <v>41</v>
      </c>
      <c r="O147" s="75"/>
      <c r="P147" s="208">
        <f>O147*H147</f>
        <v>0</v>
      </c>
      <c r="Q147" s="208">
        <v>0.001</v>
      </c>
      <c r="R147" s="208">
        <f>Q147*H147</f>
        <v>0.029083999999999999</v>
      </c>
      <c r="S147" s="208">
        <v>0.00031</v>
      </c>
      <c r="T147" s="209">
        <f>S147*H147</f>
        <v>0.0090160399999999995</v>
      </c>
      <c r="AR147" s="13" t="s">
        <v>251</v>
      </c>
      <c r="AT147" s="13" t="s">
        <v>125</v>
      </c>
      <c r="AU147" s="13" t="s">
        <v>80</v>
      </c>
      <c r="AY147" s="13" t="s">
        <v>124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3" t="s">
        <v>78</v>
      </c>
      <c r="BK147" s="210">
        <f>ROUND(I147*H147,2)</f>
        <v>0</v>
      </c>
      <c r="BL147" s="13" t="s">
        <v>251</v>
      </c>
      <c r="BM147" s="13" t="s">
        <v>326</v>
      </c>
    </row>
    <row r="148" s="11" customFormat="1">
      <c r="B148" s="218"/>
      <c r="C148" s="219"/>
      <c r="D148" s="220" t="s">
        <v>194</v>
      </c>
      <c r="E148" s="221" t="s">
        <v>1</v>
      </c>
      <c r="F148" s="222" t="s">
        <v>319</v>
      </c>
      <c r="G148" s="219"/>
      <c r="H148" s="223">
        <v>1.3999999999999999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194</v>
      </c>
      <c r="AU148" s="229" t="s">
        <v>80</v>
      </c>
      <c r="AV148" s="11" t="s">
        <v>80</v>
      </c>
      <c r="AW148" s="11" t="s">
        <v>32</v>
      </c>
      <c r="AX148" s="11" t="s">
        <v>70</v>
      </c>
      <c r="AY148" s="229" t="s">
        <v>124</v>
      </c>
    </row>
    <row r="149" s="11" customFormat="1">
      <c r="B149" s="218"/>
      <c r="C149" s="219"/>
      <c r="D149" s="220" t="s">
        <v>194</v>
      </c>
      <c r="E149" s="221" t="s">
        <v>1</v>
      </c>
      <c r="F149" s="222" t="s">
        <v>320</v>
      </c>
      <c r="G149" s="219"/>
      <c r="H149" s="223">
        <v>7.6580000000000004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194</v>
      </c>
      <c r="AU149" s="229" t="s">
        <v>80</v>
      </c>
      <c r="AV149" s="11" t="s">
        <v>80</v>
      </c>
      <c r="AW149" s="11" t="s">
        <v>32</v>
      </c>
      <c r="AX149" s="11" t="s">
        <v>70</v>
      </c>
      <c r="AY149" s="229" t="s">
        <v>124</v>
      </c>
    </row>
    <row r="150" s="11" customFormat="1">
      <c r="B150" s="218"/>
      <c r="C150" s="219"/>
      <c r="D150" s="220" t="s">
        <v>194</v>
      </c>
      <c r="E150" s="221" t="s">
        <v>1</v>
      </c>
      <c r="F150" s="222" t="s">
        <v>321</v>
      </c>
      <c r="G150" s="219"/>
      <c r="H150" s="223">
        <v>13.44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194</v>
      </c>
      <c r="AU150" s="229" t="s">
        <v>80</v>
      </c>
      <c r="AV150" s="11" t="s">
        <v>80</v>
      </c>
      <c r="AW150" s="11" t="s">
        <v>32</v>
      </c>
      <c r="AX150" s="11" t="s">
        <v>70</v>
      </c>
      <c r="AY150" s="229" t="s">
        <v>124</v>
      </c>
    </row>
    <row r="151" s="11" customFormat="1">
      <c r="B151" s="218"/>
      <c r="C151" s="219"/>
      <c r="D151" s="220" t="s">
        <v>194</v>
      </c>
      <c r="E151" s="221" t="s">
        <v>1</v>
      </c>
      <c r="F151" s="222" t="s">
        <v>322</v>
      </c>
      <c r="G151" s="219"/>
      <c r="H151" s="223">
        <v>6.5860000000000003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194</v>
      </c>
      <c r="AU151" s="229" t="s">
        <v>80</v>
      </c>
      <c r="AV151" s="11" t="s">
        <v>80</v>
      </c>
      <c r="AW151" s="11" t="s">
        <v>32</v>
      </c>
      <c r="AX151" s="11" t="s">
        <v>70</v>
      </c>
      <c r="AY151" s="229" t="s">
        <v>124</v>
      </c>
    </row>
    <row r="152" s="10" customFormat="1" ht="25.92" customHeight="1">
      <c r="B152" s="185"/>
      <c r="C152" s="186"/>
      <c r="D152" s="187" t="s">
        <v>69</v>
      </c>
      <c r="E152" s="188" t="s">
        <v>121</v>
      </c>
      <c r="F152" s="188" t="s">
        <v>122</v>
      </c>
      <c r="G152" s="186"/>
      <c r="H152" s="186"/>
      <c r="I152" s="189"/>
      <c r="J152" s="190">
        <f>BK152</f>
        <v>0</v>
      </c>
      <c r="K152" s="186"/>
      <c r="L152" s="191"/>
      <c r="M152" s="192"/>
      <c r="N152" s="193"/>
      <c r="O152" s="193"/>
      <c r="P152" s="194">
        <f>P153</f>
        <v>0</v>
      </c>
      <c r="Q152" s="193"/>
      <c r="R152" s="194">
        <f>R153</f>
        <v>0</v>
      </c>
      <c r="S152" s="193"/>
      <c r="T152" s="195">
        <f>T153</f>
        <v>0</v>
      </c>
      <c r="AR152" s="196" t="s">
        <v>123</v>
      </c>
      <c r="AT152" s="197" t="s">
        <v>69</v>
      </c>
      <c r="AU152" s="197" t="s">
        <v>70</v>
      </c>
      <c r="AY152" s="196" t="s">
        <v>124</v>
      </c>
      <c r="BK152" s="198">
        <f>BK153</f>
        <v>0</v>
      </c>
    </row>
    <row r="153" s="1" customFormat="1" ht="16.5" customHeight="1">
      <c r="B153" s="34"/>
      <c r="C153" s="199" t="s">
        <v>327</v>
      </c>
      <c r="D153" s="199" t="s">
        <v>125</v>
      </c>
      <c r="E153" s="200" t="s">
        <v>328</v>
      </c>
      <c r="F153" s="201" t="s">
        <v>329</v>
      </c>
      <c r="G153" s="202" t="s">
        <v>250</v>
      </c>
      <c r="H153" s="203">
        <v>1</v>
      </c>
      <c r="I153" s="204"/>
      <c r="J153" s="205">
        <f>ROUND(I153*H153,2)</f>
        <v>0</v>
      </c>
      <c r="K153" s="201" t="s">
        <v>1</v>
      </c>
      <c r="L153" s="39"/>
      <c r="M153" s="213" t="s">
        <v>1</v>
      </c>
      <c r="N153" s="214" t="s">
        <v>41</v>
      </c>
      <c r="O153" s="215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AR153" s="13" t="s">
        <v>123</v>
      </c>
      <c r="AT153" s="13" t="s">
        <v>125</v>
      </c>
      <c r="AU153" s="13" t="s">
        <v>78</v>
      </c>
      <c r="AY153" s="13" t="s">
        <v>124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3" t="s">
        <v>78</v>
      </c>
      <c r="BK153" s="210">
        <f>ROUND(I153*H153,2)</f>
        <v>0</v>
      </c>
      <c r="BL153" s="13" t="s">
        <v>123</v>
      </c>
      <c r="BM153" s="13" t="s">
        <v>330</v>
      </c>
    </row>
    <row r="154" s="1" customFormat="1" ht="6.96" customHeight="1">
      <c r="B154" s="53"/>
      <c r="C154" s="54"/>
      <c r="D154" s="54"/>
      <c r="E154" s="54"/>
      <c r="F154" s="54"/>
      <c r="G154" s="54"/>
      <c r="H154" s="54"/>
      <c r="I154" s="151"/>
      <c r="J154" s="54"/>
      <c r="K154" s="54"/>
      <c r="L154" s="39"/>
    </row>
  </sheetData>
  <sheetProtection sheet="1" autoFilter="0" formatColumns="0" formatRows="0" objects="1" scenarios="1" spinCount="100000" saltValue="twXcb6Eri1BEOH/1p53N6ddaY7ITH8aW8j2c9bOLiG+BTwuMSyZbYmzB3v0BGchITiSn3i6oJnP5UyjEKl6S8w==" hashValue="YsxMBsoxrq4j1S3Sksc1NJMk2u7sPHgQU6qWThc13rKOcysqfTYdsW4y+pLJRmZrOKNDfd6GCUeZHZrrCnGcCg==" algorithmName="SHA-512" password="CC35"/>
  <autoFilter ref="C88:K15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85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M.Majerové 1650, Sokolov - pavilon I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331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23. 4. 2019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ROUND(J93,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ROUND((SUM(BE93:BE302)),  2)</f>
        <v>0</v>
      </c>
      <c r="I33" s="140">
        <v>0.20999999999999999</v>
      </c>
      <c r="J33" s="139">
        <f>ROUND(((SUM(BE93:BE302))*I33),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ROUND((SUM(BF93:BF302)),  2)</f>
        <v>0</v>
      </c>
      <c r="I34" s="140">
        <v>0.14999999999999999</v>
      </c>
      <c r="J34" s="139">
        <f>ROUND(((SUM(BF93:BF302))*I34),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ROUND((SUM(BG93:BG302)),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ROUND((SUM(BH93:BH302)),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ROUND((SUM(BI93:BI302)),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M.Majerové 1650, Sokolov - pavilon I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15 - 1NP - nový stav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23. 4. 2019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Babic Milan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J93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178</v>
      </c>
      <c r="E60" s="164"/>
      <c r="F60" s="164"/>
      <c r="G60" s="164"/>
      <c r="H60" s="164"/>
      <c r="I60" s="165"/>
      <c r="J60" s="166">
        <f>J94</f>
        <v>0</v>
      </c>
      <c r="K60" s="162"/>
      <c r="L60" s="167"/>
    </row>
    <row r="61" s="8" customFormat="1" ht="19.92" customHeight="1">
      <c r="B61" s="168"/>
      <c r="C61" s="169"/>
      <c r="D61" s="170" t="s">
        <v>332</v>
      </c>
      <c r="E61" s="171"/>
      <c r="F61" s="171"/>
      <c r="G61" s="171"/>
      <c r="H61" s="171"/>
      <c r="I61" s="172"/>
      <c r="J61" s="173">
        <f>J95</f>
        <v>0</v>
      </c>
      <c r="K61" s="169"/>
      <c r="L61" s="174"/>
    </row>
    <row r="62" s="8" customFormat="1" ht="19.92" customHeight="1">
      <c r="B62" s="168"/>
      <c r="C62" s="169"/>
      <c r="D62" s="170" t="s">
        <v>333</v>
      </c>
      <c r="E62" s="171"/>
      <c r="F62" s="171"/>
      <c r="G62" s="171"/>
      <c r="H62" s="171"/>
      <c r="I62" s="172"/>
      <c r="J62" s="173">
        <f>J106</f>
        <v>0</v>
      </c>
      <c r="K62" s="169"/>
      <c r="L62" s="174"/>
    </row>
    <row r="63" s="8" customFormat="1" ht="19.92" customHeight="1">
      <c r="B63" s="168"/>
      <c r="C63" s="169"/>
      <c r="D63" s="170" t="s">
        <v>179</v>
      </c>
      <c r="E63" s="171"/>
      <c r="F63" s="171"/>
      <c r="G63" s="171"/>
      <c r="H63" s="171"/>
      <c r="I63" s="172"/>
      <c r="J63" s="173">
        <f>J139</f>
        <v>0</v>
      </c>
      <c r="K63" s="169"/>
      <c r="L63" s="174"/>
    </row>
    <row r="64" s="8" customFormat="1" ht="19.92" customHeight="1">
      <c r="B64" s="168"/>
      <c r="C64" s="169"/>
      <c r="D64" s="170" t="s">
        <v>334</v>
      </c>
      <c r="E64" s="171"/>
      <c r="F64" s="171"/>
      <c r="G64" s="171"/>
      <c r="H64" s="171"/>
      <c r="I64" s="172"/>
      <c r="J64" s="173">
        <f>J142</f>
        <v>0</v>
      </c>
      <c r="K64" s="169"/>
      <c r="L64" s="174"/>
    </row>
    <row r="65" s="7" customFormat="1" ht="24.96" customHeight="1">
      <c r="B65" s="161"/>
      <c r="C65" s="162"/>
      <c r="D65" s="163" t="s">
        <v>181</v>
      </c>
      <c r="E65" s="164"/>
      <c r="F65" s="164"/>
      <c r="G65" s="164"/>
      <c r="H65" s="164"/>
      <c r="I65" s="165"/>
      <c r="J65" s="166">
        <f>J144</f>
        <v>0</v>
      </c>
      <c r="K65" s="162"/>
      <c r="L65" s="167"/>
    </row>
    <row r="66" s="8" customFormat="1" ht="19.92" customHeight="1">
      <c r="B66" s="168"/>
      <c r="C66" s="169"/>
      <c r="D66" s="170" t="s">
        <v>335</v>
      </c>
      <c r="E66" s="171"/>
      <c r="F66" s="171"/>
      <c r="G66" s="171"/>
      <c r="H66" s="171"/>
      <c r="I66" s="172"/>
      <c r="J66" s="173">
        <f>J145</f>
        <v>0</v>
      </c>
      <c r="K66" s="169"/>
      <c r="L66" s="174"/>
    </row>
    <row r="67" s="8" customFormat="1" ht="19.92" customHeight="1">
      <c r="B67" s="168"/>
      <c r="C67" s="169"/>
      <c r="D67" s="170" t="s">
        <v>182</v>
      </c>
      <c r="E67" s="171"/>
      <c r="F67" s="171"/>
      <c r="G67" s="171"/>
      <c r="H67" s="171"/>
      <c r="I67" s="172"/>
      <c r="J67" s="173">
        <f>J151</f>
        <v>0</v>
      </c>
      <c r="K67" s="169"/>
      <c r="L67" s="174"/>
    </row>
    <row r="68" s="8" customFormat="1" ht="19.92" customHeight="1">
      <c r="B68" s="168"/>
      <c r="C68" s="169"/>
      <c r="D68" s="170" t="s">
        <v>183</v>
      </c>
      <c r="E68" s="171"/>
      <c r="F68" s="171"/>
      <c r="G68" s="171"/>
      <c r="H68" s="171"/>
      <c r="I68" s="172"/>
      <c r="J68" s="173">
        <f>J155</f>
        <v>0</v>
      </c>
      <c r="K68" s="169"/>
      <c r="L68" s="174"/>
    </row>
    <row r="69" s="8" customFormat="1" ht="19.92" customHeight="1">
      <c r="B69" s="168"/>
      <c r="C69" s="169"/>
      <c r="D69" s="170" t="s">
        <v>336</v>
      </c>
      <c r="E69" s="171"/>
      <c r="F69" s="171"/>
      <c r="G69" s="171"/>
      <c r="H69" s="171"/>
      <c r="I69" s="172"/>
      <c r="J69" s="173">
        <f>J161</f>
        <v>0</v>
      </c>
      <c r="K69" s="169"/>
      <c r="L69" s="174"/>
    </row>
    <row r="70" s="8" customFormat="1" ht="19.92" customHeight="1">
      <c r="B70" s="168"/>
      <c r="C70" s="169"/>
      <c r="D70" s="170" t="s">
        <v>184</v>
      </c>
      <c r="E70" s="171"/>
      <c r="F70" s="171"/>
      <c r="G70" s="171"/>
      <c r="H70" s="171"/>
      <c r="I70" s="172"/>
      <c r="J70" s="173">
        <f>J174</f>
        <v>0</v>
      </c>
      <c r="K70" s="169"/>
      <c r="L70" s="174"/>
    </row>
    <row r="71" s="8" customFormat="1" ht="19.92" customHeight="1">
      <c r="B71" s="168"/>
      <c r="C71" s="169"/>
      <c r="D71" s="170" t="s">
        <v>337</v>
      </c>
      <c r="E71" s="171"/>
      <c r="F71" s="171"/>
      <c r="G71" s="171"/>
      <c r="H71" s="171"/>
      <c r="I71" s="172"/>
      <c r="J71" s="173">
        <f>J180</f>
        <v>0</v>
      </c>
      <c r="K71" s="169"/>
      <c r="L71" s="174"/>
    </row>
    <row r="72" s="8" customFormat="1" ht="19.92" customHeight="1">
      <c r="B72" s="168"/>
      <c r="C72" s="169"/>
      <c r="D72" s="170" t="s">
        <v>185</v>
      </c>
      <c r="E72" s="171"/>
      <c r="F72" s="171"/>
      <c r="G72" s="171"/>
      <c r="H72" s="171"/>
      <c r="I72" s="172"/>
      <c r="J72" s="173">
        <f>J184</f>
        <v>0</v>
      </c>
      <c r="K72" s="169"/>
      <c r="L72" s="174"/>
    </row>
    <row r="73" s="8" customFormat="1" ht="19.92" customHeight="1">
      <c r="B73" s="168"/>
      <c r="C73" s="169"/>
      <c r="D73" s="170" t="s">
        <v>186</v>
      </c>
      <c r="E73" s="171"/>
      <c r="F73" s="171"/>
      <c r="G73" s="171"/>
      <c r="H73" s="171"/>
      <c r="I73" s="172"/>
      <c r="J73" s="173">
        <f>J200</f>
        <v>0</v>
      </c>
      <c r="K73" s="169"/>
      <c r="L73" s="174"/>
    </row>
    <row r="74" s="1" customFormat="1" ht="21.84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6.96" customHeight="1">
      <c r="B75" s="53"/>
      <c r="C75" s="54"/>
      <c r="D75" s="54"/>
      <c r="E75" s="54"/>
      <c r="F75" s="54"/>
      <c r="G75" s="54"/>
      <c r="H75" s="54"/>
      <c r="I75" s="151"/>
      <c r="J75" s="54"/>
      <c r="K75" s="54"/>
      <c r="L75" s="39"/>
    </row>
    <row r="79" s="1" customFormat="1" ht="6.96" customHeight="1">
      <c r="B79" s="55"/>
      <c r="C79" s="56"/>
      <c r="D79" s="56"/>
      <c r="E79" s="56"/>
      <c r="F79" s="56"/>
      <c r="G79" s="56"/>
      <c r="H79" s="56"/>
      <c r="I79" s="154"/>
      <c r="J79" s="56"/>
      <c r="K79" s="56"/>
      <c r="L79" s="39"/>
    </row>
    <row r="80" s="1" customFormat="1" ht="24.96" customHeight="1">
      <c r="B80" s="34"/>
      <c r="C80" s="19" t="s">
        <v>108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7"/>
      <c r="J81" s="35"/>
      <c r="K81" s="35"/>
      <c r="L81" s="39"/>
    </row>
    <row r="82" s="1" customFormat="1" ht="12" customHeight="1">
      <c r="B82" s="34"/>
      <c r="C82" s="28" t="s">
        <v>16</v>
      </c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6.5" customHeight="1">
      <c r="B83" s="34"/>
      <c r="C83" s="35"/>
      <c r="D83" s="35"/>
      <c r="E83" s="155" t="str">
        <f>E7</f>
        <v>MŠ M.Majerové 1650, Sokolov - pavilon I</v>
      </c>
      <c r="F83" s="28"/>
      <c r="G83" s="28"/>
      <c r="H83" s="28"/>
      <c r="I83" s="127"/>
      <c r="J83" s="35"/>
      <c r="K83" s="35"/>
      <c r="L83" s="39"/>
    </row>
    <row r="84" s="1" customFormat="1" ht="12" customHeight="1">
      <c r="B84" s="34"/>
      <c r="C84" s="28" t="s">
        <v>96</v>
      </c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6.5" customHeight="1">
      <c r="B85" s="34"/>
      <c r="C85" s="35"/>
      <c r="D85" s="35"/>
      <c r="E85" s="60" t="str">
        <f>E9</f>
        <v>15 - 1NP - nový stav</v>
      </c>
      <c r="F85" s="35"/>
      <c r="G85" s="35"/>
      <c r="H85" s="35"/>
      <c r="I85" s="127"/>
      <c r="J85" s="35"/>
      <c r="K85" s="35"/>
      <c r="L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27"/>
      <c r="J86" s="35"/>
      <c r="K86" s="35"/>
      <c r="L86" s="39"/>
    </row>
    <row r="87" s="1" customFormat="1" ht="12" customHeight="1">
      <c r="B87" s="34"/>
      <c r="C87" s="28" t="s">
        <v>20</v>
      </c>
      <c r="D87" s="35"/>
      <c r="E87" s="35"/>
      <c r="F87" s="23" t="str">
        <f>F12</f>
        <v>Sokolov</v>
      </c>
      <c r="G87" s="35"/>
      <c r="H87" s="35"/>
      <c r="I87" s="129" t="s">
        <v>22</v>
      </c>
      <c r="J87" s="63" t="str">
        <f>IF(J12="","",J12)</f>
        <v>23. 4. 2019</v>
      </c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27"/>
      <c r="J88" s="35"/>
      <c r="K88" s="35"/>
      <c r="L88" s="39"/>
    </row>
    <row r="89" s="1" customFormat="1" ht="13.65" customHeight="1">
      <c r="B89" s="34"/>
      <c r="C89" s="28" t="s">
        <v>24</v>
      </c>
      <c r="D89" s="35"/>
      <c r="E89" s="35"/>
      <c r="F89" s="23" t="str">
        <f>E15</f>
        <v>Město Sokolov</v>
      </c>
      <c r="G89" s="35"/>
      <c r="H89" s="35"/>
      <c r="I89" s="129" t="s">
        <v>30</v>
      </c>
      <c r="J89" s="32" t="str">
        <f>E21</f>
        <v>Babic Milan</v>
      </c>
      <c r="K89" s="35"/>
      <c r="L89" s="39"/>
    </row>
    <row r="90" s="1" customFormat="1" ht="13.65" customHeight="1">
      <c r="B90" s="34"/>
      <c r="C90" s="28" t="s">
        <v>28</v>
      </c>
      <c r="D90" s="35"/>
      <c r="E90" s="35"/>
      <c r="F90" s="23" t="str">
        <f>IF(E18="","",E18)</f>
        <v>Vyplň údaj</v>
      </c>
      <c r="G90" s="35"/>
      <c r="H90" s="35"/>
      <c r="I90" s="129" t="s">
        <v>33</v>
      </c>
      <c r="J90" s="32" t="str">
        <f>E24</f>
        <v>Millan Hájek</v>
      </c>
      <c r="K90" s="35"/>
      <c r="L90" s="39"/>
    </row>
    <row r="91" s="1" customFormat="1" ht="10.32" customHeight="1">
      <c r="B91" s="34"/>
      <c r="C91" s="35"/>
      <c r="D91" s="35"/>
      <c r="E91" s="35"/>
      <c r="F91" s="35"/>
      <c r="G91" s="35"/>
      <c r="H91" s="35"/>
      <c r="I91" s="127"/>
      <c r="J91" s="35"/>
      <c r="K91" s="35"/>
      <c r="L91" s="39"/>
    </row>
    <row r="92" s="9" customFormat="1" ht="29.28" customHeight="1">
      <c r="B92" s="175"/>
      <c r="C92" s="176" t="s">
        <v>109</v>
      </c>
      <c r="D92" s="177" t="s">
        <v>55</v>
      </c>
      <c r="E92" s="177" t="s">
        <v>51</v>
      </c>
      <c r="F92" s="177" t="s">
        <v>52</v>
      </c>
      <c r="G92" s="177" t="s">
        <v>110</v>
      </c>
      <c r="H92" s="177" t="s">
        <v>111</v>
      </c>
      <c r="I92" s="178" t="s">
        <v>112</v>
      </c>
      <c r="J92" s="177" t="s">
        <v>100</v>
      </c>
      <c r="K92" s="179" t="s">
        <v>113</v>
      </c>
      <c r="L92" s="180"/>
      <c r="M92" s="84" t="s">
        <v>1</v>
      </c>
      <c r="N92" s="85" t="s">
        <v>40</v>
      </c>
      <c r="O92" s="85" t="s">
        <v>114</v>
      </c>
      <c r="P92" s="85" t="s">
        <v>115</v>
      </c>
      <c r="Q92" s="85" t="s">
        <v>116</v>
      </c>
      <c r="R92" s="85" t="s">
        <v>117</v>
      </c>
      <c r="S92" s="85" t="s">
        <v>118</v>
      </c>
      <c r="T92" s="86" t="s">
        <v>119</v>
      </c>
    </row>
    <row r="93" s="1" customFormat="1" ht="22.8" customHeight="1">
      <c r="B93" s="34"/>
      <c r="C93" s="91" t="s">
        <v>120</v>
      </c>
      <c r="D93" s="35"/>
      <c r="E93" s="35"/>
      <c r="F93" s="35"/>
      <c r="G93" s="35"/>
      <c r="H93" s="35"/>
      <c r="I93" s="127"/>
      <c r="J93" s="181">
        <f>BK93</f>
        <v>0</v>
      </c>
      <c r="K93" s="35"/>
      <c r="L93" s="39"/>
      <c r="M93" s="87"/>
      <c r="N93" s="88"/>
      <c r="O93" s="88"/>
      <c r="P93" s="182">
        <f>P94+P144</f>
        <v>0</v>
      </c>
      <c r="Q93" s="88"/>
      <c r="R93" s="182">
        <f>R94+R144</f>
        <v>4.5370493100000004</v>
      </c>
      <c r="S93" s="88"/>
      <c r="T93" s="183">
        <f>T94+T144</f>
        <v>0.19732708999999998</v>
      </c>
      <c r="AT93" s="13" t="s">
        <v>69</v>
      </c>
      <c r="AU93" s="13" t="s">
        <v>102</v>
      </c>
      <c r="BK93" s="184">
        <f>BK94+BK144</f>
        <v>0</v>
      </c>
    </row>
    <row r="94" s="10" customFormat="1" ht="25.92" customHeight="1">
      <c r="B94" s="185"/>
      <c r="C94" s="186"/>
      <c r="D94" s="187" t="s">
        <v>69</v>
      </c>
      <c r="E94" s="188" t="s">
        <v>187</v>
      </c>
      <c r="F94" s="188" t="s">
        <v>188</v>
      </c>
      <c r="G94" s="186"/>
      <c r="H94" s="186"/>
      <c r="I94" s="189"/>
      <c r="J94" s="190">
        <f>BK94</f>
        <v>0</v>
      </c>
      <c r="K94" s="186"/>
      <c r="L94" s="191"/>
      <c r="M94" s="192"/>
      <c r="N94" s="193"/>
      <c r="O94" s="193"/>
      <c r="P94" s="194">
        <f>P95+P106+P139+P142</f>
        <v>0</v>
      </c>
      <c r="Q94" s="193"/>
      <c r="R94" s="194">
        <f>R95+R106+R139+R142</f>
        <v>2.9337022200000002</v>
      </c>
      <c r="S94" s="193"/>
      <c r="T94" s="195">
        <f>T95+T106+T139+T142</f>
        <v>0</v>
      </c>
      <c r="AR94" s="196" t="s">
        <v>78</v>
      </c>
      <c r="AT94" s="197" t="s">
        <v>69</v>
      </c>
      <c r="AU94" s="197" t="s">
        <v>70</v>
      </c>
      <c r="AY94" s="196" t="s">
        <v>124</v>
      </c>
      <c r="BK94" s="198">
        <f>BK95+BK106+BK139+BK142</f>
        <v>0</v>
      </c>
    </row>
    <row r="95" s="10" customFormat="1" ht="22.8" customHeight="1">
      <c r="B95" s="185"/>
      <c r="C95" s="186"/>
      <c r="D95" s="187" t="s">
        <v>69</v>
      </c>
      <c r="E95" s="211" t="s">
        <v>143</v>
      </c>
      <c r="F95" s="211" t="s">
        <v>338</v>
      </c>
      <c r="G95" s="186"/>
      <c r="H95" s="186"/>
      <c r="I95" s="189"/>
      <c r="J95" s="212">
        <f>BK95</f>
        <v>0</v>
      </c>
      <c r="K95" s="186"/>
      <c r="L95" s="191"/>
      <c r="M95" s="192"/>
      <c r="N95" s="193"/>
      <c r="O95" s="193"/>
      <c r="P95" s="194">
        <f>SUM(P96:P105)</f>
        <v>0</v>
      </c>
      <c r="Q95" s="193"/>
      <c r="R95" s="194">
        <f>SUM(R96:R105)</f>
        <v>0.26912917999999997</v>
      </c>
      <c r="S95" s="193"/>
      <c r="T95" s="195">
        <f>SUM(T96:T105)</f>
        <v>0</v>
      </c>
      <c r="AR95" s="196" t="s">
        <v>78</v>
      </c>
      <c r="AT95" s="197" t="s">
        <v>69</v>
      </c>
      <c r="AU95" s="197" t="s">
        <v>78</v>
      </c>
      <c r="AY95" s="196" t="s">
        <v>124</v>
      </c>
      <c r="BK95" s="198">
        <f>SUM(BK96:BK105)</f>
        <v>0</v>
      </c>
    </row>
    <row r="96" s="1" customFormat="1" ht="16.5" customHeight="1">
      <c r="B96" s="34"/>
      <c r="C96" s="199" t="s">
        <v>339</v>
      </c>
      <c r="D96" s="199" t="s">
        <v>125</v>
      </c>
      <c r="E96" s="200" t="s">
        <v>340</v>
      </c>
      <c r="F96" s="201" t="s">
        <v>341</v>
      </c>
      <c r="G96" s="202" t="s">
        <v>230</v>
      </c>
      <c r="H96" s="203">
        <v>0.0070000000000000001</v>
      </c>
      <c r="I96" s="204"/>
      <c r="J96" s="205">
        <f>ROUND(I96*H96,2)</f>
        <v>0</v>
      </c>
      <c r="K96" s="201" t="s">
        <v>129</v>
      </c>
      <c r="L96" s="39"/>
      <c r="M96" s="206" t="s">
        <v>1</v>
      </c>
      <c r="N96" s="207" t="s">
        <v>41</v>
      </c>
      <c r="O96" s="75"/>
      <c r="P96" s="208">
        <f>O96*H96</f>
        <v>0</v>
      </c>
      <c r="Q96" s="208">
        <v>0.019539999999999998</v>
      </c>
      <c r="R96" s="208">
        <f>Q96*H96</f>
        <v>0.00013678</v>
      </c>
      <c r="S96" s="208">
        <v>0</v>
      </c>
      <c r="T96" s="209">
        <f>S96*H96</f>
        <v>0</v>
      </c>
      <c r="AR96" s="13" t="s">
        <v>123</v>
      </c>
      <c r="AT96" s="13" t="s">
        <v>125</v>
      </c>
      <c r="AU96" s="13" t="s">
        <v>80</v>
      </c>
      <c r="AY96" s="13" t="s">
        <v>124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3" t="s">
        <v>78</v>
      </c>
      <c r="BK96" s="210">
        <f>ROUND(I96*H96,2)</f>
        <v>0</v>
      </c>
      <c r="BL96" s="13" t="s">
        <v>123</v>
      </c>
      <c r="BM96" s="13" t="s">
        <v>342</v>
      </c>
    </row>
    <row r="97" s="11" customFormat="1">
      <c r="B97" s="218"/>
      <c r="C97" s="219"/>
      <c r="D97" s="220" t="s">
        <v>194</v>
      </c>
      <c r="E97" s="221" t="s">
        <v>1</v>
      </c>
      <c r="F97" s="222" t="s">
        <v>343</v>
      </c>
      <c r="G97" s="219"/>
      <c r="H97" s="223">
        <v>0.0070000000000000001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194</v>
      </c>
      <c r="AU97" s="229" t="s">
        <v>80</v>
      </c>
      <c r="AV97" s="11" t="s">
        <v>80</v>
      </c>
      <c r="AW97" s="11" t="s">
        <v>32</v>
      </c>
      <c r="AX97" s="11" t="s">
        <v>78</v>
      </c>
      <c r="AY97" s="229" t="s">
        <v>124</v>
      </c>
    </row>
    <row r="98" s="1" customFormat="1" ht="16.5" customHeight="1">
      <c r="B98" s="34"/>
      <c r="C98" s="230" t="s">
        <v>344</v>
      </c>
      <c r="D98" s="230" t="s">
        <v>345</v>
      </c>
      <c r="E98" s="231" t="s">
        <v>346</v>
      </c>
      <c r="F98" s="232" t="s">
        <v>347</v>
      </c>
      <c r="G98" s="233" t="s">
        <v>230</v>
      </c>
      <c r="H98" s="234">
        <v>0.0070000000000000001</v>
      </c>
      <c r="I98" s="235"/>
      <c r="J98" s="236">
        <f>ROUND(I98*H98,2)</f>
        <v>0</v>
      </c>
      <c r="K98" s="232" t="s">
        <v>129</v>
      </c>
      <c r="L98" s="237"/>
      <c r="M98" s="238" t="s">
        <v>1</v>
      </c>
      <c r="N98" s="239" t="s">
        <v>41</v>
      </c>
      <c r="O98" s="75"/>
      <c r="P98" s="208">
        <f>O98*H98</f>
        <v>0</v>
      </c>
      <c r="Q98" s="208">
        <v>1</v>
      </c>
      <c r="R98" s="208">
        <f>Q98*H98</f>
        <v>0.0070000000000000001</v>
      </c>
      <c r="S98" s="208">
        <v>0</v>
      </c>
      <c r="T98" s="209">
        <f>S98*H98</f>
        <v>0</v>
      </c>
      <c r="AR98" s="13" t="s">
        <v>160</v>
      </c>
      <c r="AT98" s="13" t="s">
        <v>345</v>
      </c>
      <c r="AU98" s="13" t="s">
        <v>80</v>
      </c>
      <c r="AY98" s="13" t="s">
        <v>124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3" t="s">
        <v>78</v>
      </c>
      <c r="BK98" s="210">
        <f>ROUND(I98*H98,2)</f>
        <v>0</v>
      </c>
      <c r="BL98" s="13" t="s">
        <v>123</v>
      </c>
      <c r="BM98" s="13" t="s">
        <v>348</v>
      </c>
    </row>
    <row r="99" s="11" customFormat="1">
      <c r="B99" s="218"/>
      <c r="C99" s="219"/>
      <c r="D99" s="220" t="s">
        <v>194</v>
      </c>
      <c r="E99" s="219"/>
      <c r="F99" s="222" t="s">
        <v>349</v>
      </c>
      <c r="G99" s="219"/>
      <c r="H99" s="223">
        <v>0.0070000000000000001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194</v>
      </c>
      <c r="AU99" s="229" t="s">
        <v>80</v>
      </c>
      <c r="AV99" s="11" t="s">
        <v>80</v>
      </c>
      <c r="AW99" s="11" t="s">
        <v>4</v>
      </c>
      <c r="AX99" s="11" t="s">
        <v>78</v>
      </c>
      <c r="AY99" s="229" t="s">
        <v>124</v>
      </c>
    </row>
    <row r="100" s="1" customFormat="1" ht="16.5" customHeight="1">
      <c r="B100" s="34"/>
      <c r="C100" s="199" t="s">
        <v>78</v>
      </c>
      <c r="D100" s="199" t="s">
        <v>125</v>
      </c>
      <c r="E100" s="200" t="s">
        <v>350</v>
      </c>
      <c r="F100" s="201" t="s">
        <v>351</v>
      </c>
      <c r="G100" s="202" t="s">
        <v>192</v>
      </c>
      <c r="H100" s="203">
        <v>1.0800000000000001</v>
      </c>
      <c r="I100" s="204"/>
      <c r="J100" s="205">
        <f>ROUND(I100*H100,2)</f>
        <v>0</v>
      </c>
      <c r="K100" s="201" t="s">
        <v>129</v>
      </c>
      <c r="L100" s="39"/>
      <c r="M100" s="206" t="s">
        <v>1</v>
      </c>
      <c r="N100" s="207" t="s">
        <v>41</v>
      </c>
      <c r="O100" s="75"/>
      <c r="P100" s="208">
        <f>O100*H100</f>
        <v>0</v>
      </c>
      <c r="Q100" s="208">
        <v>0.072969999999999993</v>
      </c>
      <c r="R100" s="208">
        <f>Q100*H100</f>
        <v>0.078807599999999992</v>
      </c>
      <c r="S100" s="208">
        <v>0</v>
      </c>
      <c r="T100" s="209">
        <f>S100*H100</f>
        <v>0</v>
      </c>
      <c r="AR100" s="13" t="s">
        <v>123</v>
      </c>
      <c r="AT100" s="13" t="s">
        <v>125</v>
      </c>
      <c r="AU100" s="13" t="s">
        <v>80</v>
      </c>
      <c r="AY100" s="13" t="s">
        <v>124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3" t="s">
        <v>78</v>
      </c>
      <c r="BK100" s="210">
        <f>ROUND(I100*H100,2)</f>
        <v>0</v>
      </c>
      <c r="BL100" s="13" t="s">
        <v>123</v>
      </c>
      <c r="BM100" s="13" t="s">
        <v>352</v>
      </c>
    </row>
    <row r="101" s="11" customFormat="1">
      <c r="B101" s="218"/>
      <c r="C101" s="219"/>
      <c r="D101" s="220" t="s">
        <v>194</v>
      </c>
      <c r="E101" s="221" t="s">
        <v>1</v>
      </c>
      <c r="F101" s="222" t="s">
        <v>353</v>
      </c>
      <c r="G101" s="219"/>
      <c r="H101" s="223">
        <v>1.0800000000000001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194</v>
      </c>
      <c r="AU101" s="229" t="s">
        <v>80</v>
      </c>
      <c r="AV101" s="11" t="s">
        <v>80</v>
      </c>
      <c r="AW101" s="11" t="s">
        <v>32</v>
      </c>
      <c r="AX101" s="11" t="s">
        <v>78</v>
      </c>
      <c r="AY101" s="229" t="s">
        <v>124</v>
      </c>
    </row>
    <row r="102" s="1" customFormat="1" ht="16.5" customHeight="1">
      <c r="B102" s="34"/>
      <c r="C102" s="199" t="s">
        <v>80</v>
      </c>
      <c r="D102" s="199" t="s">
        <v>125</v>
      </c>
      <c r="E102" s="200" t="s">
        <v>354</v>
      </c>
      <c r="F102" s="201" t="s">
        <v>355</v>
      </c>
      <c r="G102" s="202" t="s">
        <v>192</v>
      </c>
      <c r="H102" s="203">
        <v>2.6400000000000001</v>
      </c>
      <c r="I102" s="204"/>
      <c r="J102" s="205">
        <f>ROUND(I102*H102,2)</f>
        <v>0</v>
      </c>
      <c r="K102" s="201" t="s">
        <v>129</v>
      </c>
      <c r="L102" s="39"/>
      <c r="M102" s="206" t="s">
        <v>1</v>
      </c>
      <c r="N102" s="207" t="s">
        <v>41</v>
      </c>
      <c r="O102" s="75"/>
      <c r="P102" s="208">
        <f>O102*H102</f>
        <v>0</v>
      </c>
      <c r="Q102" s="208">
        <v>0.069169999999999995</v>
      </c>
      <c r="R102" s="208">
        <f>Q102*H102</f>
        <v>0.18260879999999999</v>
      </c>
      <c r="S102" s="208">
        <v>0</v>
      </c>
      <c r="T102" s="209">
        <f>S102*H102</f>
        <v>0</v>
      </c>
      <c r="AR102" s="13" t="s">
        <v>123</v>
      </c>
      <c r="AT102" s="13" t="s">
        <v>125</v>
      </c>
      <c r="AU102" s="13" t="s">
        <v>80</v>
      </c>
      <c r="AY102" s="13" t="s">
        <v>124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3" t="s">
        <v>78</v>
      </c>
      <c r="BK102" s="210">
        <f>ROUND(I102*H102,2)</f>
        <v>0</v>
      </c>
      <c r="BL102" s="13" t="s">
        <v>123</v>
      </c>
      <c r="BM102" s="13" t="s">
        <v>356</v>
      </c>
    </row>
    <row r="103" s="11" customFormat="1">
      <c r="B103" s="218"/>
      <c r="C103" s="219"/>
      <c r="D103" s="220" t="s">
        <v>194</v>
      </c>
      <c r="E103" s="221" t="s">
        <v>1</v>
      </c>
      <c r="F103" s="222" t="s">
        <v>357</v>
      </c>
      <c r="G103" s="219"/>
      <c r="H103" s="223">
        <v>2.6400000000000001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194</v>
      </c>
      <c r="AU103" s="229" t="s">
        <v>80</v>
      </c>
      <c r="AV103" s="11" t="s">
        <v>80</v>
      </c>
      <c r="AW103" s="11" t="s">
        <v>32</v>
      </c>
      <c r="AX103" s="11" t="s">
        <v>78</v>
      </c>
      <c r="AY103" s="229" t="s">
        <v>124</v>
      </c>
    </row>
    <row r="104" s="1" customFormat="1" ht="16.5" customHeight="1">
      <c r="B104" s="34"/>
      <c r="C104" s="199" t="s">
        <v>358</v>
      </c>
      <c r="D104" s="199" t="s">
        <v>125</v>
      </c>
      <c r="E104" s="200" t="s">
        <v>359</v>
      </c>
      <c r="F104" s="201" t="s">
        <v>360</v>
      </c>
      <c r="G104" s="202" t="s">
        <v>210</v>
      </c>
      <c r="H104" s="203">
        <v>4.7999999999999998</v>
      </c>
      <c r="I104" s="204"/>
      <c r="J104" s="205">
        <f>ROUND(I104*H104,2)</f>
        <v>0</v>
      </c>
      <c r="K104" s="201" t="s">
        <v>129</v>
      </c>
      <c r="L104" s="39"/>
      <c r="M104" s="206" t="s">
        <v>1</v>
      </c>
      <c r="N104" s="207" t="s">
        <v>41</v>
      </c>
      <c r="O104" s="75"/>
      <c r="P104" s="208">
        <f>O104*H104</f>
        <v>0</v>
      </c>
      <c r="Q104" s="208">
        <v>0.00012</v>
      </c>
      <c r="R104" s="208">
        <f>Q104*H104</f>
        <v>0.00057600000000000001</v>
      </c>
      <c r="S104" s="208">
        <v>0</v>
      </c>
      <c r="T104" s="209">
        <f>S104*H104</f>
        <v>0</v>
      </c>
      <c r="AR104" s="13" t="s">
        <v>123</v>
      </c>
      <c r="AT104" s="13" t="s">
        <v>125</v>
      </c>
      <c r="AU104" s="13" t="s">
        <v>80</v>
      </c>
      <c r="AY104" s="13" t="s">
        <v>124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3" t="s">
        <v>78</v>
      </c>
      <c r="BK104" s="210">
        <f>ROUND(I104*H104,2)</f>
        <v>0</v>
      </c>
      <c r="BL104" s="13" t="s">
        <v>123</v>
      </c>
      <c r="BM104" s="13" t="s">
        <v>361</v>
      </c>
    </row>
    <row r="105" s="11" customFormat="1">
      <c r="B105" s="218"/>
      <c r="C105" s="219"/>
      <c r="D105" s="220" t="s">
        <v>194</v>
      </c>
      <c r="E105" s="221" t="s">
        <v>1</v>
      </c>
      <c r="F105" s="222" t="s">
        <v>362</v>
      </c>
      <c r="G105" s="219"/>
      <c r="H105" s="223">
        <v>4.7999999999999998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194</v>
      </c>
      <c r="AU105" s="229" t="s">
        <v>80</v>
      </c>
      <c r="AV105" s="11" t="s">
        <v>80</v>
      </c>
      <c r="AW105" s="11" t="s">
        <v>32</v>
      </c>
      <c r="AX105" s="11" t="s">
        <v>78</v>
      </c>
      <c r="AY105" s="229" t="s">
        <v>124</v>
      </c>
    </row>
    <row r="106" s="10" customFormat="1" ht="22.8" customHeight="1">
      <c r="B106" s="185"/>
      <c r="C106" s="186"/>
      <c r="D106" s="187" t="s">
        <v>69</v>
      </c>
      <c r="E106" s="211" t="s">
        <v>152</v>
      </c>
      <c r="F106" s="211" t="s">
        <v>363</v>
      </c>
      <c r="G106" s="186"/>
      <c r="H106" s="186"/>
      <c r="I106" s="189"/>
      <c r="J106" s="212">
        <f>BK106</f>
        <v>0</v>
      </c>
      <c r="K106" s="186"/>
      <c r="L106" s="191"/>
      <c r="M106" s="192"/>
      <c r="N106" s="193"/>
      <c r="O106" s="193"/>
      <c r="P106" s="194">
        <f>SUM(P107:P138)</f>
        <v>0</v>
      </c>
      <c r="Q106" s="193"/>
      <c r="R106" s="194">
        <f>SUM(R107:R138)</f>
        <v>2.6561370399999999</v>
      </c>
      <c r="S106" s="193"/>
      <c r="T106" s="195">
        <f>SUM(T107:T138)</f>
        <v>0</v>
      </c>
      <c r="AR106" s="196" t="s">
        <v>78</v>
      </c>
      <c r="AT106" s="197" t="s">
        <v>69</v>
      </c>
      <c r="AU106" s="197" t="s">
        <v>78</v>
      </c>
      <c r="AY106" s="196" t="s">
        <v>124</v>
      </c>
      <c r="BK106" s="198">
        <f>SUM(BK107:BK138)</f>
        <v>0</v>
      </c>
    </row>
    <row r="107" s="1" customFormat="1" ht="16.5" customHeight="1">
      <c r="B107" s="34"/>
      <c r="C107" s="199" t="s">
        <v>143</v>
      </c>
      <c r="D107" s="199" t="s">
        <v>125</v>
      </c>
      <c r="E107" s="200" t="s">
        <v>364</v>
      </c>
      <c r="F107" s="201" t="s">
        <v>365</v>
      </c>
      <c r="G107" s="202" t="s">
        <v>192</v>
      </c>
      <c r="H107" s="203">
        <v>42.878</v>
      </c>
      <c r="I107" s="204"/>
      <c r="J107" s="205">
        <f>ROUND(I107*H107,2)</f>
        <v>0</v>
      </c>
      <c r="K107" s="201" t="s">
        <v>129</v>
      </c>
      <c r="L107" s="39"/>
      <c r="M107" s="206" t="s">
        <v>1</v>
      </c>
      <c r="N107" s="207" t="s">
        <v>41</v>
      </c>
      <c r="O107" s="75"/>
      <c r="P107" s="208">
        <f>O107*H107</f>
        <v>0</v>
      </c>
      <c r="Q107" s="208">
        <v>0.0043800000000000002</v>
      </c>
      <c r="R107" s="208">
        <f>Q107*H107</f>
        <v>0.18780564</v>
      </c>
      <c r="S107" s="208">
        <v>0</v>
      </c>
      <c r="T107" s="209">
        <f>S107*H107</f>
        <v>0</v>
      </c>
      <c r="AR107" s="13" t="s">
        <v>123</v>
      </c>
      <c r="AT107" s="13" t="s">
        <v>125</v>
      </c>
      <c r="AU107" s="13" t="s">
        <v>80</v>
      </c>
      <c r="AY107" s="13" t="s">
        <v>124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3" t="s">
        <v>78</v>
      </c>
      <c r="BK107" s="210">
        <f>ROUND(I107*H107,2)</f>
        <v>0</v>
      </c>
      <c r="BL107" s="13" t="s">
        <v>123</v>
      </c>
      <c r="BM107" s="13" t="s">
        <v>366</v>
      </c>
    </row>
    <row r="108" s="11" customFormat="1">
      <c r="B108" s="218"/>
      <c r="C108" s="219"/>
      <c r="D108" s="220" t="s">
        <v>194</v>
      </c>
      <c r="E108" s="221" t="s">
        <v>1</v>
      </c>
      <c r="F108" s="222" t="s">
        <v>367</v>
      </c>
      <c r="G108" s="219"/>
      <c r="H108" s="223">
        <v>21.097999999999999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194</v>
      </c>
      <c r="AU108" s="229" t="s">
        <v>80</v>
      </c>
      <c r="AV108" s="11" t="s">
        <v>80</v>
      </c>
      <c r="AW108" s="11" t="s">
        <v>32</v>
      </c>
      <c r="AX108" s="11" t="s">
        <v>70</v>
      </c>
      <c r="AY108" s="229" t="s">
        <v>124</v>
      </c>
    </row>
    <row r="109" s="11" customFormat="1">
      <c r="B109" s="218"/>
      <c r="C109" s="219"/>
      <c r="D109" s="220" t="s">
        <v>194</v>
      </c>
      <c r="E109" s="221" t="s">
        <v>1</v>
      </c>
      <c r="F109" s="222" t="s">
        <v>368</v>
      </c>
      <c r="G109" s="219"/>
      <c r="H109" s="223">
        <v>1.3999999999999999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194</v>
      </c>
      <c r="AU109" s="229" t="s">
        <v>80</v>
      </c>
      <c r="AV109" s="11" t="s">
        <v>80</v>
      </c>
      <c r="AW109" s="11" t="s">
        <v>32</v>
      </c>
      <c r="AX109" s="11" t="s">
        <v>70</v>
      </c>
      <c r="AY109" s="229" t="s">
        <v>124</v>
      </c>
    </row>
    <row r="110" s="11" customFormat="1">
      <c r="B110" s="218"/>
      <c r="C110" s="219"/>
      <c r="D110" s="220" t="s">
        <v>194</v>
      </c>
      <c r="E110" s="221" t="s">
        <v>1</v>
      </c>
      <c r="F110" s="222" t="s">
        <v>369</v>
      </c>
      <c r="G110" s="219"/>
      <c r="H110" s="223">
        <v>12.460000000000001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194</v>
      </c>
      <c r="AU110" s="229" t="s">
        <v>80</v>
      </c>
      <c r="AV110" s="11" t="s">
        <v>80</v>
      </c>
      <c r="AW110" s="11" t="s">
        <v>32</v>
      </c>
      <c r="AX110" s="11" t="s">
        <v>70</v>
      </c>
      <c r="AY110" s="229" t="s">
        <v>124</v>
      </c>
    </row>
    <row r="111" s="11" customFormat="1">
      <c r="B111" s="218"/>
      <c r="C111" s="219"/>
      <c r="D111" s="220" t="s">
        <v>194</v>
      </c>
      <c r="E111" s="221" t="s">
        <v>1</v>
      </c>
      <c r="F111" s="222" t="s">
        <v>370</v>
      </c>
      <c r="G111" s="219"/>
      <c r="H111" s="223">
        <v>5.4000000000000004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194</v>
      </c>
      <c r="AU111" s="229" t="s">
        <v>80</v>
      </c>
      <c r="AV111" s="11" t="s">
        <v>80</v>
      </c>
      <c r="AW111" s="11" t="s">
        <v>32</v>
      </c>
      <c r="AX111" s="11" t="s">
        <v>70</v>
      </c>
      <c r="AY111" s="229" t="s">
        <v>124</v>
      </c>
    </row>
    <row r="112" s="11" customFormat="1">
      <c r="B112" s="218"/>
      <c r="C112" s="219"/>
      <c r="D112" s="220" t="s">
        <v>194</v>
      </c>
      <c r="E112" s="221" t="s">
        <v>1</v>
      </c>
      <c r="F112" s="222" t="s">
        <v>371</v>
      </c>
      <c r="G112" s="219"/>
      <c r="H112" s="223">
        <v>2.52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194</v>
      </c>
      <c r="AU112" s="229" t="s">
        <v>80</v>
      </c>
      <c r="AV112" s="11" t="s">
        <v>80</v>
      </c>
      <c r="AW112" s="11" t="s">
        <v>32</v>
      </c>
      <c r="AX112" s="11" t="s">
        <v>70</v>
      </c>
      <c r="AY112" s="229" t="s">
        <v>124</v>
      </c>
    </row>
    <row r="113" s="1" customFormat="1" ht="16.5" customHeight="1">
      <c r="B113" s="34"/>
      <c r="C113" s="199" t="s">
        <v>123</v>
      </c>
      <c r="D113" s="199" t="s">
        <v>125</v>
      </c>
      <c r="E113" s="200" t="s">
        <v>372</v>
      </c>
      <c r="F113" s="201" t="s">
        <v>373</v>
      </c>
      <c r="G113" s="202" t="s">
        <v>192</v>
      </c>
      <c r="H113" s="203">
        <v>30.417999999999999</v>
      </c>
      <c r="I113" s="204"/>
      <c r="J113" s="205">
        <f>ROUND(I113*H113,2)</f>
        <v>0</v>
      </c>
      <c r="K113" s="201" t="s">
        <v>129</v>
      </c>
      <c r="L113" s="39"/>
      <c r="M113" s="206" t="s">
        <v>1</v>
      </c>
      <c r="N113" s="207" t="s">
        <v>41</v>
      </c>
      <c r="O113" s="75"/>
      <c r="P113" s="208">
        <f>O113*H113</f>
        <v>0</v>
      </c>
      <c r="Q113" s="208">
        <v>0.0030000000000000001</v>
      </c>
      <c r="R113" s="208">
        <f>Q113*H113</f>
        <v>0.091254000000000002</v>
      </c>
      <c r="S113" s="208">
        <v>0</v>
      </c>
      <c r="T113" s="209">
        <f>S113*H113</f>
        <v>0</v>
      </c>
      <c r="AR113" s="13" t="s">
        <v>123</v>
      </c>
      <c r="AT113" s="13" t="s">
        <v>125</v>
      </c>
      <c r="AU113" s="13" t="s">
        <v>80</v>
      </c>
      <c r="AY113" s="13" t="s">
        <v>124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3" t="s">
        <v>78</v>
      </c>
      <c r="BK113" s="210">
        <f>ROUND(I113*H113,2)</f>
        <v>0</v>
      </c>
      <c r="BL113" s="13" t="s">
        <v>123</v>
      </c>
      <c r="BM113" s="13" t="s">
        <v>374</v>
      </c>
    </row>
    <row r="114" s="11" customFormat="1">
      <c r="B114" s="218"/>
      <c r="C114" s="219"/>
      <c r="D114" s="220" t="s">
        <v>194</v>
      </c>
      <c r="E114" s="221" t="s">
        <v>1</v>
      </c>
      <c r="F114" s="222" t="s">
        <v>367</v>
      </c>
      <c r="G114" s="219"/>
      <c r="H114" s="223">
        <v>21.097999999999999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194</v>
      </c>
      <c r="AU114" s="229" t="s">
        <v>80</v>
      </c>
      <c r="AV114" s="11" t="s">
        <v>80</v>
      </c>
      <c r="AW114" s="11" t="s">
        <v>32</v>
      </c>
      <c r="AX114" s="11" t="s">
        <v>70</v>
      </c>
      <c r="AY114" s="229" t="s">
        <v>124</v>
      </c>
    </row>
    <row r="115" s="11" customFormat="1">
      <c r="B115" s="218"/>
      <c r="C115" s="219"/>
      <c r="D115" s="220" t="s">
        <v>194</v>
      </c>
      <c r="E115" s="221" t="s">
        <v>1</v>
      </c>
      <c r="F115" s="222" t="s">
        <v>368</v>
      </c>
      <c r="G115" s="219"/>
      <c r="H115" s="223">
        <v>1.3999999999999999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194</v>
      </c>
      <c r="AU115" s="229" t="s">
        <v>80</v>
      </c>
      <c r="AV115" s="11" t="s">
        <v>80</v>
      </c>
      <c r="AW115" s="11" t="s">
        <v>32</v>
      </c>
      <c r="AX115" s="11" t="s">
        <v>70</v>
      </c>
      <c r="AY115" s="229" t="s">
        <v>124</v>
      </c>
    </row>
    <row r="116" s="11" customFormat="1">
      <c r="B116" s="218"/>
      <c r="C116" s="219"/>
      <c r="D116" s="220" t="s">
        <v>194</v>
      </c>
      <c r="E116" s="221" t="s">
        <v>1</v>
      </c>
      <c r="F116" s="222" t="s">
        <v>370</v>
      </c>
      <c r="G116" s="219"/>
      <c r="H116" s="223">
        <v>5.4000000000000004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194</v>
      </c>
      <c r="AU116" s="229" t="s">
        <v>80</v>
      </c>
      <c r="AV116" s="11" t="s">
        <v>80</v>
      </c>
      <c r="AW116" s="11" t="s">
        <v>32</v>
      </c>
      <c r="AX116" s="11" t="s">
        <v>70</v>
      </c>
      <c r="AY116" s="229" t="s">
        <v>124</v>
      </c>
    </row>
    <row r="117" s="11" customFormat="1">
      <c r="B117" s="218"/>
      <c r="C117" s="219"/>
      <c r="D117" s="220" t="s">
        <v>194</v>
      </c>
      <c r="E117" s="221" t="s">
        <v>1</v>
      </c>
      <c r="F117" s="222" t="s">
        <v>371</v>
      </c>
      <c r="G117" s="219"/>
      <c r="H117" s="223">
        <v>2.52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194</v>
      </c>
      <c r="AU117" s="229" t="s">
        <v>80</v>
      </c>
      <c r="AV117" s="11" t="s">
        <v>80</v>
      </c>
      <c r="AW117" s="11" t="s">
        <v>32</v>
      </c>
      <c r="AX117" s="11" t="s">
        <v>70</v>
      </c>
      <c r="AY117" s="229" t="s">
        <v>124</v>
      </c>
    </row>
    <row r="118" s="1" customFormat="1" ht="16.5" customHeight="1">
      <c r="B118" s="34"/>
      <c r="C118" s="199" t="s">
        <v>134</v>
      </c>
      <c r="D118" s="199" t="s">
        <v>125</v>
      </c>
      <c r="E118" s="200" t="s">
        <v>375</v>
      </c>
      <c r="F118" s="201" t="s">
        <v>376</v>
      </c>
      <c r="G118" s="202" t="s">
        <v>250</v>
      </c>
      <c r="H118" s="203">
        <v>2</v>
      </c>
      <c r="I118" s="204"/>
      <c r="J118" s="205">
        <f>ROUND(I118*H118,2)</f>
        <v>0</v>
      </c>
      <c r="K118" s="201" t="s">
        <v>129</v>
      </c>
      <c r="L118" s="39"/>
      <c r="M118" s="206" t="s">
        <v>1</v>
      </c>
      <c r="N118" s="207" t="s">
        <v>41</v>
      </c>
      <c r="O118" s="75"/>
      <c r="P118" s="208">
        <f>O118*H118</f>
        <v>0</v>
      </c>
      <c r="Q118" s="208">
        <v>0.14699999999999999</v>
      </c>
      <c r="R118" s="208">
        <f>Q118*H118</f>
        <v>0.29399999999999998</v>
      </c>
      <c r="S118" s="208">
        <v>0</v>
      </c>
      <c r="T118" s="209">
        <f>S118*H118</f>
        <v>0</v>
      </c>
      <c r="AR118" s="13" t="s">
        <v>123</v>
      </c>
      <c r="AT118" s="13" t="s">
        <v>125</v>
      </c>
      <c r="AU118" s="13" t="s">
        <v>80</v>
      </c>
      <c r="AY118" s="13" t="s">
        <v>124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3" t="s">
        <v>78</v>
      </c>
      <c r="BK118" s="210">
        <f>ROUND(I118*H118,2)</f>
        <v>0</v>
      </c>
      <c r="BL118" s="13" t="s">
        <v>123</v>
      </c>
      <c r="BM118" s="13" t="s">
        <v>377</v>
      </c>
    </row>
    <row r="119" s="11" customFormat="1">
      <c r="B119" s="218"/>
      <c r="C119" s="219"/>
      <c r="D119" s="220" t="s">
        <v>194</v>
      </c>
      <c r="E119" s="221" t="s">
        <v>1</v>
      </c>
      <c r="F119" s="222" t="s">
        <v>378</v>
      </c>
      <c r="G119" s="219"/>
      <c r="H119" s="223">
        <v>2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80</v>
      </c>
      <c r="AV119" s="11" t="s">
        <v>80</v>
      </c>
      <c r="AW119" s="11" t="s">
        <v>32</v>
      </c>
      <c r="AX119" s="11" t="s">
        <v>78</v>
      </c>
      <c r="AY119" s="229" t="s">
        <v>124</v>
      </c>
    </row>
    <row r="120" s="1" customFormat="1" ht="16.5" customHeight="1">
      <c r="B120" s="34"/>
      <c r="C120" s="199" t="s">
        <v>152</v>
      </c>
      <c r="D120" s="199" t="s">
        <v>125</v>
      </c>
      <c r="E120" s="200" t="s">
        <v>379</v>
      </c>
      <c r="F120" s="201" t="s">
        <v>380</v>
      </c>
      <c r="G120" s="202" t="s">
        <v>250</v>
      </c>
      <c r="H120" s="203">
        <v>10</v>
      </c>
      <c r="I120" s="204"/>
      <c r="J120" s="205">
        <f>ROUND(I120*H120,2)</f>
        <v>0</v>
      </c>
      <c r="K120" s="201" t="s">
        <v>129</v>
      </c>
      <c r="L120" s="39"/>
      <c r="M120" s="206" t="s">
        <v>1</v>
      </c>
      <c r="N120" s="207" t="s">
        <v>41</v>
      </c>
      <c r="O120" s="75"/>
      <c r="P120" s="208">
        <f>O120*H120</f>
        <v>0</v>
      </c>
      <c r="Q120" s="208">
        <v>0.041500000000000002</v>
      </c>
      <c r="R120" s="208">
        <f>Q120*H120</f>
        <v>0.41500000000000004</v>
      </c>
      <c r="S120" s="208">
        <v>0</v>
      </c>
      <c r="T120" s="209">
        <f>S120*H120</f>
        <v>0</v>
      </c>
      <c r="AR120" s="13" t="s">
        <v>123</v>
      </c>
      <c r="AT120" s="13" t="s">
        <v>125</v>
      </c>
      <c r="AU120" s="13" t="s">
        <v>80</v>
      </c>
      <c r="AY120" s="13" t="s">
        <v>124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3" t="s">
        <v>78</v>
      </c>
      <c r="BK120" s="210">
        <f>ROUND(I120*H120,2)</f>
        <v>0</v>
      </c>
      <c r="BL120" s="13" t="s">
        <v>123</v>
      </c>
      <c r="BM120" s="13" t="s">
        <v>381</v>
      </c>
    </row>
    <row r="121" s="11" customFormat="1">
      <c r="B121" s="218"/>
      <c r="C121" s="219"/>
      <c r="D121" s="220" t="s">
        <v>194</v>
      </c>
      <c r="E121" s="221" t="s">
        <v>1</v>
      </c>
      <c r="F121" s="222" t="s">
        <v>382</v>
      </c>
      <c r="G121" s="219"/>
      <c r="H121" s="223">
        <v>10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194</v>
      </c>
      <c r="AU121" s="229" t="s">
        <v>80</v>
      </c>
      <c r="AV121" s="11" t="s">
        <v>80</v>
      </c>
      <c r="AW121" s="11" t="s">
        <v>32</v>
      </c>
      <c r="AX121" s="11" t="s">
        <v>78</v>
      </c>
      <c r="AY121" s="229" t="s">
        <v>124</v>
      </c>
    </row>
    <row r="122" s="1" customFormat="1" ht="16.5" customHeight="1">
      <c r="B122" s="34"/>
      <c r="C122" s="199" t="s">
        <v>156</v>
      </c>
      <c r="D122" s="199" t="s">
        <v>125</v>
      </c>
      <c r="E122" s="200" t="s">
        <v>383</v>
      </c>
      <c r="F122" s="201" t="s">
        <v>384</v>
      </c>
      <c r="G122" s="202" t="s">
        <v>192</v>
      </c>
      <c r="H122" s="203">
        <v>5.4000000000000004</v>
      </c>
      <c r="I122" s="204"/>
      <c r="J122" s="205">
        <f>ROUND(I122*H122,2)</f>
        <v>0</v>
      </c>
      <c r="K122" s="201" t="s">
        <v>129</v>
      </c>
      <c r="L122" s="39"/>
      <c r="M122" s="206" t="s">
        <v>1</v>
      </c>
      <c r="N122" s="207" t="s">
        <v>41</v>
      </c>
      <c r="O122" s="75"/>
      <c r="P122" s="208">
        <f>O122*H122</f>
        <v>0</v>
      </c>
      <c r="Q122" s="208">
        <v>0.0051999999999999998</v>
      </c>
      <c r="R122" s="208">
        <f>Q122*H122</f>
        <v>0.028080000000000001</v>
      </c>
      <c r="S122" s="208">
        <v>0</v>
      </c>
      <c r="T122" s="209">
        <f>S122*H122</f>
        <v>0</v>
      </c>
      <c r="AR122" s="13" t="s">
        <v>123</v>
      </c>
      <c r="AT122" s="13" t="s">
        <v>125</v>
      </c>
      <c r="AU122" s="13" t="s">
        <v>80</v>
      </c>
      <c r="AY122" s="13" t="s">
        <v>124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3" t="s">
        <v>78</v>
      </c>
      <c r="BK122" s="210">
        <f>ROUND(I122*H122,2)</f>
        <v>0</v>
      </c>
      <c r="BL122" s="13" t="s">
        <v>123</v>
      </c>
      <c r="BM122" s="13" t="s">
        <v>385</v>
      </c>
    </row>
    <row r="123" s="11" customFormat="1">
      <c r="B123" s="218"/>
      <c r="C123" s="219"/>
      <c r="D123" s="220" t="s">
        <v>194</v>
      </c>
      <c r="E123" s="221" t="s">
        <v>1</v>
      </c>
      <c r="F123" s="222" t="s">
        <v>370</v>
      </c>
      <c r="G123" s="219"/>
      <c r="H123" s="223">
        <v>5.4000000000000004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194</v>
      </c>
      <c r="AU123" s="229" t="s">
        <v>80</v>
      </c>
      <c r="AV123" s="11" t="s">
        <v>80</v>
      </c>
      <c r="AW123" s="11" t="s">
        <v>32</v>
      </c>
      <c r="AX123" s="11" t="s">
        <v>78</v>
      </c>
      <c r="AY123" s="229" t="s">
        <v>124</v>
      </c>
    </row>
    <row r="124" s="1" customFormat="1" ht="16.5" customHeight="1">
      <c r="B124" s="34"/>
      <c r="C124" s="199" t="s">
        <v>160</v>
      </c>
      <c r="D124" s="199" t="s">
        <v>125</v>
      </c>
      <c r="E124" s="200" t="s">
        <v>386</v>
      </c>
      <c r="F124" s="201" t="s">
        <v>387</v>
      </c>
      <c r="G124" s="202" t="s">
        <v>192</v>
      </c>
      <c r="H124" s="203">
        <v>12.460000000000001</v>
      </c>
      <c r="I124" s="204"/>
      <c r="J124" s="205">
        <f>ROUND(I124*H124,2)</f>
        <v>0</v>
      </c>
      <c r="K124" s="201" t="s">
        <v>129</v>
      </c>
      <c r="L124" s="39"/>
      <c r="M124" s="206" t="s">
        <v>1</v>
      </c>
      <c r="N124" s="207" t="s">
        <v>41</v>
      </c>
      <c r="O124" s="75"/>
      <c r="P124" s="208">
        <f>O124*H124</f>
        <v>0</v>
      </c>
      <c r="Q124" s="208">
        <v>0.015599999999999999</v>
      </c>
      <c r="R124" s="208">
        <f>Q124*H124</f>
        <v>0.19437599999999999</v>
      </c>
      <c r="S124" s="208">
        <v>0</v>
      </c>
      <c r="T124" s="209">
        <f>S124*H124</f>
        <v>0</v>
      </c>
      <c r="AR124" s="13" t="s">
        <v>123</v>
      </c>
      <c r="AT124" s="13" t="s">
        <v>125</v>
      </c>
      <c r="AU124" s="13" t="s">
        <v>80</v>
      </c>
      <c r="AY124" s="13" t="s">
        <v>124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3" t="s">
        <v>78</v>
      </c>
      <c r="BK124" s="210">
        <f>ROUND(I124*H124,2)</f>
        <v>0</v>
      </c>
      <c r="BL124" s="13" t="s">
        <v>123</v>
      </c>
      <c r="BM124" s="13" t="s">
        <v>388</v>
      </c>
    </row>
    <row r="125" s="11" customFormat="1">
      <c r="B125" s="218"/>
      <c r="C125" s="219"/>
      <c r="D125" s="220" t="s">
        <v>194</v>
      </c>
      <c r="E125" s="221" t="s">
        <v>1</v>
      </c>
      <c r="F125" s="222" t="s">
        <v>369</v>
      </c>
      <c r="G125" s="219"/>
      <c r="H125" s="223">
        <v>12.460000000000001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194</v>
      </c>
      <c r="AU125" s="229" t="s">
        <v>80</v>
      </c>
      <c r="AV125" s="11" t="s">
        <v>80</v>
      </c>
      <c r="AW125" s="11" t="s">
        <v>32</v>
      </c>
      <c r="AX125" s="11" t="s">
        <v>78</v>
      </c>
      <c r="AY125" s="229" t="s">
        <v>124</v>
      </c>
    </row>
    <row r="126" s="1" customFormat="1" ht="16.5" customHeight="1">
      <c r="B126" s="34"/>
      <c r="C126" s="199" t="s">
        <v>389</v>
      </c>
      <c r="D126" s="199" t="s">
        <v>125</v>
      </c>
      <c r="E126" s="200" t="s">
        <v>390</v>
      </c>
      <c r="F126" s="201" t="s">
        <v>391</v>
      </c>
      <c r="G126" s="202" t="s">
        <v>192</v>
      </c>
      <c r="H126" s="203">
        <v>127.989</v>
      </c>
      <c r="I126" s="204"/>
      <c r="J126" s="205">
        <f>ROUND(I126*H126,2)</f>
        <v>0</v>
      </c>
      <c r="K126" s="201" t="s">
        <v>129</v>
      </c>
      <c r="L126" s="39"/>
      <c r="M126" s="206" t="s">
        <v>1</v>
      </c>
      <c r="N126" s="207" t="s">
        <v>41</v>
      </c>
      <c r="O126" s="7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13" t="s">
        <v>123</v>
      </c>
      <c r="AT126" s="13" t="s">
        <v>125</v>
      </c>
      <c r="AU126" s="13" t="s">
        <v>80</v>
      </c>
      <c r="AY126" s="13" t="s">
        <v>124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3" t="s">
        <v>78</v>
      </c>
      <c r="BK126" s="210">
        <f>ROUND(I126*H126,2)</f>
        <v>0</v>
      </c>
      <c r="BL126" s="13" t="s">
        <v>123</v>
      </c>
      <c r="BM126" s="13" t="s">
        <v>392</v>
      </c>
    </row>
    <row r="127" s="11" customFormat="1">
      <c r="B127" s="218"/>
      <c r="C127" s="219"/>
      <c r="D127" s="220" t="s">
        <v>194</v>
      </c>
      <c r="E127" s="221" t="s">
        <v>1</v>
      </c>
      <c r="F127" s="222" t="s">
        <v>393</v>
      </c>
      <c r="G127" s="219"/>
      <c r="H127" s="223">
        <v>80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194</v>
      </c>
      <c r="AU127" s="229" t="s">
        <v>80</v>
      </c>
      <c r="AV127" s="11" t="s">
        <v>80</v>
      </c>
      <c r="AW127" s="11" t="s">
        <v>32</v>
      </c>
      <c r="AX127" s="11" t="s">
        <v>70</v>
      </c>
      <c r="AY127" s="229" t="s">
        <v>124</v>
      </c>
    </row>
    <row r="128" s="11" customFormat="1">
      <c r="B128" s="218"/>
      <c r="C128" s="219"/>
      <c r="D128" s="220" t="s">
        <v>194</v>
      </c>
      <c r="E128" s="221" t="s">
        <v>1</v>
      </c>
      <c r="F128" s="222" t="s">
        <v>394</v>
      </c>
      <c r="G128" s="219"/>
      <c r="H128" s="223">
        <v>8.8640000000000008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194</v>
      </c>
      <c r="AU128" s="229" t="s">
        <v>80</v>
      </c>
      <c r="AV128" s="11" t="s">
        <v>80</v>
      </c>
      <c r="AW128" s="11" t="s">
        <v>32</v>
      </c>
      <c r="AX128" s="11" t="s">
        <v>70</v>
      </c>
      <c r="AY128" s="229" t="s">
        <v>124</v>
      </c>
    </row>
    <row r="129" s="11" customFormat="1">
      <c r="B129" s="218"/>
      <c r="C129" s="219"/>
      <c r="D129" s="220" t="s">
        <v>194</v>
      </c>
      <c r="E129" s="221" t="s">
        <v>1</v>
      </c>
      <c r="F129" s="222" t="s">
        <v>395</v>
      </c>
      <c r="G129" s="219"/>
      <c r="H129" s="223">
        <v>1.53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194</v>
      </c>
      <c r="AU129" s="229" t="s">
        <v>80</v>
      </c>
      <c r="AV129" s="11" t="s">
        <v>80</v>
      </c>
      <c r="AW129" s="11" t="s">
        <v>32</v>
      </c>
      <c r="AX129" s="11" t="s">
        <v>70</v>
      </c>
      <c r="AY129" s="229" t="s">
        <v>124</v>
      </c>
    </row>
    <row r="130" s="11" customFormat="1">
      <c r="B130" s="218"/>
      <c r="C130" s="219"/>
      <c r="D130" s="220" t="s">
        <v>194</v>
      </c>
      <c r="E130" s="221" t="s">
        <v>1</v>
      </c>
      <c r="F130" s="222" t="s">
        <v>396</v>
      </c>
      <c r="G130" s="219"/>
      <c r="H130" s="223">
        <v>3.7200000000000002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194</v>
      </c>
      <c r="AU130" s="229" t="s">
        <v>80</v>
      </c>
      <c r="AV130" s="11" t="s">
        <v>80</v>
      </c>
      <c r="AW130" s="11" t="s">
        <v>32</v>
      </c>
      <c r="AX130" s="11" t="s">
        <v>70</v>
      </c>
      <c r="AY130" s="229" t="s">
        <v>124</v>
      </c>
    </row>
    <row r="131" s="11" customFormat="1">
      <c r="B131" s="218"/>
      <c r="C131" s="219"/>
      <c r="D131" s="220" t="s">
        <v>194</v>
      </c>
      <c r="E131" s="221" t="s">
        <v>1</v>
      </c>
      <c r="F131" s="222" t="s">
        <v>397</v>
      </c>
      <c r="G131" s="219"/>
      <c r="H131" s="223">
        <v>3.2000000000000002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194</v>
      </c>
      <c r="AU131" s="229" t="s">
        <v>80</v>
      </c>
      <c r="AV131" s="11" t="s">
        <v>80</v>
      </c>
      <c r="AW131" s="11" t="s">
        <v>32</v>
      </c>
      <c r="AX131" s="11" t="s">
        <v>70</v>
      </c>
      <c r="AY131" s="229" t="s">
        <v>124</v>
      </c>
    </row>
    <row r="132" s="11" customFormat="1">
      <c r="B132" s="218"/>
      <c r="C132" s="219"/>
      <c r="D132" s="220" t="s">
        <v>194</v>
      </c>
      <c r="E132" s="221" t="s">
        <v>1</v>
      </c>
      <c r="F132" s="222" t="s">
        <v>398</v>
      </c>
      <c r="G132" s="219"/>
      <c r="H132" s="223">
        <v>1.3999999999999999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194</v>
      </c>
      <c r="AU132" s="229" t="s">
        <v>80</v>
      </c>
      <c r="AV132" s="11" t="s">
        <v>80</v>
      </c>
      <c r="AW132" s="11" t="s">
        <v>32</v>
      </c>
      <c r="AX132" s="11" t="s">
        <v>70</v>
      </c>
      <c r="AY132" s="229" t="s">
        <v>124</v>
      </c>
    </row>
    <row r="133" s="11" customFormat="1">
      <c r="B133" s="218"/>
      <c r="C133" s="219"/>
      <c r="D133" s="220" t="s">
        <v>194</v>
      </c>
      <c r="E133" s="221" t="s">
        <v>1</v>
      </c>
      <c r="F133" s="222" t="s">
        <v>399</v>
      </c>
      <c r="G133" s="219"/>
      <c r="H133" s="223">
        <v>1.24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194</v>
      </c>
      <c r="AU133" s="229" t="s">
        <v>80</v>
      </c>
      <c r="AV133" s="11" t="s">
        <v>80</v>
      </c>
      <c r="AW133" s="11" t="s">
        <v>32</v>
      </c>
      <c r="AX133" s="11" t="s">
        <v>70</v>
      </c>
      <c r="AY133" s="229" t="s">
        <v>124</v>
      </c>
    </row>
    <row r="134" s="11" customFormat="1">
      <c r="B134" s="218"/>
      <c r="C134" s="219"/>
      <c r="D134" s="220" t="s">
        <v>194</v>
      </c>
      <c r="E134" s="221" t="s">
        <v>1</v>
      </c>
      <c r="F134" s="222" t="s">
        <v>400</v>
      </c>
      <c r="G134" s="219"/>
      <c r="H134" s="223">
        <v>3.7799999999999998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194</v>
      </c>
      <c r="AU134" s="229" t="s">
        <v>80</v>
      </c>
      <c r="AV134" s="11" t="s">
        <v>80</v>
      </c>
      <c r="AW134" s="11" t="s">
        <v>32</v>
      </c>
      <c r="AX134" s="11" t="s">
        <v>70</v>
      </c>
      <c r="AY134" s="229" t="s">
        <v>124</v>
      </c>
    </row>
    <row r="135" s="11" customFormat="1">
      <c r="B135" s="218"/>
      <c r="C135" s="219"/>
      <c r="D135" s="220" t="s">
        <v>194</v>
      </c>
      <c r="E135" s="221" t="s">
        <v>1</v>
      </c>
      <c r="F135" s="222" t="s">
        <v>401</v>
      </c>
      <c r="G135" s="219"/>
      <c r="H135" s="223">
        <v>20.789999999999999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194</v>
      </c>
      <c r="AU135" s="229" t="s">
        <v>80</v>
      </c>
      <c r="AV135" s="11" t="s">
        <v>80</v>
      </c>
      <c r="AW135" s="11" t="s">
        <v>32</v>
      </c>
      <c r="AX135" s="11" t="s">
        <v>70</v>
      </c>
      <c r="AY135" s="229" t="s">
        <v>124</v>
      </c>
    </row>
    <row r="136" s="11" customFormat="1">
      <c r="B136" s="218"/>
      <c r="C136" s="219"/>
      <c r="D136" s="220" t="s">
        <v>194</v>
      </c>
      <c r="E136" s="221" t="s">
        <v>1</v>
      </c>
      <c r="F136" s="222" t="s">
        <v>402</v>
      </c>
      <c r="G136" s="219"/>
      <c r="H136" s="223">
        <v>3.4649999999999999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194</v>
      </c>
      <c r="AU136" s="229" t="s">
        <v>80</v>
      </c>
      <c r="AV136" s="11" t="s">
        <v>80</v>
      </c>
      <c r="AW136" s="11" t="s">
        <v>32</v>
      </c>
      <c r="AX136" s="11" t="s">
        <v>70</v>
      </c>
      <c r="AY136" s="229" t="s">
        <v>124</v>
      </c>
    </row>
    <row r="137" s="1" customFormat="1" ht="16.5" customHeight="1">
      <c r="B137" s="34"/>
      <c r="C137" s="199" t="s">
        <v>164</v>
      </c>
      <c r="D137" s="199" t="s">
        <v>125</v>
      </c>
      <c r="E137" s="200" t="s">
        <v>403</v>
      </c>
      <c r="F137" s="201" t="s">
        <v>404</v>
      </c>
      <c r="G137" s="202" t="s">
        <v>192</v>
      </c>
      <c r="H137" s="203">
        <v>21.57</v>
      </c>
      <c r="I137" s="204"/>
      <c r="J137" s="205">
        <f>ROUND(I137*H137,2)</f>
        <v>0</v>
      </c>
      <c r="K137" s="201" t="s">
        <v>129</v>
      </c>
      <c r="L137" s="39"/>
      <c r="M137" s="206" t="s">
        <v>1</v>
      </c>
      <c r="N137" s="207" t="s">
        <v>41</v>
      </c>
      <c r="O137" s="75"/>
      <c r="P137" s="208">
        <f>O137*H137</f>
        <v>0</v>
      </c>
      <c r="Q137" s="208">
        <v>0.067019999999999996</v>
      </c>
      <c r="R137" s="208">
        <f>Q137*H137</f>
        <v>1.4456213999999998</v>
      </c>
      <c r="S137" s="208">
        <v>0</v>
      </c>
      <c r="T137" s="209">
        <f>S137*H137</f>
        <v>0</v>
      </c>
      <c r="AR137" s="13" t="s">
        <v>123</v>
      </c>
      <c r="AT137" s="13" t="s">
        <v>125</v>
      </c>
      <c r="AU137" s="13" t="s">
        <v>80</v>
      </c>
      <c r="AY137" s="13" t="s">
        <v>124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3" t="s">
        <v>78</v>
      </c>
      <c r="BK137" s="210">
        <f>ROUND(I137*H137,2)</f>
        <v>0</v>
      </c>
      <c r="BL137" s="13" t="s">
        <v>123</v>
      </c>
      <c r="BM137" s="13" t="s">
        <v>405</v>
      </c>
    </row>
    <row r="138" s="11" customFormat="1">
      <c r="B138" s="218"/>
      <c r="C138" s="219"/>
      <c r="D138" s="220" t="s">
        <v>194</v>
      </c>
      <c r="E138" s="221" t="s">
        <v>1</v>
      </c>
      <c r="F138" s="222" t="s">
        <v>406</v>
      </c>
      <c r="G138" s="219"/>
      <c r="H138" s="223">
        <v>21.57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194</v>
      </c>
      <c r="AU138" s="229" t="s">
        <v>80</v>
      </c>
      <c r="AV138" s="11" t="s">
        <v>80</v>
      </c>
      <c r="AW138" s="11" t="s">
        <v>32</v>
      </c>
      <c r="AX138" s="11" t="s">
        <v>78</v>
      </c>
      <c r="AY138" s="229" t="s">
        <v>124</v>
      </c>
    </row>
    <row r="139" s="10" customFormat="1" ht="22.8" customHeight="1">
      <c r="B139" s="185"/>
      <c r="C139" s="186"/>
      <c r="D139" s="187" t="s">
        <v>69</v>
      </c>
      <c r="E139" s="211" t="s">
        <v>164</v>
      </c>
      <c r="F139" s="211" t="s">
        <v>189</v>
      </c>
      <c r="G139" s="186"/>
      <c r="H139" s="186"/>
      <c r="I139" s="189"/>
      <c r="J139" s="212">
        <f>BK139</f>
        <v>0</v>
      </c>
      <c r="K139" s="186"/>
      <c r="L139" s="191"/>
      <c r="M139" s="192"/>
      <c r="N139" s="193"/>
      <c r="O139" s="193"/>
      <c r="P139" s="194">
        <f>SUM(P140:P141)</f>
        <v>0</v>
      </c>
      <c r="Q139" s="193"/>
      <c r="R139" s="194">
        <f>SUM(R140:R141)</f>
        <v>0.0084360000000000008</v>
      </c>
      <c r="S139" s="193"/>
      <c r="T139" s="195">
        <f>SUM(T140:T141)</f>
        <v>0</v>
      </c>
      <c r="AR139" s="196" t="s">
        <v>78</v>
      </c>
      <c r="AT139" s="197" t="s">
        <v>69</v>
      </c>
      <c r="AU139" s="197" t="s">
        <v>78</v>
      </c>
      <c r="AY139" s="196" t="s">
        <v>124</v>
      </c>
      <c r="BK139" s="198">
        <f>SUM(BK140:BK141)</f>
        <v>0</v>
      </c>
    </row>
    <row r="140" s="1" customFormat="1" ht="16.5" customHeight="1">
      <c r="B140" s="34"/>
      <c r="C140" s="199" t="s">
        <v>407</v>
      </c>
      <c r="D140" s="199" t="s">
        <v>125</v>
      </c>
      <c r="E140" s="200" t="s">
        <v>408</v>
      </c>
      <c r="F140" s="201" t="s">
        <v>409</v>
      </c>
      <c r="G140" s="202" t="s">
        <v>192</v>
      </c>
      <c r="H140" s="203">
        <v>210.90000000000001</v>
      </c>
      <c r="I140" s="204"/>
      <c r="J140" s="205">
        <f>ROUND(I140*H140,2)</f>
        <v>0</v>
      </c>
      <c r="K140" s="201" t="s">
        <v>129</v>
      </c>
      <c r="L140" s="39"/>
      <c r="M140" s="206" t="s">
        <v>1</v>
      </c>
      <c r="N140" s="207" t="s">
        <v>41</v>
      </c>
      <c r="O140" s="75"/>
      <c r="P140" s="208">
        <f>O140*H140</f>
        <v>0</v>
      </c>
      <c r="Q140" s="208">
        <v>4.0000000000000003E-05</v>
      </c>
      <c r="R140" s="208">
        <f>Q140*H140</f>
        <v>0.0084360000000000008</v>
      </c>
      <c r="S140" s="208">
        <v>0</v>
      </c>
      <c r="T140" s="209">
        <f>S140*H140</f>
        <v>0</v>
      </c>
      <c r="AR140" s="13" t="s">
        <v>123</v>
      </c>
      <c r="AT140" s="13" t="s">
        <v>125</v>
      </c>
      <c r="AU140" s="13" t="s">
        <v>80</v>
      </c>
      <c r="AY140" s="13" t="s">
        <v>124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3" t="s">
        <v>78</v>
      </c>
      <c r="BK140" s="210">
        <f>ROUND(I140*H140,2)</f>
        <v>0</v>
      </c>
      <c r="BL140" s="13" t="s">
        <v>123</v>
      </c>
      <c r="BM140" s="13" t="s">
        <v>410</v>
      </c>
    </row>
    <row r="141" s="11" customFormat="1">
      <c r="B141" s="218"/>
      <c r="C141" s="219"/>
      <c r="D141" s="220" t="s">
        <v>194</v>
      </c>
      <c r="E141" s="221" t="s">
        <v>1</v>
      </c>
      <c r="F141" s="222" t="s">
        <v>411</v>
      </c>
      <c r="G141" s="219"/>
      <c r="H141" s="223">
        <v>210.90000000000001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194</v>
      </c>
      <c r="AU141" s="229" t="s">
        <v>80</v>
      </c>
      <c r="AV141" s="11" t="s">
        <v>80</v>
      </c>
      <c r="AW141" s="11" t="s">
        <v>32</v>
      </c>
      <c r="AX141" s="11" t="s">
        <v>78</v>
      </c>
      <c r="AY141" s="229" t="s">
        <v>124</v>
      </c>
    </row>
    <row r="142" s="10" customFormat="1" ht="22.8" customHeight="1">
      <c r="B142" s="185"/>
      <c r="C142" s="186"/>
      <c r="D142" s="187" t="s">
        <v>69</v>
      </c>
      <c r="E142" s="211" t="s">
        <v>412</v>
      </c>
      <c r="F142" s="211" t="s">
        <v>413</v>
      </c>
      <c r="G142" s="186"/>
      <c r="H142" s="186"/>
      <c r="I142" s="189"/>
      <c r="J142" s="212">
        <f>BK142</f>
        <v>0</v>
      </c>
      <c r="K142" s="186"/>
      <c r="L142" s="191"/>
      <c r="M142" s="192"/>
      <c r="N142" s="193"/>
      <c r="O142" s="193"/>
      <c r="P142" s="194">
        <f>P143</f>
        <v>0</v>
      </c>
      <c r="Q142" s="193"/>
      <c r="R142" s="194">
        <f>R143</f>
        <v>0</v>
      </c>
      <c r="S142" s="193"/>
      <c r="T142" s="195">
        <f>T143</f>
        <v>0</v>
      </c>
      <c r="AR142" s="196" t="s">
        <v>78</v>
      </c>
      <c r="AT142" s="197" t="s">
        <v>69</v>
      </c>
      <c r="AU142" s="197" t="s">
        <v>78</v>
      </c>
      <c r="AY142" s="196" t="s">
        <v>124</v>
      </c>
      <c r="BK142" s="198">
        <f>BK143</f>
        <v>0</v>
      </c>
    </row>
    <row r="143" s="1" customFormat="1" ht="16.5" customHeight="1">
      <c r="B143" s="34"/>
      <c r="C143" s="199" t="s">
        <v>81</v>
      </c>
      <c r="D143" s="199" t="s">
        <v>125</v>
      </c>
      <c r="E143" s="200" t="s">
        <v>414</v>
      </c>
      <c r="F143" s="201" t="s">
        <v>415</v>
      </c>
      <c r="G143" s="202" t="s">
        <v>230</v>
      </c>
      <c r="H143" s="203">
        <v>2.9340000000000002</v>
      </c>
      <c r="I143" s="204"/>
      <c r="J143" s="205">
        <f>ROUND(I143*H143,2)</f>
        <v>0</v>
      </c>
      <c r="K143" s="201" t="s">
        <v>129</v>
      </c>
      <c r="L143" s="39"/>
      <c r="M143" s="206" t="s">
        <v>1</v>
      </c>
      <c r="N143" s="207" t="s">
        <v>41</v>
      </c>
      <c r="O143" s="75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13" t="s">
        <v>123</v>
      </c>
      <c r="AT143" s="13" t="s">
        <v>125</v>
      </c>
      <c r="AU143" s="13" t="s">
        <v>80</v>
      </c>
      <c r="AY143" s="13" t="s">
        <v>124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3" t="s">
        <v>78</v>
      </c>
      <c r="BK143" s="210">
        <f>ROUND(I143*H143,2)</f>
        <v>0</v>
      </c>
      <c r="BL143" s="13" t="s">
        <v>123</v>
      </c>
      <c r="BM143" s="13" t="s">
        <v>416</v>
      </c>
    </row>
    <row r="144" s="10" customFormat="1" ht="25.92" customHeight="1">
      <c r="B144" s="185"/>
      <c r="C144" s="186"/>
      <c r="D144" s="187" t="s">
        <v>69</v>
      </c>
      <c r="E144" s="188" t="s">
        <v>243</v>
      </c>
      <c r="F144" s="188" t="s">
        <v>244</v>
      </c>
      <c r="G144" s="186"/>
      <c r="H144" s="186"/>
      <c r="I144" s="189"/>
      <c r="J144" s="190">
        <f>BK144</f>
        <v>0</v>
      </c>
      <c r="K144" s="186"/>
      <c r="L144" s="191"/>
      <c r="M144" s="192"/>
      <c r="N144" s="193"/>
      <c r="O144" s="193"/>
      <c r="P144" s="194">
        <f>P145+P151+P155+P161+P174+P180+P184+P200</f>
        <v>0</v>
      </c>
      <c r="Q144" s="193"/>
      <c r="R144" s="194">
        <f>R145+R151+R155+R161+R174+R180+R184+R200</f>
        <v>1.60334709</v>
      </c>
      <c r="S144" s="193"/>
      <c r="T144" s="195">
        <f>T145+T151+T155+T161+T174+T180+T184+T200</f>
        <v>0.19732708999999998</v>
      </c>
      <c r="AR144" s="196" t="s">
        <v>80</v>
      </c>
      <c r="AT144" s="197" t="s">
        <v>69</v>
      </c>
      <c r="AU144" s="197" t="s">
        <v>70</v>
      </c>
      <c r="AY144" s="196" t="s">
        <v>124</v>
      </c>
      <c r="BK144" s="198">
        <f>BK145+BK151+BK155+BK161+BK174+BK180+BK184+BK200</f>
        <v>0</v>
      </c>
    </row>
    <row r="145" s="10" customFormat="1" ht="22.8" customHeight="1">
      <c r="B145" s="185"/>
      <c r="C145" s="186"/>
      <c r="D145" s="187" t="s">
        <v>69</v>
      </c>
      <c r="E145" s="211" t="s">
        <v>417</v>
      </c>
      <c r="F145" s="211" t="s">
        <v>418</v>
      </c>
      <c r="G145" s="186"/>
      <c r="H145" s="186"/>
      <c r="I145" s="189"/>
      <c r="J145" s="212">
        <f>BK145</f>
        <v>0</v>
      </c>
      <c r="K145" s="186"/>
      <c r="L145" s="191"/>
      <c r="M145" s="192"/>
      <c r="N145" s="193"/>
      <c r="O145" s="193"/>
      <c r="P145" s="194">
        <f>SUM(P146:P150)</f>
        <v>0</v>
      </c>
      <c r="Q145" s="193"/>
      <c r="R145" s="194">
        <f>SUM(R146:R150)</f>
        <v>0.023381800000000001</v>
      </c>
      <c r="S145" s="193"/>
      <c r="T145" s="195">
        <f>SUM(T146:T150)</f>
        <v>0</v>
      </c>
      <c r="AR145" s="196" t="s">
        <v>80</v>
      </c>
      <c r="AT145" s="197" t="s">
        <v>69</v>
      </c>
      <c r="AU145" s="197" t="s">
        <v>78</v>
      </c>
      <c r="AY145" s="196" t="s">
        <v>124</v>
      </c>
      <c r="BK145" s="198">
        <f>SUM(BK146:BK150)</f>
        <v>0</v>
      </c>
    </row>
    <row r="146" s="1" customFormat="1" ht="16.5" customHeight="1">
      <c r="B146" s="34"/>
      <c r="C146" s="199" t="s">
        <v>173</v>
      </c>
      <c r="D146" s="199" t="s">
        <v>125</v>
      </c>
      <c r="E146" s="200" t="s">
        <v>419</v>
      </c>
      <c r="F146" s="201" t="s">
        <v>420</v>
      </c>
      <c r="G146" s="202" t="s">
        <v>192</v>
      </c>
      <c r="H146" s="203">
        <v>101.66</v>
      </c>
      <c r="I146" s="204"/>
      <c r="J146" s="205">
        <f>ROUND(I146*H146,2)</f>
        <v>0</v>
      </c>
      <c r="K146" s="201" t="s">
        <v>129</v>
      </c>
      <c r="L146" s="39"/>
      <c r="M146" s="206" t="s">
        <v>1</v>
      </c>
      <c r="N146" s="207" t="s">
        <v>41</v>
      </c>
      <c r="O146" s="75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AR146" s="13" t="s">
        <v>251</v>
      </c>
      <c r="AT146" s="13" t="s">
        <v>125</v>
      </c>
      <c r="AU146" s="13" t="s">
        <v>80</v>
      </c>
      <c r="AY146" s="13" t="s">
        <v>124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3" t="s">
        <v>78</v>
      </c>
      <c r="BK146" s="210">
        <f>ROUND(I146*H146,2)</f>
        <v>0</v>
      </c>
      <c r="BL146" s="13" t="s">
        <v>251</v>
      </c>
      <c r="BM146" s="13" t="s">
        <v>421</v>
      </c>
    </row>
    <row r="147" s="11" customFormat="1">
      <c r="B147" s="218"/>
      <c r="C147" s="219"/>
      <c r="D147" s="220" t="s">
        <v>194</v>
      </c>
      <c r="E147" s="221" t="s">
        <v>1</v>
      </c>
      <c r="F147" s="222" t="s">
        <v>422</v>
      </c>
      <c r="G147" s="219"/>
      <c r="H147" s="223">
        <v>101.66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194</v>
      </c>
      <c r="AU147" s="229" t="s">
        <v>80</v>
      </c>
      <c r="AV147" s="11" t="s">
        <v>80</v>
      </c>
      <c r="AW147" s="11" t="s">
        <v>32</v>
      </c>
      <c r="AX147" s="11" t="s">
        <v>78</v>
      </c>
      <c r="AY147" s="229" t="s">
        <v>124</v>
      </c>
    </row>
    <row r="148" s="1" customFormat="1" ht="16.5" customHeight="1">
      <c r="B148" s="34"/>
      <c r="C148" s="230" t="s">
        <v>239</v>
      </c>
      <c r="D148" s="230" t="s">
        <v>345</v>
      </c>
      <c r="E148" s="231" t="s">
        <v>423</v>
      </c>
      <c r="F148" s="232" t="s">
        <v>424</v>
      </c>
      <c r="G148" s="233" t="s">
        <v>192</v>
      </c>
      <c r="H148" s="234">
        <v>116.90900000000001</v>
      </c>
      <c r="I148" s="235"/>
      <c r="J148" s="236">
        <f>ROUND(I148*H148,2)</f>
        <v>0</v>
      </c>
      <c r="K148" s="232" t="s">
        <v>129</v>
      </c>
      <c r="L148" s="237"/>
      <c r="M148" s="238" t="s">
        <v>1</v>
      </c>
      <c r="N148" s="239" t="s">
        <v>41</v>
      </c>
      <c r="O148" s="75"/>
      <c r="P148" s="208">
        <f>O148*H148</f>
        <v>0</v>
      </c>
      <c r="Q148" s="208">
        <v>0.00020000000000000001</v>
      </c>
      <c r="R148" s="208">
        <f>Q148*H148</f>
        <v>0.023381800000000001</v>
      </c>
      <c r="S148" s="208">
        <v>0</v>
      </c>
      <c r="T148" s="209">
        <f>S148*H148</f>
        <v>0</v>
      </c>
      <c r="AR148" s="13" t="s">
        <v>425</v>
      </c>
      <c r="AT148" s="13" t="s">
        <v>345</v>
      </c>
      <c r="AU148" s="13" t="s">
        <v>80</v>
      </c>
      <c r="AY148" s="13" t="s">
        <v>124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3" t="s">
        <v>78</v>
      </c>
      <c r="BK148" s="210">
        <f>ROUND(I148*H148,2)</f>
        <v>0</v>
      </c>
      <c r="BL148" s="13" t="s">
        <v>251</v>
      </c>
      <c r="BM148" s="13" t="s">
        <v>426</v>
      </c>
    </row>
    <row r="149" s="11" customFormat="1">
      <c r="B149" s="218"/>
      <c r="C149" s="219"/>
      <c r="D149" s="220" t="s">
        <v>194</v>
      </c>
      <c r="E149" s="219"/>
      <c r="F149" s="222" t="s">
        <v>427</v>
      </c>
      <c r="G149" s="219"/>
      <c r="H149" s="223">
        <v>116.90900000000001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194</v>
      </c>
      <c r="AU149" s="229" t="s">
        <v>80</v>
      </c>
      <c r="AV149" s="11" t="s">
        <v>80</v>
      </c>
      <c r="AW149" s="11" t="s">
        <v>4</v>
      </c>
      <c r="AX149" s="11" t="s">
        <v>78</v>
      </c>
      <c r="AY149" s="229" t="s">
        <v>124</v>
      </c>
    </row>
    <row r="150" s="1" customFormat="1" ht="16.5" customHeight="1">
      <c r="B150" s="34"/>
      <c r="C150" s="199" t="s">
        <v>247</v>
      </c>
      <c r="D150" s="199" t="s">
        <v>125</v>
      </c>
      <c r="E150" s="200" t="s">
        <v>428</v>
      </c>
      <c r="F150" s="201" t="s">
        <v>429</v>
      </c>
      <c r="G150" s="202" t="s">
        <v>430</v>
      </c>
      <c r="H150" s="240"/>
      <c r="I150" s="204"/>
      <c r="J150" s="205">
        <f>ROUND(I150*H150,2)</f>
        <v>0</v>
      </c>
      <c r="K150" s="201" t="s">
        <v>129</v>
      </c>
      <c r="L150" s="39"/>
      <c r="M150" s="206" t="s">
        <v>1</v>
      </c>
      <c r="N150" s="207" t="s">
        <v>41</v>
      </c>
      <c r="O150" s="75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AR150" s="13" t="s">
        <v>251</v>
      </c>
      <c r="AT150" s="13" t="s">
        <v>125</v>
      </c>
      <c r="AU150" s="13" t="s">
        <v>80</v>
      </c>
      <c r="AY150" s="13" t="s">
        <v>124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3" t="s">
        <v>78</v>
      </c>
      <c r="BK150" s="210">
        <f>ROUND(I150*H150,2)</f>
        <v>0</v>
      </c>
      <c r="BL150" s="13" t="s">
        <v>251</v>
      </c>
      <c r="BM150" s="13" t="s">
        <v>431</v>
      </c>
    </row>
    <row r="151" s="10" customFormat="1" ht="22.8" customHeight="1">
      <c r="B151" s="185"/>
      <c r="C151" s="186"/>
      <c r="D151" s="187" t="s">
        <v>69</v>
      </c>
      <c r="E151" s="211" t="s">
        <v>245</v>
      </c>
      <c r="F151" s="211" t="s">
        <v>246</v>
      </c>
      <c r="G151" s="186"/>
      <c r="H151" s="186"/>
      <c r="I151" s="189"/>
      <c r="J151" s="212">
        <f>BK151</f>
        <v>0</v>
      </c>
      <c r="K151" s="186"/>
      <c r="L151" s="191"/>
      <c r="M151" s="192"/>
      <c r="N151" s="193"/>
      <c r="O151" s="193"/>
      <c r="P151" s="194">
        <f>SUM(P152:P154)</f>
        <v>0</v>
      </c>
      <c r="Q151" s="193"/>
      <c r="R151" s="194">
        <f>SUM(R152:R154)</f>
        <v>0</v>
      </c>
      <c r="S151" s="193"/>
      <c r="T151" s="195">
        <f>SUM(T152:T154)</f>
        <v>0</v>
      </c>
      <c r="AR151" s="196" t="s">
        <v>80</v>
      </c>
      <c r="AT151" s="197" t="s">
        <v>69</v>
      </c>
      <c r="AU151" s="197" t="s">
        <v>78</v>
      </c>
      <c r="AY151" s="196" t="s">
        <v>124</v>
      </c>
      <c r="BK151" s="198">
        <f>SUM(BK152:BK154)</f>
        <v>0</v>
      </c>
    </row>
    <row r="152" s="1" customFormat="1" ht="16.5" customHeight="1">
      <c r="B152" s="34"/>
      <c r="C152" s="199" t="s">
        <v>256</v>
      </c>
      <c r="D152" s="199" t="s">
        <v>125</v>
      </c>
      <c r="E152" s="200" t="s">
        <v>432</v>
      </c>
      <c r="F152" s="201" t="s">
        <v>433</v>
      </c>
      <c r="G152" s="202" t="s">
        <v>250</v>
      </c>
      <c r="H152" s="203">
        <v>3</v>
      </c>
      <c r="I152" s="204"/>
      <c r="J152" s="205">
        <f>ROUND(I152*H152,2)</f>
        <v>0</v>
      </c>
      <c r="K152" s="201" t="s">
        <v>129</v>
      </c>
      <c r="L152" s="39"/>
      <c r="M152" s="206" t="s">
        <v>1</v>
      </c>
      <c r="N152" s="207" t="s">
        <v>41</v>
      </c>
      <c r="O152" s="75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AR152" s="13" t="s">
        <v>251</v>
      </c>
      <c r="AT152" s="13" t="s">
        <v>125</v>
      </c>
      <c r="AU152" s="13" t="s">
        <v>80</v>
      </c>
      <c r="AY152" s="13" t="s">
        <v>124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3" t="s">
        <v>78</v>
      </c>
      <c r="BK152" s="210">
        <f>ROUND(I152*H152,2)</f>
        <v>0</v>
      </c>
      <c r="BL152" s="13" t="s">
        <v>251</v>
      </c>
      <c r="BM152" s="13" t="s">
        <v>434</v>
      </c>
    </row>
    <row r="153" s="11" customFormat="1">
      <c r="B153" s="218"/>
      <c r="C153" s="219"/>
      <c r="D153" s="220" t="s">
        <v>194</v>
      </c>
      <c r="E153" s="221" t="s">
        <v>1</v>
      </c>
      <c r="F153" s="222" t="s">
        <v>435</v>
      </c>
      <c r="G153" s="219"/>
      <c r="H153" s="223">
        <v>3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194</v>
      </c>
      <c r="AU153" s="229" t="s">
        <v>80</v>
      </c>
      <c r="AV153" s="11" t="s">
        <v>80</v>
      </c>
      <c r="AW153" s="11" t="s">
        <v>32</v>
      </c>
      <c r="AX153" s="11" t="s">
        <v>78</v>
      </c>
      <c r="AY153" s="229" t="s">
        <v>124</v>
      </c>
    </row>
    <row r="154" s="1" customFormat="1" ht="16.5" customHeight="1">
      <c r="B154" s="34"/>
      <c r="C154" s="199" t="s">
        <v>8</v>
      </c>
      <c r="D154" s="199" t="s">
        <v>125</v>
      </c>
      <c r="E154" s="200" t="s">
        <v>436</v>
      </c>
      <c r="F154" s="201" t="s">
        <v>437</v>
      </c>
      <c r="G154" s="202" t="s">
        <v>430</v>
      </c>
      <c r="H154" s="240"/>
      <c r="I154" s="204"/>
      <c r="J154" s="205">
        <f>ROUND(I154*H154,2)</f>
        <v>0</v>
      </c>
      <c r="K154" s="201" t="s">
        <v>129</v>
      </c>
      <c r="L154" s="39"/>
      <c r="M154" s="206" t="s">
        <v>1</v>
      </c>
      <c r="N154" s="207" t="s">
        <v>41</v>
      </c>
      <c r="O154" s="75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AR154" s="13" t="s">
        <v>251</v>
      </c>
      <c r="AT154" s="13" t="s">
        <v>125</v>
      </c>
      <c r="AU154" s="13" t="s">
        <v>80</v>
      </c>
      <c r="AY154" s="13" t="s">
        <v>124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3" t="s">
        <v>78</v>
      </c>
      <c r="BK154" s="210">
        <f>ROUND(I154*H154,2)</f>
        <v>0</v>
      </c>
      <c r="BL154" s="13" t="s">
        <v>251</v>
      </c>
      <c r="BM154" s="13" t="s">
        <v>438</v>
      </c>
    </row>
    <row r="155" s="10" customFormat="1" ht="22.8" customHeight="1">
      <c r="B155" s="185"/>
      <c r="C155" s="186"/>
      <c r="D155" s="187" t="s">
        <v>69</v>
      </c>
      <c r="E155" s="211" t="s">
        <v>254</v>
      </c>
      <c r="F155" s="211" t="s">
        <v>255</v>
      </c>
      <c r="G155" s="186"/>
      <c r="H155" s="186"/>
      <c r="I155" s="189"/>
      <c r="J155" s="212">
        <f>BK155</f>
        <v>0</v>
      </c>
      <c r="K155" s="186"/>
      <c r="L155" s="191"/>
      <c r="M155" s="192"/>
      <c r="N155" s="193"/>
      <c r="O155" s="193"/>
      <c r="P155" s="194">
        <f>SUM(P156:P160)</f>
        <v>0</v>
      </c>
      <c r="Q155" s="193"/>
      <c r="R155" s="194">
        <f>SUM(R156:R160)</f>
        <v>0</v>
      </c>
      <c r="S155" s="193"/>
      <c r="T155" s="195">
        <f>SUM(T156:T160)</f>
        <v>0</v>
      </c>
      <c r="AR155" s="196" t="s">
        <v>80</v>
      </c>
      <c r="AT155" s="197" t="s">
        <v>69</v>
      </c>
      <c r="AU155" s="197" t="s">
        <v>78</v>
      </c>
      <c r="AY155" s="196" t="s">
        <v>124</v>
      </c>
      <c r="BK155" s="198">
        <f>SUM(BK156:BK160)</f>
        <v>0</v>
      </c>
    </row>
    <row r="156" s="1" customFormat="1" ht="16.5" customHeight="1">
      <c r="B156" s="34"/>
      <c r="C156" s="199" t="s">
        <v>251</v>
      </c>
      <c r="D156" s="199" t="s">
        <v>125</v>
      </c>
      <c r="E156" s="200" t="s">
        <v>439</v>
      </c>
      <c r="F156" s="201" t="s">
        <v>440</v>
      </c>
      <c r="G156" s="202" t="s">
        <v>250</v>
      </c>
      <c r="H156" s="203">
        <v>1</v>
      </c>
      <c r="I156" s="204"/>
      <c r="J156" s="205">
        <f>ROUND(I156*H156,2)</f>
        <v>0</v>
      </c>
      <c r="K156" s="201" t="s">
        <v>1</v>
      </c>
      <c r="L156" s="39"/>
      <c r="M156" s="206" t="s">
        <v>1</v>
      </c>
      <c r="N156" s="207" t="s">
        <v>41</v>
      </c>
      <c r="O156" s="75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AR156" s="13" t="s">
        <v>251</v>
      </c>
      <c r="AT156" s="13" t="s">
        <v>125</v>
      </c>
      <c r="AU156" s="13" t="s">
        <v>80</v>
      </c>
      <c r="AY156" s="13" t="s">
        <v>124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3" t="s">
        <v>78</v>
      </c>
      <c r="BK156" s="210">
        <f>ROUND(I156*H156,2)</f>
        <v>0</v>
      </c>
      <c r="BL156" s="13" t="s">
        <v>251</v>
      </c>
      <c r="BM156" s="13" t="s">
        <v>441</v>
      </c>
    </row>
    <row r="157" s="1" customFormat="1" ht="16.5" customHeight="1">
      <c r="B157" s="34"/>
      <c r="C157" s="199" t="s">
        <v>268</v>
      </c>
      <c r="D157" s="199" t="s">
        <v>125</v>
      </c>
      <c r="E157" s="200" t="s">
        <v>269</v>
      </c>
      <c r="F157" s="201" t="s">
        <v>442</v>
      </c>
      <c r="G157" s="202" t="s">
        <v>250</v>
      </c>
      <c r="H157" s="203">
        <v>3</v>
      </c>
      <c r="I157" s="204"/>
      <c r="J157" s="205">
        <f>ROUND(I157*H157,2)</f>
        <v>0</v>
      </c>
      <c r="K157" s="201" t="s">
        <v>1</v>
      </c>
      <c r="L157" s="39"/>
      <c r="M157" s="206" t="s">
        <v>1</v>
      </c>
      <c r="N157" s="207" t="s">
        <v>41</v>
      </c>
      <c r="O157" s="75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AR157" s="13" t="s">
        <v>251</v>
      </c>
      <c r="AT157" s="13" t="s">
        <v>125</v>
      </c>
      <c r="AU157" s="13" t="s">
        <v>80</v>
      </c>
      <c r="AY157" s="13" t="s">
        <v>124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3" t="s">
        <v>78</v>
      </c>
      <c r="BK157" s="210">
        <f>ROUND(I157*H157,2)</f>
        <v>0</v>
      </c>
      <c r="BL157" s="13" t="s">
        <v>251</v>
      </c>
      <c r="BM157" s="13" t="s">
        <v>443</v>
      </c>
    </row>
    <row r="158" s="1" customFormat="1" ht="16.5" customHeight="1">
      <c r="B158" s="34"/>
      <c r="C158" s="199" t="s">
        <v>272</v>
      </c>
      <c r="D158" s="199" t="s">
        <v>125</v>
      </c>
      <c r="E158" s="200" t="s">
        <v>273</v>
      </c>
      <c r="F158" s="201" t="s">
        <v>444</v>
      </c>
      <c r="G158" s="202" t="s">
        <v>250</v>
      </c>
      <c r="H158" s="203">
        <v>1</v>
      </c>
      <c r="I158" s="204"/>
      <c r="J158" s="205">
        <f>ROUND(I158*H158,2)</f>
        <v>0</v>
      </c>
      <c r="K158" s="201" t="s">
        <v>1</v>
      </c>
      <c r="L158" s="39"/>
      <c r="M158" s="206" t="s">
        <v>1</v>
      </c>
      <c r="N158" s="207" t="s">
        <v>41</v>
      </c>
      <c r="O158" s="75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AR158" s="13" t="s">
        <v>251</v>
      </c>
      <c r="AT158" s="13" t="s">
        <v>125</v>
      </c>
      <c r="AU158" s="13" t="s">
        <v>80</v>
      </c>
      <c r="AY158" s="13" t="s">
        <v>124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3" t="s">
        <v>78</v>
      </c>
      <c r="BK158" s="210">
        <f>ROUND(I158*H158,2)</f>
        <v>0</v>
      </c>
      <c r="BL158" s="13" t="s">
        <v>251</v>
      </c>
      <c r="BM158" s="13" t="s">
        <v>445</v>
      </c>
    </row>
    <row r="159" s="1" customFormat="1" ht="16.5" customHeight="1">
      <c r="B159" s="34"/>
      <c r="C159" s="199" t="s">
        <v>276</v>
      </c>
      <c r="D159" s="199" t="s">
        <v>125</v>
      </c>
      <c r="E159" s="200" t="s">
        <v>277</v>
      </c>
      <c r="F159" s="201" t="s">
        <v>446</v>
      </c>
      <c r="G159" s="202" t="s">
        <v>250</v>
      </c>
      <c r="H159" s="203">
        <v>1</v>
      </c>
      <c r="I159" s="204"/>
      <c r="J159" s="205">
        <f>ROUND(I159*H159,2)</f>
        <v>0</v>
      </c>
      <c r="K159" s="201" t="s">
        <v>1</v>
      </c>
      <c r="L159" s="39"/>
      <c r="M159" s="206" t="s">
        <v>1</v>
      </c>
      <c r="N159" s="207" t="s">
        <v>41</v>
      </c>
      <c r="O159" s="75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AR159" s="13" t="s">
        <v>251</v>
      </c>
      <c r="AT159" s="13" t="s">
        <v>125</v>
      </c>
      <c r="AU159" s="13" t="s">
        <v>80</v>
      </c>
      <c r="AY159" s="13" t="s">
        <v>124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3" t="s">
        <v>78</v>
      </c>
      <c r="BK159" s="210">
        <f>ROUND(I159*H159,2)</f>
        <v>0</v>
      </c>
      <c r="BL159" s="13" t="s">
        <v>251</v>
      </c>
      <c r="BM159" s="13" t="s">
        <v>447</v>
      </c>
    </row>
    <row r="160" s="1" customFormat="1" ht="16.5" customHeight="1">
      <c r="B160" s="34"/>
      <c r="C160" s="199" t="s">
        <v>86</v>
      </c>
      <c r="D160" s="199" t="s">
        <v>125</v>
      </c>
      <c r="E160" s="200" t="s">
        <v>448</v>
      </c>
      <c r="F160" s="201" t="s">
        <v>449</v>
      </c>
      <c r="G160" s="202" t="s">
        <v>430</v>
      </c>
      <c r="H160" s="240"/>
      <c r="I160" s="204"/>
      <c r="J160" s="205">
        <f>ROUND(I160*H160,2)</f>
        <v>0</v>
      </c>
      <c r="K160" s="201" t="s">
        <v>129</v>
      </c>
      <c r="L160" s="39"/>
      <c r="M160" s="206" t="s">
        <v>1</v>
      </c>
      <c r="N160" s="207" t="s">
        <v>41</v>
      </c>
      <c r="O160" s="75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AR160" s="13" t="s">
        <v>251</v>
      </c>
      <c r="AT160" s="13" t="s">
        <v>125</v>
      </c>
      <c r="AU160" s="13" t="s">
        <v>80</v>
      </c>
      <c r="AY160" s="13" t="s">
        <v>124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3" t="s">
        <v>78</v>
      </c>
      <c r="BK160" s="210">
        <f>ROUND(I160*H160,2)</f>
        <v>0</v>
      </c>
      <c r="BL160" s="13" t="s">
        <v>251</v>
      </c>
      <c r="BM160" s="13" t="s">
        <v>450</v>
      </c>
    </row>
    <row r="161" s="10" customFormat="1" ht="22.8" customHeight="1">
      <c r="B161" s="185"/>
      <c r="C161" s="186"/>
      <c r="D161" s="187" t="s">
        <v>69</v>
      </c>
      <c r="E161" s="211" t="s">
        <v>451</v>
      </c>
      <c r="F161" s="211" t="s">
        <v>452</v>
      </c>
      <c r="G161" s="186"/>
      <c r="H161" s="186"/>
      <c r="I161" s="189"/>
      <c r="J161" s="212">
        <f>BK161</f>
        <v>0</v>
      </c>
      <c r="K161" s="186"/>
      <c r="L161" s="191"/>
      <c r="M161" s="192"/>
      <c r="N161" s="193"/>
      <c r="O161" s="193"/>
      <c r="P161" s="194">
        <f>SUM(P162:P173)</f>
        <v>0</v>
      </c>
      <c r="Q161" s="193"/>
      <c r="R161" s="194">
        <f>SUM(R162:R173)</f>
        <v>0.61742070000000004</v>
      </c>
      <c r="S161" s="193"/>
      <c r="T161" s="195">
        <f>SUM(T162:T173)</f>
        <v>0</v>
      </c>
      <c r="AR161" s="196" t="s">
        <v>80</v>
      </c>
      <c r="AT161" s="197" t="s">
        <v>69</v>
      </c>
      <c r="AU161" s="197" t="s">
        <v>78</v>
      </c>
      <c r="AY161" s="196" t="s">
        <v>124</v>
      </c>
      <c r="BK161" s="198">
        <f>SUM(BK162:BK173)</f>
        <v>0</v>
      </c>
    </row>
    <row r="162" s="1" customFormat="1" ht="16.5" customHeight="1">
      <c r="B162" s="34"/>
      <c r="C162" s="199" t="s">
        <v>7</v>
      </c>
      <c r="D162" s="199" t="s">
        <v>125</v>
      </c>
      <c r="E162" s="200" t="s">
        <v>453</v>
      </c>
      <c r="F162" s="201" t="s">
        <v>454</v>
      </c>
      <c r="G162" s="202" t="s">
        <v>210</v>
      </c>
      <c r="H162" s="203">
        <v>17.850000000000001</v>
      </c>
      <c r="I162" s="204"/>
      <c r="J162" s="205">
        <f>ROUND(I162*H162,2)</f>
        <v>0</v>
      </c>
      <c r="K162" s="201" t="s">
        <v>129</v>
      </c>
      <c r="L162" s="39"/>
      <c r="M162" s="206" t="s">
        <v>1</v>
      </c>
      <c r="N162" s="207" t="s">
        <v>41</v>
      </c>
      <c r="O162" s="75"/>
      <c r="P162" s="208">
        <f>O162*H162</f>
        <v>0</v>
      </c>
      <c r="Q162" s="208">
        <v>0.00042999999999999999</v>
      </c>
      <c r="R162" s="208">
        <f>Q162*H162</f>
        <v>0.0076755</v>
      </c>
      <c r="S162" s="208">
        <v>0</v>
      </c>
      <c r="T162" s="209">
        <f>S162*H162</f>
        <v>0</v>
      </c>
      <c r="AR162" s="13" t="s">
        <v>251</v>
      </c>
      <c r="AT162" s="13" t="s">
        <v>125</v>
      </c>
      <c r="AU162" s="13" t="s">
        <v>80</v>
      </c>
      <c r="AY162" s="13" t="s">
        <v>124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3" t="s">
        <v>78</v>
      </c>
      <c r="BK162" s="210">
        <f>ROUND(I162*H162,2)</f>
        <v>0</v>
      </c>
      <c r="BL162" s="13" t="s">
        <v>251</v>
      </c>
      <c r="BM162" s="13" t="s">
        <v>455</v>
      </c>
    </row>
    <row r="163" s="11" customFormat="1">
      <c r="B163" s="218"/>
      <c r="C163" s="219"/>
      <c r="D163" s="220" t="s">
        <v>194</v>
      </c>
      <c r="E163" s="221" t="s">
        <v>1</v>
      </c>
      <c r="F163" s="222" t="s">
        <v>456</v>
      </c>
      <c r="G163" s="219"/>
      <c r="H163" s="223">
        <v>1.05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194</v>
      </c>
      <c r="AU163" s="229" t="s">
        <v>80</v>
      </c>
      <c r="AV163" s="11" t="s">
        <v>80</v>
      </c>
      <c r="AW163" s="11" t="s">
        <v>32</v>
      </c>
      <c r="AX163" s="11" t="s">
        <v>70</v>
      </c>
      <c r="AY163" s="229" t="s">
        <v>124</v>
      </c>
    </row>
    <row r="164" s="11" customFormat="1">
      <c r="B164" s="218"/>
      <c r="C164" s="219"/>
      <c r="D164" s="220" t="s">
        <v>194</v>
      </c>
      <c r="E164" s="221" t="s">
        <v>1</v>
      </c>
      <c r="F164" s="222" t="s">
        <v>457</v>
      </c>
      <c r="G164" s="219"/>
      <c r="H164" s="223">
        <v>16.800000000000001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194</v>
      </c>
      <c r="AU164" s="229" t="s">
        <v>80</v>
      </c>
      <c r="AV164" s="11" t="s">
        <v>80</v>
      </c>
      <c r="AW164" s="11" t="s">
        <v>32</v>
      </c>
      <c r="AX164" s="11" t="s">
        <v>70</v>
      </c>
      <c r="AY164" s="229" t="s">
        <v>124</v>
      </c>
    </row>
    <row r="165" s="1" customFormat="1" ht="16.5" customHeight="1">
      <c r="B165" s="34"/>
      <c r="C165" s="230" t="s">
        <v>286</v>
      </c>
      <c r="D165" s="230" t="s">
        <v>345</v>
      </c>
      <c r="E165" s="231" t="s">
        <v>458</v>
      </c>
      <c r="F165" s="232" t="s">
        <v>459</v>
      </c>
      <c r="G165" s="233" t="s">
        <v>192</v>
      </c>
      <c r="H165" s="234">
        <v>1.964</v>
      </c>
      <c r="I165" s="235"/>
      <c r="J165" s="236">
        <f>ROUND(I165*H165,2)</f>
        <v>0</v>
      </c>
      <c r="K165" s="232" t="s">
        <v>129</v>
      </c>
      <c r="L165" s="237"/>
      <c r="M165" s="238" t="s">
        <v>1</v>
      </c>
      <c r="N165" s="239" t="s">
        <v>41</v>
      </c>
      <c r="O165" s="75"/>
      <c r="P165" s="208">
        <f>O165*H165</f>
        <v>0</v>
      </c>
      <c r="Q165" s="208">
        <v>0.019199999999999998</v>
      </c>
      <c r="R165" s="208">
        <f>Q165*H165</f>
        <v>0.037708799999999994</v>
      </c>
      <c r="S165" s="208">
        <v>0</v>
      </c>
      <c r="T165" s="209">
        <f>S165*H165</f>
        <v>0</v>
      </c>
      <c r="AR165" s="13" t="s">
        <v>425</v>
      </c>
      <c r="AT165" s="13" t="s">
        <v>345</v>
      </c>
      <c r="AU165" s="13" t="s">
        <v>80</v>
      </c>
      <c r="AY165" s="13" t="s">
        <v>124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3" t="s">
        <v>78</v>
      </c>
      <c r="BK165" s="210">
        <f>ROUND(I165*H165,2)</f>
        <v>0</v>
      </c>
      <c r="BL165" s="13" t="s">
        <v>251</v>
      </c>
      <c r="BM165" s="13" t="s">
        <v>460</v>
      </c>
    </row>
    <row r="166" s="11" customFormat="1">
      <c r="B166" s="218"/>
      <c r="C166" s="219"/>
      <c r="D166" s="220" t="s">
        <v>194</v>
      </c>
      <c r="E166" s="221" t="s">
        <v>1</v>
      </c>
      <c r="F166" s="222" t="s">
        <v>461</v>
      </c>
      <c r="G166" s="219"/>
      <c r="H166" s="223">
        <v>0.105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194</v>
      </c>
      <c r="AU166" s="229" t="s">
        <v>80</v>
      </c>
      <c r="AV166" s="11" t="s">
        <v>80</v>
      </c>
      <c r="AW166" s="11" t="s">
        <v>32</v>
      </c>
      <c r="AX166" s="11" t="s">
        <v>70</v>
      </c>
      <c r="AY166" s="229" t="s">
        <v>124</v>
      </c>
    </row>
    <row r="167" s="11" customFormat="1">
      <c r="B167" s="218"/>
      <c r="C167" s="219"/>
      <c r="D167" s="220" t="s">
        <v>194</v>
      </c>
      <c r="E167" s="221" t="s">
        <v>1</v>
      </c>
      <c r="F167" s="222" t="s">
        <v>462</v>
      </c>
      <c r="G167" s="219"/>
      <c r="H167" s="223">
        <v>1.6799999999999999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194</v>
      </c>
      <c r="AU167" s="229" t="s">
        <v>80</v>
      </c>
      <c r="AV167" s="11" t="s">
        <v>80</v>
      </c>
      <c r="AW167" s="11" t="s">
        <v>32</v>
      </c>
      <c r="AX167" s="11" t="s">
        <v>70</v>
      </c>
      <c r="AY167" s="229" t="s">
        <v>124</v>
      </c>
    </row>
    <row r="168" s="11" customFormat="1">
      <c r="B168" s="218"/>
      <c r="C168" s="219"/>
      <c r="D168" s="220" t="s">
        <v>194</v>
      </c>
      <c r="E168" s="219"/>
      <c r="F168" s="222" t="s">
        <v>463</v>
      </c>
      <c r="G168" s="219"/>
      <c r="H168" s="223">
        <v>1.964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194</v>
      </c>
      <c r="AU168" s="229" t="s">
        <v>80</v>
      </c>
      <c r="AV168" s="11" t="s">
        <v>80</v>
      </c>
      <c r="AW168" s="11" t="s">
        <v>4</v>
      </c>
      <c r="AX168" s="11" t="s">
        <v>78</v>
      </c>
      <c r="AY168" s="229" t="s">
        <v>124</v>
      </c>
    </row>
    <row r="169" s="1" customFormat="1" ht="16.5" customHeight="1">
      <c r="B169" s="34"/>
      <c r="C169" s="199" t="s">
        <v>290</v>
      </c>
      <c r="D169" s="199" t="s">
        <v>125</v>
      </c>
      <c r="E169" s="200" t="s">
        <v>464</v>
      </c>
      <c r="F169" s="201" t="s">
        <v>465</v>
      </c>
      <c r="G169" s="202" t="s">
        <v>192</v>
      </c>
      <c r="H169" s="203">
        <v>21.57</v>
      </c>
      <c r="I169" s="204"/>
      <c r="J169" s="205">
        <f>ROUND(I169*H169,2)</f>
        <v>0</v>
      </c>
      <c r="K169" s="201" t="s">
        <v>129</v>
      </c>
      <c r="L169" s="39"/>
      <c r="M169" s="206" t="s">
        <v>1</v>
      </c>
      <c r="N169" s="207" t="s">
        <v>41</v>
      </c>
      <c r="O169" s="75"/>
      <c r="P169" s="208">
        <f>O169*H169</f>
        <v>0</v>
      </c>
      <c r="Q169" s="208">
        <v>0.0054000000000000003</v>
      </c>
      <c r="R169" s="208">
        <f>Q169*H169</f>
        <v>0.11647800000000001</v>
      </c>
      <c r="S169" s="208">
        <v>0</v>
      </c>
      <c r="T169" s="209">
        <f>S169*H169</f>
        <v>0</v>
      </c>
      <c r="AR169" s="13" t="s">
        <v>251</v>
      </c>
      <c r="AT169" s="13" t="s">
        <v>125</v>
      </c>
      <c r="AU169" s="13" t="s">
        <v>80</v>
      </c>
      <c r="AY169" s="13" t="s">
        <v>124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3" t="s">
        <v>78</v>
      </c>
      <c r="BK169" s="210">
        <f>ROUND(I169*H169,2)</f>
        <v>0</v>
      </c>
      <c r="BL169" s="13" t="s">
        <v>251</v>
      </c>
      <c r="BM169" s="13" t="s">
        <v>466</v>
      </c>
    </row>
    <row r="170" s="11" customFormat="1">
      <c r="B170" s="218"/>
      <c r="C170" s="219"/>
      <c r="D170" s="220" t="s">
        <v>194</v>
      </c>
      <c r="E170" s="221" t="s">
        <v>1</v>
      </c>
      <c r="F170" s="222" t="s">
        <v>406</v>
      </c>
      <c r="G170" s="219"/>
      <c r="H170" s="223">
        <v>21.57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194</v>
      </c>
      <c r="AU170" s="229" t="s">
        <v>80</v>
      </c>
      <c r="AV170" s="11" t="s">
        <v>80</v>
      </c>
      <c r="AW170" s="11" t="s">
        <v>32</v>
      </c>
      <c r="AX170" s="11" t="s">
        <v>78</v>
      </c>
      <c r="AY170" s="229" t="s">
        <v>124</v>
      </c>
    </row>
    <row r="171" s="1" customFormat="1" ht="16.5" customHeight="1">
      <c r="B171" s="34"/>
      <c r="C171" s="230" t="s">
        <v>296</v>
      </c>
      <c r="D171" s="230" t="s">
        <v>345</v>
      </c>
      <c r="E171" s="231" t="s">
        <v>467</v>
      </c>
      <c r="F171" s="232" t="s">
        <v>468</v>
      </c>
      <c r="G171" s="233" t="s">
        <v>192</v>
      </c>
      <c r="H171" s="234">
        <v>23.727</v>
      </c>
      <c r="I171" s="235"/>
      <c r="J171" s="236">
        <f>ROUND(I171*H171,2)</f>
        <v>0</v>
      </c>
      <c r="K171" s="232" t="s">
        <v>129</v>
      </c>
      <c r="L171" s="237"/>
      <c r="M171" s="238" t="s">
        <v>1</v>
      </c>
      <c r="N171" s="239" t="s">
        <v>41</v>
      </c>
      <c r="O171" s="75"/>
      <c r="P171" s="208">
        <f>O171*H171</f>
        <v>0</v>
      </c>
      <c r="Q171" s="208">
        <v>0.019199999999999998</v>
      </c>
      <c r="R171" s="208">
        <f>Q171*H171</f>
        <v>0.45555839999999997</v>
      </c>
      <c r="S171" s="208">
        <v>0</v>
      </c>
      <c r="T171" s="209">
        <f>S171*H171</f>
        <v>0</v>
      </c>
      <c r="AR171" s="13" t="s">
        <v>425</v>
      </c>
      <c r="AT171" s="13" t="s">
        <v>345</v>
      </c>
      <c r="AU171" s="13" t="s">
        <v>80</v>
      </c>
      <c r="AY171" s="13" t="s">
        <v>124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3" t="s">
        <v>78</v>
      </c>
      <c r="BK171" s="210">
        <f>ROUND(I171*H171,2)</f>
        <v>0</v>
      </c>
      <c r="BL171" s="13" t="s">
        <v>251</v>
      </c>
      <c r="BM171" s="13" t="s">
        <v>469</v>
      </c>
    </row>
    <row r="172" s="11" customFormat="1">
      <c r="B172" s="218"/>
      <c r="C172" s="219"/>
      <c r="D172" s="220" t="s">
        <v>194</v>
      </c>
      <c r="E172" s="219"/>
      <c r="F172" s="222" t="s">
        <v>470</v>
      </c>
      <c r="G172" s="219"/>
      <c r="H172" s="223">
        <v>23.727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194</v>
      </c>
      <c r="AU172" s="229" t="s">
        <v>80</v>
      </c>
      <c r="AV172" s="11" t="s">
        <v>80</v>
      </c>
      <c r="AW172" s="11" t="s">
        <v>4</v>
      </c>
      <c r="AX172" s="11" t="s">
        <v>78</v>
      </c>
      <c r="AY172" s="229" t="s">
        <v>124</v>
      </c>
    </row>
    <row r="173" s="1" customFormat="1" ht="16.5" customHeight="1">
      <c r="B173" s="34"/>
      <c r="C173" s="199" t="s">
        <v>89</v>
      </c>
      <c r="D173" s="199" t="s">
        <v>125</v>
      </c>
      <c r="E173" s="200" t="s">
        <v>471</v>
      </c>
      <c r="F173" s="201" t="s">
        <v>472</v>
      </c>
      <c r="G173" s="202" t="s">
        <v>430</v>
      </c>
      <c r="H173" s="240"/>
      <c r="I173" s="204"/>
      <c r="J173" s="205">
        <f>ROUND(I173*H173,2)</f>
        <v>0</v>
      </c>
      <c r="K173" s="201" t="s">
        <v>129</v>
      </c>
      <c r="L173" s="39"/>
      <c r="M173" s="206" t="s">
        <v>1</v>
      </c>
      <c r="N173" s="207" t="s">
        <v>41</v>
      </c>
      <c r="O173" s="75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AR173" s="13" t="s">
        <v>251</v>
      </c>
      <c r="AT173" s="13" t="s">
        <v>125</v>
      </c>
      <c r="AU173" s="13" t="s">
        <v>80</v>
      </c>
      <c r="AY173" s="13" t="s">
        <v>124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3" t="s">
        <v>78</v>
      </c>
      <c r="BK173" s="210">
        <f>ROUND(I173*H173,2)</f>
        <v>0</v>
      </c>
      <c r="BL173" s="13" t="s">
        <v>251</v>
      </c>
      <c r="BM173" s="13" t="s">
        <v>473</v>
      </c>
    </row>
    <row r="174" s="10" customFormat="1" ht="22.8" customHeight="1">
      <c r="B174" s="185"/>
      <c r="C174" s="186"/>
      <c r="D174" s="187" t="s">
        <v>69</v>
      </c>
      <c r="E174" s="211" t="s">
        <v>294</v>
      </c>
      <c r="F174" s="211" t="s">
        <v>295</v>
      </c>
      <c r="G174" s="186"/>
      <c r="H174" s="186"/>
      <c r="I174" s="189"/>
      <c r="J174" s="212">
        <f>BK174</f>
        <v>0</v>
      </c>
      <c r="K174" s="186"/>
      <c r="L174" s="191"/>
      <c r="M174" s="192"/>
      <c r="N174" s="193"/>
      <c r="O174" s="193"/>
      <c r="P174" s="194">
        <f>SUM(P175:P179)</f>
        <v>0</v>
      </c>
      <c r="Q174" s="193"/>
      <c r="R174" s="194">
        <f>SUM(R175:R179)</f>
        <v>0.00031008000000000001</v>
      </c>
      <c r="S174" s="193"/>
      <c r="T174" s="195">
        <f>SUM(T175:T179)</f>
        <v>0</v>
      </c>
      <c r="AR174" s="196" t="s">
        <v>80</v>
      </c>
      <c r="AT174" s="197" t="s">
        <v>69</v>
      </c>
      <c r="AU174" s="197" t="s">
        <v>78</v>
      </c>
      <c r="AY174" s="196" t="s">
        <v>124</v>
      </c>
      <c r="BK174" s="198">
        <f>SUM(BK175:BK179)</f>
        <v>0</v>
      </c>
    </row>
    <row r="175" s="1" customFormat="1" ht="16.5" customHeight="1">
      <c r="B175" s="34"/>
      <c r="C175" s="199" t="s">
        <v>307</v>
      </c>
      <c r="D175" s="199" t="s">
        <v>125</v>
      </c>
      <c r="E175" s="200" t="s">
        <v>474</v>
      </c>
      <c r="F175" s="201" t="s">
        <v>475</v>
      </c>
      <c r="G175" s="202" t="s">
        <v>210</v>
      </c>
      <c r="H175" s="203">
        <v>1.8999999999999999</v>
      </c>
      <c r="I175" s="204"/>
      <c r="J175" s="205">
        <f>ROUND(I175*H175,2)</f>
        <v>0</v>
      </c>
      <c r="K175" s="201" t="s">
        <v>129</v>
      </c>
      <c r="L175" s="39"/>
      <c r="M175" s="206" t="s">
        <v>1</v>
      </c>
      <c r="N175" s="207" t="s">
        <v>41</v>
      </c>
      <c r="O175" s="75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AR175" s="13" t="s">
        <v>251</v>
      </c>
      <c r="AT175" s="13" t="s">
        <v>125</v>
      </c>
      <c r="AU175" s="13" t="s">
        <v>80</v>
      </c>
      <c r="AY175" s="13" t="s">
        <v>124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3" t="s">
        <v>78</v>
      </c>
      <c r="BK175" s="210">
        <f>ROUND(I175*H175,2)</f>
        <v>0</v>
      </c>
      <c r="BL175" s="13" t="s">
        <v>251</v>
      </c>
      <c r="BM175" s="13" t="s">
        <v>476</v>
      </c>
    </row>
    <row r="176" s="11" customFormat="1">
      <c r="B176" s="218"/>
      <c r="C176" s="219"/>
      <c r="D176" s="220" t="s">
        <v>194</v>
      </c>
      <c r="E176" s="221" t="s">
        <v>1</v>
      </c>
      <c r="F176" s="222" t="s">
        <v>477</v>
      </c>
      <c r="G176" s="219"/>
      <c r="H176" s="223">
        <v>1.8999999999999999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194</v>
      </c>
      <c r="AU176" s="229" t="s">
        <v>80</v>
      </c>
      <c r="AV176" s="11" t="s">
        <v>80</v>
      </c>
      <c r="AW176" s="11" t="s">
        <v>32</v>
      </c>
      <c r="AX176" s="11" t="s">
        <v>78</v>
      </c>
      <c r="AY176" s="229" t="s">
        <v>124</v>
      </c>
    </row>
    <row r="177" s="1" customFormat="1" ht="16.5" customHeight="1">
      <c r="B177" s="34"/>
      <c r="C177" s="230" t="s">
        <v>315</v>
      </c>
      <c r="D177" s="230" t="s">
        <v>345</v>
      </c>
      <c r="E177" s="231" t="s">
        <v>478</v>
      </c>
      <c r="F177" s="232" t="s">
        <v>479</v>
      </c>
      <c r="G177" s="233" t="s">
        <v>210</v>
      </c>
      <c r="H177" s="234">
        <v>1.9379999999999999</v>
      </c>
      <c r="I177" s="235"/>
      <c r="J177" s="236">
        <f>ROUND(I177*H177,2)</f>
        <v>0</v>
      </c>
      <c r="K177" s="232" t="s">
        <v>129</v>
      </c>
      <c r="L177" s="237"/>
      <c r="M177" s="238" t="s">
        <v>1</v>
      </c>
      <c r="N177" s="239" t="s">
        <v>41</v>
      </c>
      <c r="O177" s="75"/>
      <c r="P177" s="208">
        <f>O177*H177</f>
        <v>0</v>
      </c>
      <c r="Q177" s="208">
        <v>0.00016000000000000001</v>
      </c>
      <c r="R177" s="208">
        <f>Q177*H177</f>
        <v>0.00031008000000000001</v>
      </c>
      <c r="S177" s="208">
        <v>0</v>
      </c>
      <c r="T177" s="209">
        <f>S177*H177</f>
        <v>0</v>
      </c>
      <c r="AR177" s="13" t="s">
        <v>425</v>
      </c>
      <c r="AT177" s="13" t="s">
        <v>345</v>
      </c>
      <c r="AU177" s="13" t="s">
        <v>80</v>
      </c>
      <c r="AY177" s="13" t="s">
        <v>124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3" t="s">
        <v>78</v>
      </c>
      <c r="BK177" s="210">
        <f>ROUND(I177*H177,2)</f>
        <v>0</v>
      </c>
      <c r="BL177" s="13" t="s">
        <v>251</v>
      </c>
      <c r="BM177" s="13" t="s">
        <v>480</v>
      </c>
    </row>
    <row r="178" s="11" customFormat="1">
      <c r="B178" s="218"/>
      <c r="C178" s="219"/>
      <c r="D178" s="220" t="s">
        <v>194</v>
      </c>
      <c r="E178" s="219"/>
      <c r="F178" s="222" t="s">
        <v>481</v>
      </c>
      <c r="G178" s="219"/>
      <c r="H178" s="223">
        <v>1.9379999999999999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194</v>
      </c>
      <c r="AU178" s="229" t="s">
        <v>80</v>
      </c>
      <c r="AV178" s="11" t="s">
        <v>80</v>
      </c>
      <c r="AW178" s="11" t="s">
        <v>4</v>
      </c>
      <c r="AX178" s="11" t="s">
        <v>78</v>
      </c>
      <c r="AY178" s="229" t="s">
        <v>124</v>
      </c>
    </row>
    <row r="179" s="1" customFormat="1" ht="16.5" customHeight="1">
      <c r="B179" s="34"/>
      <c r="C179" s="199" t="s">
        <v>323</v>
      </c>
      <c r="D179" s="199" t="s">
        <v>125</v>
      </c>
      <c r="E179" s="200" t="s">
        <v>482</v>
      </c>
      <c r="F179" s="201" t="s">
        <v>483</v>
      </c>
      <c r="G179" s="202" t="s">
        <v>430</v>
      </c>
      <c r="H179" s="240"/>
      <c r="I179" s="204"/>
      <c r="J179" s="205">
        <f>ROUND(I179*H179,2)</f>
        <v>0</v>
      </c>
      <c r="K179" s="201" t="s">
        <v>129</v>
      </c>
      <c r="L179" s="39"/>
      <c r="M179" s="206" t="s">
        <v>1</v>
      </c>
      <c r="N179" s="207" t="s">
        <v>41</v>
      </c>
      <c r="O179" s="75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AR179" s="13" t="s">
        <v>251</v>
      </c>
      <c r="AT179" s="13" t="s">
        <v>125</v>
      </c>
      <c r="AU179" s="13" t="s">
        <v>80</v>
      </c>
      <c r="AY179" s="13" t="s">
        <v>124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3" t="s">
        <v>78</v>
      </c>
      <c r="BK179" s="210">
        <f>ROUND(I179*H179,2)</f>
        <v>0</v>
      </c>
      <c r="BL179" s="13" t="s">
        <v>251</v>
      </c>
      <c r="BM179" s="13" t="s">
        <v>484</v>
      </c>
    </row>
    <row r="180" s="10" customFormat="1" ht="22.8" customHeight="1">
      <c r="B180" s="185"/>
      <c r="C180" s="186"/>
      <c r="D180" s="187" t="s">
        <v>69</v>
      </c>
      <c r="E180" s="211" t="s">
        <v>485</v>
      </c>
      <c r="F180" s="211" t="s">
        <v>486</v>
      </c>
      <c r="G180" s="186"/>
      <c r="H180" s="186"/>
      <c r="I180" s="189"/>
      <c r="J180" s="212">
        <f>BK180</f>
        <v>0</v>
      </c>
      <c r="K180" s="186"/>
      <c r="L180" s="191"/>
      <c r="M180" s="192"/>
      <c r="N180" s="193"/>
      <c r="O180" s="193"/>
      <c r="P180" s="194">
        <f>SUM(P181:P183)</f>
        <v>0</v>
      </c>
      <c r="Q180" s="193"/>
      <c r="R180" s="194">
        <f>SUM(R181:R183)</f>
        <v>0.0043679999999999995</v>
      </c>
      <c r="S180" s="193"/>
      <c r="T180" s="195">
        <f>SUM(T181:T183)</f>
        <v>0</v>
      </c>
      <c r="AR180" s="196" t="s">
        <v>80</v>
      </c>
      <c r="AT180" s="197" t="s">
        <v>69</v>
      </c>
      <c r="AU180" s="197" t="s">
        <v>78</v>
      </c>
      <c r="AY180" s="196" t="s">
        <v>124</v>
      </c>
      <c r="BK180" s="198">
        <f>SUM(BK181:BK183)</f>
        <v>0</v>
      </c>
    </row>
    <row r="181" s="1" customFormat="1" ht="16.5" customHeight="1">
      <c r="B181" s="34"/>
      <c r="C181" s="199" t="s">
        <v>327</v>
      </c>
      <c r="D181" s="199" t="s">
        <v>125</v>
      </c>
      <c r="E181" s="200" t="s">
        <v>487</v>
      </c>
      <c r="F181" s="201" t="s">
        <v>488</v>
      </c>
      <c r="G181" s="202" t="s">
        <v>210</v>
      </c>
      <c r="H181" s="203">
        <v>16.800000000000001</v>
      </c>
      <c r="I181" s="204"/>
      <c r="J181" s="205">
        <f>ROUND(I181*H181,2)</f>
        <v>0</v>
      </c>
      <c r="K181" s="201" t="s">
        <v>129</v>
      </c>
      <c r="L181" s="39"/>
      <c r="M181" s="206" t="s">
        <v>1</v>
      </c>
      <c r="N181" s="207" t="s">
        <v>41</v>
      </c>
      <c r="O181" s="75"/>
      <c r="P181" s="208">
        <f>O181*H181</f>
        <v>0</v>
      </c>
      <c r="Q181" s="208">
        <v>0.00025999999999999998</v>
      </c>
      <c r="R181" s="208">
        <f>Q181*H181</f>
        <v>0.0043679999999999995</v>
      </c>
      <c r="S181" s="208">
        <v>0</v>
      </c>
      <c r="T181" s="209">
        <f>S181*H181</f>
        <v>0</v>
      </c>
      <c r="AR181" s="13" t="s">
        <v>251</v>
      </c>
      <c r="AT181" s="13" t="s">
        <v>125</v>
      </c>
      <c r="AU181" s="13" t="s">
        <v>80</v>
      </c>
      <c r="AY181" s="13" t="s">
        <v>124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3" t="s">
        <v>78</v>
      </c>
      <c r="BK181" s="210">
        <f>ROUND(I181*H181,2)</f>
        <v>0</v>
      </c>
      <c r="BL181" s="13" t="s">
        <v>251</v>
      </c>
      <c r="BM181" s="13" t="s">
        <v>489</v>
      </c>
    </row>
    <row r="182" s="11" customFormat="1">
      <c r="B182" s="218"/>
      <c r="C182" s="219"/>
      <c r="D182" s="220" t="s">
        <v>194</v>
      </c>
      <c r="E182" s="221" t="s">
        <v>1</v>
      </c>
      <c r="F182" s="222" t="s">
        <v>490</v>
      </c>
      <c r="G182" s="219"/>
      <c r="H182" s="223">
        <v>16.800000000000001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194</v>
      </c>
      <c r="AU182" s="229" t="s">
        <v>80</v>
      </c>
      <c r="AV182" s="11" t="s">
        <v>80</v>
      </c>
      <c r="AW182" s="11" t="s">
        <v>32</v>
      </c>
      <c r="AX182" s="11" t="s">
        <v>78</v>
      </c>
      <c r="AY182" s="229" t="s">
        <v>124</v>
      </c>
    </row>
    <row r="183" s="1" customFormat="1" ht="16.5" customHeight="1">
      <c r="B183" s="34"/>
      <c r="C183" s="199" t="s">
        <v>92</v>
      </c>
      <c r="D183" s="199" t="s">
        <v>125</v>
      </c>
      <c r="E183" s="200" t="s">
        <v>491</v>
      </c>
      <c r="F183" s="201" t="s">
        <v>492</v>
      </c>
      <c r="G183" s="202" t="s">
        <v>430</v>
      </c>
      <c r="H183" s="240"/>
      <c r="I183" s="204"/>
      <c r="J183" s="205">
        <f>ROUND(I183*H183,2)</f>
        <v>0</v>
      </c>
      <c r="K183" s="201" t="s">
        <v>129</v>
      </c>
      <c r="L183" s="39"/>
      <c r="M183" s="206" t="s">
        <v>1</v>
      </c>
      <c r="N183" s="207" t="s">
        <v>41</v>
      </c>
      <c r="O183" s="75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AR183" s="13" t="s">
        <v>251</v>
      </c>
      <c r="AT183" s="13" t="s">
        <v>125</v>
      </c>
      <c r="AU183" s="13" t="s">
        <v>80</v>
      </c>
      <c r="AY183" s="13" t="s">
        <v>124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3" t="s">
        <v>78</v>
      </c>
      <c r="BK183" s="210">
        <f>ROUND(I183*H183,2)</f>
        <v>0</v>
      </c>
      <c r="BL183" s="13" t="s">
        <v>251</v>
      </c>
      <c r="BM183" s="13" t="s">
        <v>493</v>
      </c>
    </row>
    <row r="184" s="10" customFormat="1" ht="22.8" customHeight="1">
      <c r="B184" s="185"/>
      <c r="C184" s="186"/>
      <c r="D184" s="187" t="s">
        <v>69</v>
      </c>
      <c r="E184" s="211" t="s">
        <v>305</v>
      </c>
      <c r="F184" s="211" t="s">
        <v>306</v>
      </c>
      <c r="G184" s="186"/>
      <c r="H184" s="186"/>
      <c r="I184" s="189"/>
      <c r="J184" s="212">
        <f>BK184</f>
        <v>0</v>
      </c>
      <c r="K184" s="186"/>
      <c r="L184" s="191"/>
      <c r="M184" s="192"/>
      <c r="N184" s="193"/>
      <c r="O184" s="193"/>
      <c r="P184" s="194">
        <f>SUM(P185:P199)</f>
        <v>0</v>
      </c>
      <c r="Q184" s="193"/>
      <c r="R184" s="194">
        <f>SUM(R185:R199)</f>
        <v>0.0094234000000000002</v>
      </c>
      <c r="S184" s="193"/>
      <c r="T184" s="195">
        <f>SUM(T185:T199)</f>
        <v>0</v>
      </c>
      <c r="AR184" s="196" t="s">
        <v>80</v>
      </c>
      <c r="AT184" s="197" t="s">
        <v>69</v>
      </c>
      <c r="AU184" s="197" t="s">
        <v>78</v>
      </c>
      <c r="AY184" s="196" t="s">
        <v>124</v>
      </c>
      <c r="BK184" s="198">
        <f>SUM(BK185:BK199)</f>
        <v>0</v>
      </c>
    </row>
    <row r="185" s="1" customFormat="1" ht="16.5" customHeight="1">
      <c r="B185" s="34"/>
      <c r="C185" s="199" t="s">
        <v>494</v>
      </c>
      <c r="D185" s="199" t="s">
        <v>125</v>
      </c>
      <c r="E185" s="200" t="s">
        <v>495</v>
      </c>
      <c r="F185" s="201" t="s">
        <v>496</v>
      </c>
      <c r="G185" s="202" t="s">
        <v>192</v>
      </c>
      <c r="H185" s="203">
        <v>11.76</v>
      </c>
      <c r="I185" s="204"/>
      <c r="J185" s="205">
        <f>ROUND(I185*H185,2)</f>
        <v>0</v>
      </c>
      <c r="K185" s="201" t="s">
        <v>129</v>
      </c>
      <c r="L185" s="39"/>
      <c r="M185" s="206" t="s">
        <v>1</v>
      </c>
      <c r="N185" s="207" t="s">
        <v>41</v>
      </c>
      <c r="O185" s="75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AR185" s="13" t="s">
        <v>251</v>
      </c>
      <c r="AT185" s="13" t="s">
        <v>125</v>
      </c>
      <c r="AU185" s="13" t="s">
        <v>80</v>
      </c>
      <c r="AY185" s="13" t="s">
        <v>124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3" t="s">
        <v>78</v>
      </c>
      <c r="BK185" s="210">
        <f>ROUND(I185*H185,2)</f>
        <v>0</v>
      </c>
      <c r="BL185" s="13" t="s">
        <v>251</v>
      </c>
      <c r="BM185" s="13" t="s">
        <v>497</v>
      </c>
    </row>
    <row r="186" s="11" customFormat="1">
      <c r="B186" s="218"/>
      <c r="C186" s="219"/>
      <c r="D186" s="220" t="s">
        <v>194</v>
      </c>
      <c r="E186" s="221" t="s">
        <v>1</v>
      </c>
      <c r="F186" s="222" t="s">
        <v>498</v>
      </c>
      <c r="G186" s="219"/>
      <c r="H186" s="223">
        <v>5.0999999999999996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194</v>
      </c>
      <c r="AU186" s="229" t="s">
        <v>80</v>
      </c>
      <c r="AV186" s="11" t="s">
        <v>80</v>
      </c>
      <c r="AW186" s="11" t="s">
        <v>32</v>
      </c>
      <c r="AX186" s="11" t="s">
        <v>70</v>
      </c>
      <c r="AY186" s="229" t="s">
        <v>124</v>
      </c>
    </row>
    <row r="187" s="11" customFormat="1">
      <c r="B187" s="218"/>
      <c r="C187" s="219"/>
      <c r="D187" s="220" t="s">
        <v>194</v>
      </c>
      <c r="E187" s="221" t="s">
        <v>1</v>
      </c>
      <c r="F187" s="222" t="s">
        <v>370</v>
      </c>
      <c r="G187" s="219"/>
      <c r="H187" s="223">
        <v>5.4000000000000004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194</v>
      </c>
      <c r="AU187" s="229" t="s">
        <v>80</v>
      </c>
      <c r="AV187" s="11" t="s">
        <v>80</v>
      </c>
      <c r="AW187" s="11" t="s">
        <v>32</v>
      </c>
      <c r="AX187" s="11" t="s">
        <v>70</v>
      </c>
      <c r="AY187" s="229" t="s">
        <v>124</v>
      </c>
    </row>
    <row r="188" s="11" customFormat="1">
      <c r="B188" s="218"/>
      <c r="C188" s="219"/>
      <c r="D188" s="220" t="s">
        <v>194</v>
      </c>
      <c r="E188" s="221" t="s">
        <v>1</v>
      </c>
      <c r="F188" s="222" t="s">
        <v>499</v>
      </c>
      <c r="G188" s="219"/>
      <c r="H188" s="223">
        <v>1.26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194</v>
      </c>
      <c r="AU188" s="229" t="s">
        <v>80</v>
      </c>
      <c r="AV188" s="11" t="s">
        <v>80</v>
      </c>
      <c r="AW188" s="11" t="s">
        <v>32</v>
      </c>
      <c r="AX188" s="11" t="s">
        <v>70</v>
      </c>
      <c r="AY188" s="229" t="s">
        <v>124</v>
      </c>
    </row>
    <row r="189" s="1" customFormat="1" ht="16.5" customHeight="1">
      <c r="B189" s="34"/>
      <c r="C189" s="199" t="s">
        <v>425</v>
      </c>
      <c r="D189" s="199" t="s">
        <v>125</v>
      </c>
      <c r="E189" s="200" t="s">
        <v>500</v>
      </c>
      <c r="F189" s="201" t="s">
        <v>501</v>
      </c>
      <c r="G189" s="202" t="s">
        <v>192</v>
      </c>
      <c r="H189" s="203">
        <v>11.76</v>
      </c>
      <c r="I189" s="204"/>
      <c r="J189" s="205">
        <f>ROUND(I189*H189,2)</f>
        <v>0</v>
      </c>
      <c r="K189" s="201" t="s">
        <v>129</v>
      </c>
      <c r="L189" s="39"/>
      <c r="M189" s="206" t="s">
        <v>1</v>
      </c>
      <c r="N189" s="207" t="s">
        <v>41</v>
      </c>
      <c r="O189" s="75"/>
      <c r="P189" s="208">
        <f>O189*H189</f>
        <v>0</v>
      </c>
      <c r="Q189" s="208">
        <v>0.00020000000000000001</v>
      </c>
      <c r="R189" s="208">
        <f>Q189*H189</f>
        <v>0.0023519999999999999</v>
      </c>
      <c r="S189" s="208">
        <v>0</v>
      </c>
      <c r="T189" s="209">
        <f>S189*H189</f>
        <v>0</v>
      </c>
      <c r="AR189" s="13" t="s">
        <v>251</v>
      </c>
      <c r="AT189" s="13" t="s">
        <v>125</v>
      </c>
      <c r="AU189" s="13" t="s">
        <v>80</v>
      </c>
      <c r="AY189" s="13" t="s">
        <v>124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3" t="s">
        <v>78</v>
      </c>
      <c r="BK189" s="210">
        <f>ROUND(I189*H189,2)</f>
        <v>0</v>
      </c>
      <c r="BL189" s="13" t="s">
        <v>251</v>
      </c>
      <c r="BM189" s="13" t="s">
        <v>502</v>
      </c>
    </row>
    <row r="190" s="11" customFormat="1">
      <c r="B190" s="218"/>
      <c r="C190" s="219"/>
      <c r="D190" s="220" t="s">
        <v>194</v>
      </c>
      <c r="E190" s="221" t="s">
        <v>1</v>
      </c>
      <c r="F190" s="222" t="s">
        <v>498</v>
      </c>
      <c r="G190" s="219"/>
      <c r="H190" s="223">
        <v>5.0999999999999996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194</v>
      </c>
      <c r="AU190" s="229" t="s">
        <v>80</v>
      </c>
      <c r="AV190" s="11" t="s">
        <v>80</v>
      </c>
      <c r="AW190" s="11" t="s">
        <v>32</v>
      </c>
      <c r="AX190" s="11" t="s">
        <v>70</v>
      </c>
      <c r="AY190" s="229" t="s">
        <v>124</v>
      </c>
    </row>
    <row r="191" s="11" customFormat="1">
      <c r="B191" s="218"/>
      <c r="C191" s="219"/>
      <c r="D191" s="220" t="s">
        <v>194</v>
      </c>
      <c r="E191" s="221" t="s">
        <v>1</v>
      </c>
      <c r="F191" s="222" t="s">
        <v>370</v>
      </c>
      <c r="G191" s="219"/>
      <c r="H191" s="223">
        <v>5.4000000000000004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194</v>
      </c>
      <c r="AU191" s="229" t="s">
        <v>80</v>
      </c>
      <c r="AV191" s="11" t="s">
        <v>80</v>
      </c>
      <c r="AW191" s="11" t="s">
        <v>32</v>
      </c>
      <c r="AX191" s="11" t="s">
        <v>70</v>
      </c>
      <c r="AY191" s="229" t="s">
        <v>124</v>
      </c>
    </row>
    <row r="192" s="11" customFormat="1">
      <c r="B192" s="218"/>
      <c r="C192" s="219"/>
      <c r="D192" s="220" t="s">
        <v>194</v>
      </c>
      <c r="E192" s="221" t="s">
        <v>1</v>
      </c>
      <c r="F192" s="222" t="s">
        <v>499</v>
      </c>
      <c r="G192" s="219"/>
      <c r="H192" s="223">
        <v>1.26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194</v>
      </c>
      <c r="AU192" s="229" t="s">
        <v>80</v>
      </c>
      <c r="AV192" s="11" t="s">
        <v>80</v>
      </c>
      <c r="AW192" s="11" t="s">
        <v>32</v>
      </c>
      <c r="AX192" s="11" t="s">
        <v>70</v>
      </c>
      <c r="AY192" s="229" t="s">
        <v>124</v>
      </c>
    </row>
    <row r="193" s="1" customFormat="1" ht="16.5" customHeight="1">
      <c r="B193" s="34"/>
      <c r="C193" s="199" t="s">
        <v>503</v>
      </c>
      <c r="D193" s="199" t="s">
        <v>125</v>
      </c>
      <c r="E193" s="200" t="s">
        <v>504</v>
      </c>
      <c r="F193" s="201" t="s">
        <v>505</v>
      </c>
      <c r="G193" s="202" t="s">
        <v>192</v>
      </c>
      <c r="H193" s="203">
        <v>11.76</v>
      </c>
      <c r="I193" s="204"/>
      <c r="J193" s="205">
        <f>ROUND(I193*H193,2)</f>
        <v>0</v>
      </c>
      <c r="K193" s="201" t="s">
        <v>129</v>
      </c>
      <c r="L193" s="39"/>
      <c r="M193" s="206" t="s">
        <v>1</v>
      </c>
      <c r="N193" s="207" t="s">
        <v>41</v>
      </c>
      <c r="O193" s="75"/>
      <c r="P193" s="208">
        <f>O193*H193</f>
        <v>0</v>
      </c>
      <c r="Q193" s="208">
        <v>0.00040999999999999999</v>
      </c>
      <c r="R193" s="208">
        <f>Q193*H193</f>
        <v>0.0048215999999999997</v>
      </c>
      <c r="S193" s="208">
        <v>0</v>
      </c>
      <c r="T193" s="209">
        <f>S193*H193</f>
        <v>0</v>
      </c>
      <c r="AR193" s="13" t="s">
        <v>251</v>
      </c>
      <c r="AT193" s="13" t="s">
        <v>125</v>
      </c>
      <c r="AU193" s="13" t="s">
        <v>80</v>
      </c>
      <c r="AY193" s="13" t="s">
        <v>124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3" t="s">
        <v>78</v>
      </c>
      <c r="BK193" s="210">
        <f>ROUND(I193*H193,2)</f>
        <v>0</v>
      </c>
      <c r="BL193" s="13" t="s">
        <v>251</v>
      </c>
      <c r="BM193" s="13" t="s">
        <v>506</v>
      </c>
    </row>
    <row r="194" s="11" customFormat="1">
      <c r="B194" s="218"/>
      <c r="C194" s="219"/>
      <c r="D194" s="220" t="s">
        <v>194</v>
      </c>
      <c r="E194" s="221" t="s">
        <v>1</v>
      </c>
      <c r="F194" s="222" t="s">
        <v>498</v>
      </c>
      <c r="G194" s="219"/>
      <c r="H194" s="223">
        <v>5.0999999999999996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194</v>
      </c>
      <c r="AU194" s="229" t="s">
        <v>80</v>
      </c>
      <c r="AV194" s="11" t="s">
        <v>80</v>
      </c>
      <c r="AW194" s="11" t="s">
        <v>32</v>
      </c>
      <c r="AX194" s="11" t="s">
        <v>70</v>
      </c>
      <c r="AY194" s="229" t="s">
        <v>124</v>
      </c>
    </row>
    <row r="195" s="11" customFormat="1">
      <c r="B195" s="218"/>
      <c r="C195" s="219"/>
      <c r="D195" s="220" t="s">
        <v>194</v>
      </c>
      <c r="E195" s="221" t="s">
        <v>1</v>
      </c>
      <c r="F195" s="222" t="s">
        <v>370</v>
      </c>
      <c r="G195" s="219"/>
      <c r="H195" s="223">
        <v>5.4000000000000004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194</v>
      </c>
      <c r="AU195" s="229" t="s">
        <v>80</v>
      </c>
      <c r="AV195" s="11" t="s">
        <v>80</v>
      </c>
      <c r="AW195" s="11" t="s">
        <v>32</v>
      </c>
      <c r="AX195" s="11" t="s">
        <v>70</v>
      </c>
      <c r="AY195" s="229" t="s">
        <v>124</v>
      </c>
    </row>
    <row r="196" s="11" customFormat="1">
      <c r="B196" s="218"/>
      <c r="C196" s="219"/>
      <c r="D196" s="220" t="s">
        <v>194</v>
      </c>
      <c r="E196" s="221" t="s">
        <v>1</v>
      </c>
      <c r="F196" s="222" t="s">
        <v>499</v>
      </c>
      <c r="G196" s="219"/>
      <c r="H196" s="223">
        <v>1.26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194</v>
      </c>
      <c r="AU196" s="229" t="s">
        <v>80</v>
      </c>
      <c r="AV196" s="11" t="s">
        <v>80</v>
      </c>
      <c r="AW196" s="11" t="s">
        <v>32</v>
      </c>
      <c r="AX196" s="11" t="s">
        <v>70</v>
      </c>
      <c r="AY196" s="229" t="s">
        <v>124</v>
      </c>
    </row>
    <row r="197" s="1" customFormat="1" ht="16.5" customHeight="1">
      <c r="B197" s="34"/>
      <c r="C197" s="199" t="s">
        <v>507</v>
      </c>
      <c r="D197" s="199" t="s">
        <v>125</v>
      </c>
      <c r="E197" s="200" t="s">
        <v>508</v>
      </c>
      <c r="F197" s="201" t="s">
        <v>509</v>
      </c>
      <c r="G197" s="202" t="s">
        <v>192</v>
      </c>
      <c r="H197" s="203">
        <v>22.498000000000001</v>
      </c>
      <c r="I197" s="204"/>
      <c r="J197" s="205">
        <f>ROUND(I197*H197,2)</f>
        <v>0</v>
      </c>
      <c r="K197" s="201" t="s">
        <v>129</v>
      </c>
      <c r="L197" s="39"/>
      <c r="M197" s="206" t="s">
        <v>1</v>
      </c>
      <c r="N197" s="207" t="s">
        <v>41</v>
      </c>
      <c r="O197" s="75"/>
      <c r="P197" s="208">
        <f>O197*H197</f>
        <v>0</v>
      </c>
      <c r="Q197" s="208">
        <v>0.00010000000000000001</v>
      </c>
      <c r="R197" s="208">
        <f>Q197*H197</f>
        <v>0.0022498000000000002</v>
      </c>
      <c r="S197" s="208">
        <v>0</v>
      </c>
      <c r="T197" s="209">
        <f>S197*H197</f>
        <v>0</v>
      </c>
      <c r="AR197" s="13" t="s">
        <v>251</v>
      </c>
      <c r="AT197" s="13" t="s">
        <v>125</v>
      </c>
      <c r="AU197" s="13" t="s">
        <v>80</v>
      </c>
      <c r="AY197" s="13" t="s">
        <v>124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3" t="s">
        <v>78</v>
      </c>
      <c r="BK197" s="210">
        <f>ROUND(I197*H197,2)</f>
        <v>0</v>
      </c>
      <c r="BL197" s="13" t="s">
        <v>251</v>
      </c>
      <c r="BM197" s="13" t="s">
        <v>510</v>
      </c>
    </row>
    <row r="198" s="11" customFormat="1">
      <c r="B198" s="218"/>
      <c r="C198" s="219"/>
      <c r="D198" s="220" t="s">
        <v>194</v>
      </c>
      <c r="E198" s="221" t="s">
        <v>1</v>
      </c>
      <c r="F198" s="222" t="s">
        <v>367</v>
      </c>
      <c r="G198" s="219"/>
      <c r="H198" s="223">
        <v>21.097999999999999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194</v>
      </c>
      <c r="AU198" s="229" t="s">
        <v>80</v>
      </c>
      <c r="AV198" s="11" t="s">
        <v>80</v>
      </c>
      <c r="AW198" s="11" t="s">
        <v>32</v>
      </c>
      <c r="AX198" s="11" t="s">
        <v>70</v>
      </c>
      <c r="AY198" s="229" t="s">
        <v>124</v>
      </c>
    </row>
    <row r="199" s="11" customFormat="1">
      <c r="B199" s="218"/>
      <c r="C199" s="219"/>
      <c r="D199" s="220" t="s">
        <v>194</v>
      </c>
      <c r="E199" s="221" t="s">
        <v>1</v>
      </c>
      <c r="F199" s="222" t="s">
        <v>368</v>
      </c>
      <c r="G199" s="219"/>
      <c r="H199" s="223">
        <v>1.3999999999999999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194</v>
      </c>
      <c r="AU199" s="229" t="s">
        <v>80</v>
      </c>
      <c r="AV199" s="11" t="s">
        <v>80</v>
      </c>
      <c r="AW199" s="11" t="s">
        <v>32</v>
      </c>
      <c r="AX199" s="11" t="s">
        <v>70</v>
      </c>
      <c r="AY199" s="229" t="s">
        <v>124</v>
      </c>
    </row>
    <row r="200" s="10" customFormat="1" ht="22.8" customHeight="1">
      <c r="B200" s="185"/>
      <c r="C200" s="186"/>
      <c r="D200" s="187" t="s">
        <v>69</v>
      </c>
      <c r="E200" s="211" t="s">
        <v>313</v>
      </c>
      <c r="F200" s="211" t="s">
        <v>314</v>
      </c>
      <c r="G200" s="186"/>
      <c r="H200" s="186"/>
      <c r="I200" s="189"/>
      <c r="J200" s="212">
        <f>BK200</f>
        <v>0</v>
      </c>
      <c r="K200" s="186"/>
      <c r="L200" s="191"/>
      <c r="M200" s="192"/>
      <c r="N200" s="193"/>
      <c r="O200" s="193"/>
      <c r="P200" s="194">
        <f>SUM(P201:P302)</f>
        <v>0</v>
      </c>
      <c r="Q200" s="193"/>
      <c r="R200" s="194">
        <f>SUM(R201:R302)</f>
        <v>0.94844310999999992</v>
      </c>
      <c r="S200" s="193"/>
      <c r="T200" s="195">
        <f>SUM(T201:T302)</f>
        <v>0.19732708999999998</v>
      </c>
      <c r="AR200" s="196" t="s">
        <v>80</v>
      </c>
      <c r="AT200" s="197" t="s">
        <v>69</v>
      </c>
      <c r="AU200" s="197" t="s">
        <v>78</v>
      </c>
      <c r="AY200" s="196" t="s">
        <v>124</v>
      </c>
      <c r="BK200" s="198">
        <f>SUM(BK201:BK302)</f>
        <v>0</v>
      </c>
    </row>
    <row r="201" s="1" customFormat="1" ht="16.5" customHeight="1">
      <c r="B201" s="34"/>
      <c r="C201" s="199" t="s">
        <v>511</v>
      </c>
      <c r="D201" s="199" t="s">
        <v>125</v>
      </c>
      <c r="E201" s="200" t="s">
        <v>324</v>
      </c>
      <c r="F201" s="201" t="s">
        <v>325</v>
      </c>
      <c r="G201" s="202" t="s">
        <v>192</v>
      </c>
      <c r="H201" s="203">
        <v>559.43899999999996</v>
      </c>
      <c r="I201" s="204"/>
      <c r="J201" s="205">
        <f>ROUND(I201*H201,2)</f>
        <v>0</v>
      </c>
      <c r="K201" s="201" t="s">
        <v>129</v>
      </c>
      <c r="L201" s="39"/>
      <c r="M201" s="206" t="s">
        <v>1</v>
      </c>
      <c r="N201" s="207" t="s">
        <v>41</v>
      </c>
      <c r="O201" s="75"/>
      <c r="P201" s="208">
        <f>O201*H201</f>
        <v>0</v>
      </c>
      <c r="Q201" s="208">
        <v>0.001</v>
      </c>
      <c r="R201" s="208">
        <f>Q201*H201</f>
        <v>0.55943900000000002</v>
      </c>
      <c r="S201" s="208">
        <v>0.00031</v>
      </c>
      <c r="T201" s="209">
        <f>S201*H201</f>
        <v>0.17342608999999998</v>
      </c>
      <c r="AR201" s="13" t="s">
        <v>251</v>
      </c>
      <c r="AT201" s="13" t="s">
        <v>125</v>
      </c>
      <c r="AU201" s="13" t="s">
        <v>80</v>
      </c>
      <c r="AY201" s="13" t="s">
        <v>124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3" t="s">
        <v>78</v>
      </c>
      <c r="BK201" s="210">
        <f>ROUND(I201*H201,2)</f>
        <v>0</v>
      </c>
      <c r="BL201" s="13" t="s">
        <v>251</v>
      </c>
      <c r="BM201" s="13" t="s">
        <v>512</v>
      </c>
    </row>
    <row r="202" s="11" customFormat="1">
      <c r="B202" s="218"/>
      <c r="C202" s="219"/>
      <c r="D202" s="220" t="s">
        <v>194</v>
      </c>
      <c r="E202" s="221" t="s">
        <v>1</v>
      </c>
      <c r="F202" s="222" t="s">
        <v>513</v>
      </c>
      <c r="G202" s="219"/>
      <c r="H202" s="223">
        <v>16.5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194</v>
      </c>
      <c r="AU202" s="229" t="s">
        <v>80</v>
      </c>
      <c r="AV202" s="11" t="s">
        <v>80</v>
      </c>
      <c r="AW202" s="11" t="s">
        <v>32</v>
      </c>
      <c r="AX202" s="11" t="s">
        <v>70</v>
      </c>
      <c r="AY202" s="229" t="s">
        <v>124</v>
      </c>
    </row>
    <row r="203" s="11" customFormat="1">
      <c r="B203" s="218"/>
      <c r="C203" s="219"/>
      <c r="D203" s="220" t="s">
        <v>194</v>
      </c>
      <c r="E203" s="221" t="s">
        <v>1</v>
      </c>
      <c r="F203" s="222" t="s">
        <v>514</v>
      </c>
      <c r="G203" s="219"/>
      <c r="H203" s="223">
        <v>20.800000000000001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194</v>
      </c>
      <c r="AU203" s="229" t="s">
        <v>80</v>
      </c>
      <c r="AV203" s="11" t="s">
        <v>80</v>
      </c>
      <c r="AW203" s="11" t="s">
        <v>32</v>
      </c>
      <c r="AX203" s="11" t="s">
        <v>70</v>
      </c>
      <c r="AY203" s="229" t="s">
        <v>124</v>
      </c>
    </row>
    <row r="204" s="11" customFormat="1">
      <c r="B204" s="218"/>
      <c r="C204" s="219"/>
      <c r="D204" s="220" t="s">
        <v>194</v>
      </c>
      <c r="E204" s="221" t="s">
        <v>1</v>
      </c>
      <c r="F204" s="222" t="s">
        <v>515</v>
      </c>
      <c r="G204" s="219"/>
      <c r="H204" s="223">
        <v>4.2999999999999998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194</v>
      </c>
      <c r="AU204" s="229" t="s">
        <v>80</v>
      </c>
      <c r="AV204" s="11" t="s">
        <v>80</v>
      </c>
      <c r="AW204" s="11" t="s">
        <v>32</v>
      </c>
      <c r="AX204" s="11" t="s">
        <v>70</v>
      </c>
      <c r="AY204" s="229" t="s">
        <v>124</v>
      </c>
    </row>
    <row r="205" s="11" customFormat="1">
      <c r="B205" s="218"/>
      <c r="C205" s="219"/>
      <c r="D205" s="220" t="s">
        <v>194</v>
      </c>
      <c r="E205" s="221" t="s">
        <v>1</v>
      </c>
      <c r="F205" s="222" t="s">
        <v>516</v>
      </c>
      <c r="G205" s="219"/>
      <c r="H205" s="223">
        <v>16.975000000000001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194</v>
      </c>
      <c r="AU205" s="229" t="s">
        <v>80</v>
      </c>
      <c r="AV205" s="11" t="s">
        <v>80</v>
      </c>
      <c r="AW205" s="11" t="s">
        <v>32</v>
      </c>
      <c r="AX205" s="11" t="s">
        <v>70</v>
      </c>
      <c r="AY205" s="229" t="s">
        <v>124</v>
      </c>
    </row>
    <row r="206" s="11" customFormat="1">
      <c r="B206" s="218"/>
      <c r="C206" s="219"/>
      <c r="D206" s="220" t="s">
        <v>194</v>
      </c>
      <c r="E206" s="221" t="s">
        <v>1</v>
      </c>
      <c r="F206" s="222" t="s">
        <v>517</v>
      </c>
      <c r="G206" s="219"/>
      <c r="H206" s="223">
        <v>0.84999999999999998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194</v>
      </c>
      <c r="AU206" s="229" t="s">
        <v>80</v>
      </c>
      <c r="AV206" s="11" t="s">
        <v>80</v>
      </c>
      <c r="AW206" s="11" t="s">
        <v>32</v>
      </c>
      <c r="AX206" s="11" t="s">
        <v>70</v>
      </c>
      <c r="AY206" s="229" t="s">
        <v>124</v>
      </c>
    </row>
    <row r="207" s="11" customFormat="1">
      <c r="B207" s="218"/>
      <c r="C207" s="219"/>
      <c r="D207" s="220" t="s">
        <v>194</v>
      </c>
      <c r="E207" s="221" t="s">
        <v>1</v>
      </c>
      <c r="F207" s="222" t="s">
        <v>518</v>
      </c>
      <c r="G207" s="219"/>
      <c r="H207" s="223">
        <v>6.6260000000000003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194</v>
      </c>
      <c r="AU207" s="229" t="s">
        <v>80</v>
      </c>
      <c r="AV207" s="11" t="s">
        <v>80</v>
      </c>
      <c r="AW207" s="11" t="s">
        <v>32</v>
      </c>
      <c r="AX207" s="11" t="s">
        <v>70</v>
      </c>
      <c r="AY207" s="229" t="s">
        <v>124</v>
      </c>
    </row>
    <row r="208" s="11" customFormat="1">
      <c r="B208" s="218"/>
      <c r="C208" s="219"/>
      <c r="D208" s="220" t="s">
        <v>194</v>
      </c>
      <c r="E208" s="221" t="s">
        <v>1</v>
      </c>
      <c r="F208" s="222" t="s">
        <v>519</v>
      </c>
      <c r="G208" s="219"/>
      <c r="H208" s="223">
        <v>1.73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194</v>
      </c>
      <c r="AU208" s="229" t="s">
        <v>80</v>
      </c>
      <c r="AV208" s="11" t="s">
        <v>80</v>
      </c>
      <c r="AW208" s="11" t="s">
        <v>32</v>
      </c>
      <c r="AX208" s="11" t="s">
        <v>70</v>
      </c>
      <c r="AY208" s="229" t="s">
        <v>124</v>
      </c>
    </row>
    <row r="209" s="11" customFormat="1">
      <c r="B209" s="218"/>
      <c r="C209" s="219"/>
      <c r="D209" s="220" t="s">
        <v>194</v>
      </c>
      <c r="E209" s="221" t="s">
        <v>1</v>
      </c>
      <c r="F209" s="222" t="s">
        <v>520</v>
      </c>
      <c r="G209" s="219"/>
      <c r="H209" s="223">
        <v>6.149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194</v>
      </c>
      <c r="AU209" s="229" t="s">
        <v>80</v>
      </c>
      <c r="AV209" s="11" t="s">
        <v>80</v>
      </c>
      <c r="AW209" s="11" t="s">
        <v>32</v>
      </c>
      <c r="AX209" s="11" t="s">
        <v>70</v>
      </c>
      <c r="AY209" s="229" t="s">
        <v>124</v>
      </c>
    </row>
    <row r="210" s="11" customFormat="1">
      <c r="B210" s="218"/>
      <c r="C210" s="219"/>
      <c r="D210" s="220" t="s">
        <v>194</v>
      </c>
      <c r="E210" s="221" t="s">
        <v>1</v>
      </c>
      <c r="F210" s="222" t="s">
        <v>521</v>
      </c>
      <c r="G210" s="219"/>
      <c r="H210" s="223">
        <v>3.5499999999999998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194</v>
      </c>
      <c r="AU210" s="229" t="s">
        <v>80</v>
      </c>
      <c r="AV210" s="11" t="s">
        <v>80</v>
      </c>
      <c r="AW210" s="11" t="s">
        <v>32</v>
      </c>
      <c r="AX210" s="11" t="s">
        <v>70</v>
      </c>
      <c r="AY210" s="229" t="s">
        <v>124</v>
      </c>
    </row>
    <row r="211" s="11" customFormat="1">
      <c r="B211" s="218"/>
      <c r="C211" s="219"/>
      <c r="D211" s="220" t="s">
        <v>194</v>
      </c>
      <c r="E211" s="221" t="s">
        <v>1</v>
      </c>
      <c r="F211" s="222" t="s">
        <v>522</v>
      </c>
      <c r="G211" s="219"/>
      <c r="H211" s="223">
        <v>17.335999999999999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194</v>
      </c>
      <c r="AU211" s="229" t="s">
        <v>80</v>
      </c>
      <c r="AV211" s="11" t="s">
        <v>80</v>
      </c>
      <c r="AW211" s="11" t="s">
        <v>32</v>
      </c>
      <c r="AX211" s="11" t="s">
        <v>70</v>
      </c>
      <c r="AY211" s="229" t="s">
        <v>124</v>
      </c>
    </row>
    <row r="212" s="11" customFormat="1">
      <c r="B212" s="218"/>
      <c r="C212" s="219"/>
      <c r="D212" s="220" t="s">
        <v>194</v>
      </c>
      <c r="E212" s="221" t="s">
        <v>1</v>
      </c>
      <c r="F212" s="222" t="s">
        <v>523</v>
      </c>
      <c r="G212" s="219"/>
      <c r="H212" s="223">
        <v>15.93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194</v>
      </c>
      <c r="AU212" s="229" t="s">
        <v>80</v>
      </c>
      <c r="AV212" s="11" t="s">
        <v>80</v>
      </c>
      <c r="AW212" s="11" t="s">
        <v>32</v>
      </c>
      <c r="AX212" s="11" t="s">
        <v>70</v>
      </c>
      <c r="AY212" s="229" t="s">
        <v>124</v>
      </c>
    </row>
    <row r="213" s="11" customFormat="1">
      <c r="B213" s="218"/>
      <c r="C213" s="219"/>
      <c r="D213" s="220" t="s">
        <v>194</v>
      </c>
      <c r="E213" s="221" t="s">
        <v>1</v>
      </c>
      <c r="F213" s="222" t="s">
        <v>524</v>
      </c>
      <c r="G213" s="219"/>
      <c r="H213" s="223">
        <v>32.039999999999999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194</v>
      </c>
      <c r="AU213" s="229" t="s">
        <v>80</v>
      </c>
      <c r="AV213" s="11" t="s">
        <v>80</v>
      </c>
      <c r="AW213" s="11" t="s">
        <v>32</v>
      </c>
      <c r="AX213" s="11" t="s">
        <v>70</v>
      </c>
      <c r="AY213" s="229" t="s">
        <v>124</v>
      </c>
    </row>
    <row r="214" s="11" customFormat="1">
      <c r="B214" s="218"/>
      <c r="C214" s="219"/>
      <c r="D214" s="220" t="s">
        <v>194</v>
      </c>
      <c r="E214" s="221" t="s">
        <v>1</v>
      </c>
      <c r="F214" s="222" t="s">
        <v>525</v>
      </c>
      <c r="G214" s="219"/>
      <c r="H214" s="223">
        <v>11.699999999999999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194</v>
      </c>
      <c r="AU214" s="229" t="s">
        <v>80</v>
      </c>
      <c r="AV214" s="11" t="s">
        <v>80</v>
      </c>
      <c r="AW214" s="11" t="s">
        <v>32</v>
      </c>
      <c r="AX214" s="11" t="s">
        <v>70</v>
      </c>
      <c r="AY214" s="229" t="s">
        <v>124</v>
      </c>
    </row>
    <row r="215" s="11" customFormat="1">
      <c r="B215" s="218"/>
      <c r="C215" s="219"/>
      <c r="D215" s="220" t="s">
        <v>194</v>
      </c>
      <c r="E215" s="221" t="s">
        <v>1</v>
      </c>
      <c r="F215" s="222" t="s">
        <v>526</v>
      </c>
      <c r="G215" s="219"/>
      <c r="H215" s="223">
        <v>21.5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194</v>
      </c>
      <c r="AU215" s="229" t="s">
        <v>80</v>
      </c>
      <c r="AV215" s="11" t="s">
        <v>80</v>
      </c>
      <c r="AW215" s="11" t="s">
        <v>32</v>
      </c>
      <c r="AX215" s="11" t="s">
        <v>70</v>
      </c>
      <c r="AY215" s="229" t="s">
        <v>124</v>
      </c>
    </row>
    <row r="216" s="11" customFormat="1">
      <c r="B216" s="218"/>
      <c r="C216" s="219"/>
      <c r="D216" s="220" t="s">
        <v>194</v>
      </c>
      <c r="E216" s="221" t="s">
        <v>1</v>
      </c>
      <c r="F216" s="222" t="s">
        <v>527</v>
      </c>
      <c r="G216" s="219"/>
      <c r="H216" s="223">
        <v>6.0199999999999996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194</v>
      </c>
      <c r="AU216" s="229" t="s">
        <v>80</v>
      </c>
      <c r="AV216" s="11" t="s">
        <v>80</v>
      </c>
      <c r="AW216" s="11" t="s">
        <v>32</v>
      </c>
      <c r="AX216" s="11" t="s">
        <v>70</v>
      </c>
      <c r="AY216" s="229" t="s">
        <v>124</v>
      </c>
    </row>
    <row r="217" s="11" customFormat="1">
      <c r="B217" s="218"/>
      <c r="C217" s="219"/>
      <c r="D217" s="220" t="s">
        <v>194</v>
      </c>
      <c r="E217" s="221" t="s">
        <v>1</v>
      </c>
      <c r="F217" s="222" t="s">
        <v>528</v>
      </c>
      <c r="G217" s="219"/>
      <c r="H217" s="223">
        <v>14.875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194</v>
      </c>
      <c r="AU217" s="229" t="s">
        <v>80</v>
      </c>
      <c r="AV217" s="11" t="s">
        <v>80</v>
      </c>
      <c r="AW217" s="11" t="s">
        <v>32</v>
      </c>
      <c r="AX217" s="11" t="s">
        <v>70</v>
      </c>
      <c r="AY217" s="229" t="s">
        <v>124</v>
      </c>
    </row>
    <row r="218" s="11" customFormat="1">
      <c r="B218" s="218"/>
      <c r="C218" s="219"/>
      <c r="D218" s="220" t="s">
        <v>194</v>
      </c>
      <c r="E218" s="221" t="s">
        <v>1</v>
      </c>
      <c r="F218" s="222" t="s">
        <v>529</v>
      </c>
      <c r="G218" s="219"/>
      <c r="H218" s="223">
        <v>10.6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194</v>
      </c>
      <c r="AU218" s="229" t="s">
        <v>80</v>
      </c>
      <c r="AV218" s="11" t="s">
        <v>80</v>
      </c>
      <c r="AW218" s="11" t="s">
        <v>32</v>
      </c>
      <c r="AX218" s="11" t="s">
        <v>70</v>
      </c>
      <c r="AY218" s="229" t="s">
        <v>124</v>
      </c>
    </row>
    <row r="219" s="11" customFormat="1">
      <c r="B219" s="218"/>
      <c r="C219" s="219"/>
      <c r="D219" s="220" t="s">
        <v>194</v>
      </c>
      <c r="E219" s="221" t="s">
        <v>1</v>
      </c>
      <c r="F219" s="222" t="s">
        <v>530</v>
      </c>
      <c r="G219" s="219"/>
      <c r="H219" s="223">
        <v>45.420000000000002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194</v>
      </c>
      <c r="AU219" s="229" t="s">
        <v>80</v>
      </c>
      <c r="AV219" s="11" t="s">
        <v>80</v>
      </c>
      <c r="AW219" s="11" t="s">
        <v>32</v>
      </c>
      <c r="AX219" s="11" t="s">
        <v>70</v>
      </c>
      <c r="AY219" s="229" t="s">
        <v>124</v>
      </c>
    </row>
    <row r="220" s="11" customFormat="1">
      <c r="B220" s="218"/>
      <c r="C220" s="219"/>
      <c r="D220" s="220" t="s">
        <v>194</v>
      </c>
      <c r="E220" s="221" t="s">
        <v>1</v>
      </c>
      <c r="F220" s="222" t="s">
        <v>531</v>
      </c>
      <c r="G220" s="219"/>
      <c r="H220" s="223">
        <v>6.6399999999999997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194</v>
      </c>
      <c r="AU220" s="229" t="s">
        <v>80</v>
      </c>
      <c r="AV220" s="11" t="s">
        <v>80</v>
      </c>
      <c r="AW220" s="11" t="s">
        <v>32</v>
      </c>
      <c r="AX220" s="11" t="s">
        <v>70</v>
      </c>
      <c r="AY220" s="229" t="s">
        <v>124</v>
      </c>
    </row>
    <row r="221" s="11" customFormat="1">
      <c r="B221" s="218"/>
      <c r="C221" s="219"/>
      <c r="D221" s="220" t="s">
        <v>194</v>
      </c>
      <c r="E221" s="221" t="s">
        <v>1</v>
      </c>
      <c r="F221" s="222" t="s">
        <v>532</v>
      </c>
      <c r="G221" s="219"/>
      <c r="H221" s="223">
        <v>11.560000000000001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194</v>
      </c>
      <c r="AU221" s="229" t="s">
        <v>80</v>
      </c>
      <c r="AV221" s="11" t="s">
        <v>80</v>
      </c>
      <c r="AW221" s="11" t="s">
        <v>32</v>
      </c>
      <c r="AX221" s="11" t="s">
        <v>70</v>
      </c>
      <c r="AY221" s="229" t="s">
        <v>124</v>
      </c>
    </row>
    <row r="222" s="11" customFormat="1">
      <c r="B222" s="218"/>
      <c r="C222" s="219"/>
      <c r="D222" s="220" t="s">
        <v>194</v>
      </c>
      <c r="E222" s="221" t="s">
        <v>1</v>
      </c>
      <c r="F222" s="222" t="s">
        <v>533</v>
      </c>
      <c r="G222" s="219"/>
      <c r="H222" s="223">
        <v>4.2800000000000002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194</v>
      </c>
      <c r="AU222" s="229" t="s">
        <v>80</v>
      </c>
      <c r="AV222" s="11" t="s">
        <v>80</v>
      </c>
      <c r="AW222" s="11" t="s">
        <v>32</v>
      </c>
      <c r="AX222" s="11" t="s">
        <v>70</v>
      </c>
      <c r="AY222" s="229" t="s">
        <v>124</v>
      </c>
    </row>
    <row r="223" s="11" customFormat="1">
      <c r="B223" s="218"/>
      <c r="C223" s="219"/>
      <c r="D223" s="220" t="s">
        <v>194</v>
      </c>
      <c r="E223" s="221" t="s">
        <v>1</v>
      </c>
      <c r="F223" s="222" t="s">
        <v>534</v>
      </c>
      <c r="G223" s="219"/>
      <c r="H223" s="223">
        <v>10.395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194</v>
      </c>
      <c r="AU223" s="229" t="s">
        <v>80</v>
      </c>
      <c r="AV223" s="11" t="s">
        <v>80</v>
      </c>
      <c r="AW223" s="11" t="s">
        <v>32</v>
      </c>
      <c r="AX223" s="11" t="s">
        <v>70</v>
      </c>
      <c r="AY223" s="229" t="s">
        <v>124</v>
      </c>
    </row>
    <row r="224" s="11" customFormat="1">
      <c r="B224" s="218"/>
      <c r="C224" s="219"/>
      <c r="D224" s="220" t="s">
        <v>194</v>
      </c>
      <c r="E224" s="221" t="s">
        <v>1</v>
      </c>
      <c r="F224" s="222" t="s">
        <v>535</v>
      </c>
      <c r="G224" s="219"/>
      <c r="H224" s="223">
        <v>3.3999999999999999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194</v>
      </c>
      <c r="AU224" s="229" t="s">
        <v>80</v>
      </c>
      <c r="AV224" s="11" t="s">
        <v>80</v>
      </c>
      <c r="AW224" s="11" t="s">
        <v>32</v>
      </c>
      <c r="AX224" s="11" t="s">
        <v>70</v>
      </c>
      <c r="AY224" s="229" t="s">
        <v>124</v>
      </c>
    </row>
    <row r="225" s="11" customFormat="1">
      <c r="B225" s="218"/>
      <c r="C225" s="219"/>
      <c r="D225" s="220" t="s">
        <v>194</v>
      </c>
      <c r="E225" s="221" t="s">
        <v>1</v>
      </c>
      <c r="F225" s="222" t="s">
        <v>536</v>
      </c>
      <c r="G225" s="219"/>
      <c r="H225" s="223">
        <v>22.199999999999999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194</v>
      </c>
      <c r="AU225" s="229" t="s">
        <v>80</v>
      </c>
      <c r="AV225" s="11" t="s">
        <v>80</v>
      </c>
      <c r="AW225" s="11" t="s">
        <v>32</v>
      </c>
      <c r="AX225" s="11" t="s">
        <v>70</v>
      </c>
      <c r="AY225" s="229" t="s">
        <v>124</v>
      </c>
    </row>
    <row r="226" s="11" customFormat="1">
      <c r="B226" s="218"/>
      <c r="C226" s="219"/>
      <c r="D226" s="220" t="s">
        <v>194</v>
      </c>
      <c r="E226" s="221" t="s">
        <v>1</v>
      </c>
      <c r="F226" s="222" t="s">
        <v>537</v>
      </c>
      <c r="G226" s="219"/>
      <c r="H226" s="223">
        <v>3.2000000000000002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194</v>
      </c>
      <c r="AU226" s="229" t="s">
        <v>80</v>
      </c>
      <c r="AV226" s="11" t="s">
        <v>80</v>
      </c>
      <c r="AW226" s="11" t="s">
        <v>32</v>
      </c>
      <c r="AX226" s="11" t="s">
        <v>70</v>
      </c>
      <c r="AY226" s="229" t="s">
        <v>124</v>
      </c>
    </row>
    <row r="227" s="11" customFormat="1">
      <c r="B227" s="218"/>
      <c r="C227" s="219"/>
      <c r="D227" s="220" t="s">
        <v>194</v>
      </c>
      <c r="E227" s="221" t="s">
        <v>1</v>
      </c>
      <c r="F227" s="222" t="s">
        <v>538</v>
      </c>
      <c r="G227" s="219"/>
      <c r="H227" s="223">
        <v>14.6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194</v>
      </c>
      <c r="AU227" s="229" t="s">
        <v>80</v>
      </c>
      <c r="AV227" s="11" t="s">
        <v>80</v>
      </c>
      <c r="AW227" s="11" t="s">
        <v>32</v>
      </c>
      <c r="AX227" s="11" t="s">
        <v>70</v>
      </c>
      <c r="AY227" s="229" t="s">
        <v>124</v>
      </c>
    </row>
    <row r="228" s="11" customFormat="1">
      <c r="B228" s="218"/>
      <c r="C228" s="219"/>
      <c r="D228" s="220" t="s">
        <v>194</v>
      </c>
      <c r="E228" s="221" t="s">
        <v>1</v>
      </c>
      <c r="F228" s="222" t="s">
        <v>539</v>
      </c>
      <c r="G228" s="219"/>
      <c r="H228" s="223">
        <v>4.5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194</v>
      </c>
      <c r="AU228" s="229" t="s">
        <v>80</v>
      </c>
      <c r="AV228" s="11" t="s">
        <v>80</v>
      </c>
      <c r="AW228" s="11" t="s">
        <v>32</v>
      </c>
      <c r="AX228" s="11" t="s">
        <v>70</v>
      </c>
      <c r="AY228" s="229" t="s">
        <v>124</v>
      </c>
    </row>
    <row r="229" s="11" customFormat="1">
      <c r="B229" s="218"/>
      <c r="C229" s="219"/>
      <c r="D229" s="220" t="s">
        <v>194</v>
      </c>
      <c r="E229" s="221" t="s">
        <v>1</v>
      </c>
      <c r="F229" s="222" t="s">
        <v>540</v>
      </c>
      <c r="G229" s="219"/>
      <c r="H229" s="223">
        <v>17.378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194</v>
      </c>
      <c r="AU229" s="229" t="s">
        <v>80</v>
      </c>
      <c r="AV229" s="11" t="s">
        <v>80</v>
      </c>
      <c r="AW229" s="11" t="s">
        <v>32</v>
      </c>
      <c r="AX229" s="11" t="s">
        <v>70</v>
      </c>
      <c r="AY229" s="229" t="s">
        <v>124</v>
      </c>
    </row>
    <row r="230" s="11" customFormat="1">
      <c r="B230" s="218"/>
      <c r="C230" s="219"/>
      <c r="D230" s="220" t="s">
        <v>194</v>
      </c>
      <c r="E230" s="221" t="s">
        <v>1</v>
      </c>
      <c r="F230" s="222" t="s">
        <v>541</v>
      </c>
      <c r="G230" s="219"/>
      <c r="H230" s="223">
        <v>101.7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194</v>
      </c>
      <c r="AU230" s="229" t="s">
        <v>80</v>
      </c>
      <c r="AV230" s="11" t="s">
        <v>80</v>
      </c>
      <c r="AW230" s="11" t="s">
        <v>32</v>
      </c>
      <c r="AX230" s="11" t="s">
        <v>70</v>
      </c>
      <c r="AY230" s="229" t="s">
        <v>124</v>
      </c>
    </row>
    <row r="231" s="11" customFormat="1">
      <c r="B231" s="218"/>
      <c r="C231" s="219"/>
      <c r="D231" s="220" t="s">
        <v>194</v>
      </c>
      <c r="E231" s="221" t="s">
        <v>1</v>
      </c>
      <c r="F231" s="222" t="s">
        <v>542</v>
      </c>
      <c r="G231" s="219"/>
      <c r="H231" s="223">
        <v>106.685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194</v>
      </c>
      <c r="AU231" s="229" t="s">
        <v>80</v>
      </c>
      <c r="AV231" s="11" t="s">
        <v>80</v>
      </c>
      <c r="AW231" s="11" t="s">
        <v>32</v>
      </c>
      <c r="AX231" s="11" t="s">
        <v>70</v>
      </c>
      <c r="AY231" s="229" t="s">
        <v>124</v>
      </c>
    </row>
    <row r="232" s="1" customFormat="1" ht="16.5" customHeight="1">
      <c r="B232" s="34"/>
      <c r="C232" s="199" t="s">
        <v>543</v>
      </c>
      <c r="D232" s="199" t="s">
        <v>125</v>
      </c>
      <c r="E232" s="200" t="s">
        <v>544</v>
      </c>
      <c r="F232" s="201" t="s">
        <v>545</v>
      </c>
      <c r="G232" s="202" t="s">
        <v>192</v>
      </c>
      <c r="H232" s="203">
        <v>77.099999999999994</v>
      </c>
      <c r="I232" s="204"/>
      <c r="J232" s="205">
        <f>ROUND(I232*H232,2)</f>
        <v>0</v>
      </c>
      <c r="K232" s="201" t="s">
        <v>129</v>
      </c>
      <c r="L232" s="39"/>
      <c r="M232" s="206" t="s">
        <v>1</v>
      </c>
      <c r="N232" s="207" t="s">
        <v>41</v>
      </c>
      <c r="O232" s="75"/>
      <c r="P232" s="208">
        <f>O232*H232</f>
        <v>0</v>
      </c>
      <c r="Q232" s="208">
        <v>0.001</v>
      </c>
      <c r="R232" s="208">
        <f>Q232*H232</f>
        <v>0.077100000000000002</v>
      </c>
      <c r="S232" s="208">
        <v>0.00031</v>
      </c>
      <c r="T232" s="209">
        <f>S232*H232</f>
        <v>0.023900999999999999</v>
      </c>
      <c r="AR232" s="13" t="s">
        <v>251</v>
      </c>
      <c r="AT232" s="13" t="s">
        <v>125</v>
      </c>
      <c r="AU232" s="13" t="s">
        <v>80</v>
      </c>
      <c r="AY232" s="13" t="s">
        <v>124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3" t="s">
        <v>78</v>
      </c>
      <c r="BK232" s="210">
        <f>ROUND(I232*H232,2)</f>
        <v>0</v>
      </c>
      <c r="BL232" s="13" t="s">
        <v>251</v>
      </c>
      <c r="BM232" s="13" t="s">
        <v>546</v>
      </c>
    </row>
    <row r="233" s="11" customFormat="1">
      <c r="B233" s="218"/>
      <c r="C233" s="219"/>
      <c r="D233" s="220" t="s">
        <v>194</v>
      </c>
      <c r="E233" s="221" t="s">
        <v>1</v>
      </c>
      <c r="F233" s="222" t="s">
        <v>547</v>
      </c>
      <c r="G233" s="219"/>
      <c r="H233" s="223">
        <v>22.600000000000001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194</v>
      </c>
      <c r="AU233" s="229" t="s">
        <v>80</v>
      </c>
      <c r="AV233" s="11" t="s">
        <v>80</v>
      </c>
      <c r="AW233" s="11" t="s">
        <v>32</v>
      </c>
      <c r="AX233" s="11" t="s">
        <v>70</v>
      </c>
      <c r="AY233" s="229" t="s">
        <v>124</v>
      </c>
    </row>
    <row r="234" s="11" customFormat="1">
      <c r="B234" s="218"/>
      <c r="C234" s="219"/>
      <c r="D234" s="220" t="s">
        <v>194</v>
      </c>
      <c r="E234" s="221" t="s">
        <v>1</v>
      </c>
      <c r="F234" s="222" t="s">
        <v>548</v>
      </c>
      <c r="G234" s="219"/>
      <c r="H234" s="223">
        <v>54.5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194</v>
      </c>
      <c r="AU234" s="229" t="s">
        <v>80</v>
      </c>
      <c r="AV234" s="11" t="s">
        <v>80</v>
      </c>
      <c r="AW234" s="11" t="s">
        <v>32</v>
      </c>
      <c r="AX234" s="11" t="s">
        <v>70</v>
      </c>
      <c r="AY234" s="229" t="s">
        <v>124</v>
      </c>
    </row>
    <row r="235" s="1" customFormat="1" ht="16.5" customHeight="1">
      <c r="B235" s="34"/>
      <c r="C235" s="199" t="s">
        <v>549</v>
      </c>
      <c r="D235" s="199" t="s">
        <v>125</v>
      </c>
      <c r="E235" s="200" t="s">
        <v>550</v>
      </c>
      <c r="F235" s="201" t="s">
        <v>551</v>
      </c>
      <c r="G235" s="202" t="s">
        <v>192</v>
      </c>
      <c r="H235" s="203">
        <v>559.43899999999996</v>
      </c>
      <c r="I235" s="204"/>
      <c r="J235" s="205">
        <f>ROUND(I235*H235,2)</f>
        <v>0</v>
      </c>
      <c r="K235" s="201" t="s">
        <v>129</v>
      </c>
      <c r="L235" s="39"/>
      <c r="M235" s="206" t="s">
        <v>1</v>
      </c>
      <c r="N235" s="207" t="s">
        <v>41</v>
      </c>
      <c r="O235" s="75"/>
      <c r="P235" s="208">
        <f>O235*H235</f>
        <v>0</v>
      </c>
      <c r="Q235" s="208">
        <v>0.00020000000000000001</v>
      </c>
      <c r="R235" s="208">
        <f>Q235*H235</f>
        <v>0.1118878</v>
      </c>
      <c r="S235" s="208">
        <v>0</v>
      </c>
      <c r="T235" s="209">
        <f>S235*H235</f>
        <v>0</v>
      </c>
      <c r="AR235" s="13" t="s">
        <v>251</v>
      </c>
      <c r="AT235" s="13" t="s">
        <v>125</v>
      </c>
      <c r="AU235" s="13" t="s">
        <v>80</v>
      </c>
      <c r="AY235" s="13" t="s">
        <v>124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3" t="s">
        <v>78</v>
      </c>
      <c r="BK235" s="210">
        <f>ROUND(I235*H235,2)</f>
        <v>0</v>
      </c>
      <c r="BL235" s="13" t="s">
        <v>251</v>
      </c>
      <c r="BM235" s="13" t="s">
        <v>552</v>
      </c>
    </row>
    <row r="236" s="11" customFormat="1">
      <c r="B236" s="218"/>
      <c r="C236" s="219"/>
      <c r="D236" s="220" t="s">
        <v>194</v>
      </c>
      <c r="E236" s="221" t="s">
        <v>1</v>
      </c>
      <c r="F236" s="222" t="s">
        <v>513</v>
      </c>
      <c r="G236" s="219"/>
      <c r="H236" s="223">
        <v>16.5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194</v>
      </c>
      <c r="AU236" s="229" t="s">
        <v>80</v>
      </c>
      <c r="AV236" s="11" t="s">
        <v>80</v>
      </c>
      <c r="AW236" s="11" t="s">
        <v>32</v>
      </c>
      <c r="AX236" s="11" t="s">
        <v>70</v>
      </c>
      <c r="AY236" s="229" t="s">
        <v>124</v>
      </c>
    </row>
    <row r="237" s="11" customFormat="1">
      <c r="B237" s="218"/>
      <c r="C237" s="219"/>
      <c r="D237" s="220" t="s">
        <v>194</v>
      </c>
      <c r="E237" s="221" t="s">
        <v>1</v>
      </c>
      <c r="F237" s="222" t="s">
        <v>514</v>
      </c>
      <c r="G237" s="219"/>
      <c r="H237" s="223">
        <v>20.800000000000001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194</v>
      </c>
      <c r="AU237" s="229" t="s">
        <v>80</v>
      </c>
      <c r="AV237" s="11" t="s">
        <v>80</v>
      </c>
      <c r="AW237" s="11" t="s">
        <v>32</v>
      </c>
      <c r="AX237" s="11" t="s">
        <v>70</v>
      </c>
      <c r="AY237" s="229" t="s">
        <v>124</v>
      </c>
    </row>
    <row r="238" s="11" customFormat="1">
      <c r="B238" s="218"/>
      <c r="C238" s="219"/>
      <c r="D238" s="220" t="s">
        <v>194</v>
      </c>
      <c r="E238" s="221" t="s">
        <v>1</v>
      </c>
      <c r="F238" s="222" t="s">
        <v>515</v>
      </c>
      <c r="G238" s="219"/>
      <c r="H238" s="223">
        <v>4.2999999999999998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194</v>
      </c>
      <c r="AU238" s="229" t="s">
        <v>80</v>
      </c>
      <c r="AV238" s="11" t="s">
        <v>80</v>
      </c>
      <c r="AW238" s="11" t="s">
        <v>32</v>
      </c>
      <c r="AX238" s="11" t="s">
        <v>70</v>
      </c>
      <c r="AY238" s="229" t="s">
        <v>124</v>
      </c>
    </row>
    <row r="239" s="11" customFormat="1">
      <c r="B239" s="218"/>
      <c r="C239" s="219"/>
      <c r="D239" s="220" t="s">
        <v>194</v>
      </c>
      <c r="E239" s="221" t="s">
        <v>1</v>
      </c>
      <c r="F239" s="222" t="s">
        <v>516</v>
      </c>
      <c r="G239" s="219"/>
      <c r="H239" s="223">
        <v>16.975000000000001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194</v>
      </c>
      <c r="AU239" s="229" t="s">
        <v>80</v>
      </c>
      <c r="AV239" s="11" t="s">
        <v>80</v>
      </c>
      <c r="AW239" s="11" t="s">
        <v>32</v>
      </c>
      <c r="AX239" s="11" t="s">
        <v>70</v>
      </c>
      <c r="AY239" s="229" t="s">
        <v>124</v>
      </c>
    </row>
    <row r="240" s="11" customFormat="1">
      <c r="B240" s="218"/>
      <c r="C240" s="219"/>
      <c r="D240" s="220" t="s">
        <v>194</v>
      </c>
      <c r="E240" s="221" t="s">
        <v>1</v>
      </c>
      <c r="F240" s="222" t="s">
        <v>517</v>
      </c>
      <c r="G240" s="219"/>
      <c r="H240" s="223">
        <v>0.84999999999999998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194</v>
      </c>
      <c r="AU240" s="229" t="s">
        <v>80</v>
      </c>
      <c r="AV240" s="11" t="s">
        <v>80</v>
      </c>
      <c r="AW240" s="11" t="s">
        <v>32</v>
      </c>
      <c r="AX240" s="11" t="s">
        <v>70</v>
      </c>
      <c r="AY240" s="229" t="s">
        <v>124</v>
      </c>
    </row>
    <row r="241" s="11" customFormat="1">
      <c r="B241" s="218"/>
      <c r="C241" s="219"/>
      <c r="D241" s="220" t="s">
        <v>194</v>
      </c>
      <c r="E241" s="221" t="s">
        <v>1</v>
      </c>
      <c r="F241" s="222" t="s">
        <v>518</v>
      </c>
      <c r="G241" s="219"/>
      <c r="H241" s="223">
        <v>6.6260000000000003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194</v>
      </c>
      <c r="AU241" s="229" t="s">
        <v>80</v>
      </c>
      <c r="AV241" s="11" t="s">
        <v>80</v>
      </c>
      <c r="AW241" s="11" t="s">
        <v>32</v>
      </c>
      <c r="AX241" s="11" t="s">
        <v>70</v>
      </c>
      <c r="AY241" s="229" t="s">
        <v>124</v>
      </c>
    </row>
    <row r="242" s="11" customFormat="1">
      <c r="B242" s="218"/>
      <c r="C242" s="219"/>
      <c r="D242" s="220" t="s">
        <v>194</v>
      </c>
      <c r="E242" s="221" t="s">
        <v>1</v>
      </c>
      <c r="F242" s="222" t="s">
        <v>519</v>
      </c>
      <c r="G242" s="219"/>
      <c r="H242" s="223">
        <v>1.73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194</v>
      </c>
      <c r="AU242" s="229" t="s">
        <v>80</v>
      </c>
      <c r="AV242" s="11" t="s">
        <v>80</v>
      </c>
      <c r="AW242" s="11" t="s">
        <v>32</v>
      </c>
      <c r="AX242" s="11" t="s">
        <v>70</v>
      </c>
      <c r="AY242" s="229" t="s">
        <v>124</v>
      </c>
    </row>
    <row r="243" s="11" customFormat="1">
      <c r="B243" s="218"/>
      <c r="C243" s="219"/>
      <c r="D243" s="220" t="s">
        <v>194</v>
      </c>
      <c r="E243" s="221" t="s">
        <v>1</v>
      </c>
      <c r="F243" s="222" t="s">
        <v>520</v>
      </c>
      <c r="G243" s="219"/>
      <c r="H243" s="223">
        <v>6.149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194</v>
      </c>
      <c r="AU243" s="229" t="s">
        <v>80</v>
      </c>
      <c r="AV243" s="11" t="s">
        <v>80</v>
      </c>
      <c r="AW243" s="11" t="s">
        <v>32</v>
      </c>
      <c r="AX243" s="11" t="s">
        <v>70</v>
      </c>
      <c r="AY243" s="229" t="s">
        <v>124</v>
      </c>
    </row>
    <row r="244" s="11" customFormat="1">
      <c r="B244" s="218"/>
      <c r="C244" s="219"/>
      <c r="D244" s="220" t="s">
        <v>194</v>
      </c>
      <c r="E244" s="221" t="s">
        <v>1</v>
      </c>
      <c r="F244" s="222" t="s">
        <v>521</v>
      </c>
      <c r="G244" s="219"/>
      <c r="H244" s="223">
        <v>3.5499999999999998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194</v>
      </c>
      <c r="AU244" s="229" t="s">
        <v>80</v>
      </c>
      <c r="AV244" s="11" t="s">
        <v>80</v>
      </c>
      <c r="AW244" s="11" t="s">
        <v>32</v>
      </c>
      <c r="AX244" s="11" t="s">
        <v>70</v>
      </c>
      <c r="AY244" s="229" t="s">
        <v>124</v>
      </c>
    </row>
    <row r="245" s="11" customFormat="1">
      <c r="B245" s="218"/>
      <c r="C245" s="219"/>
      <c r="D245" s="220" t="s">
        <v>194</v>
      </c>
      <c r="E245" s="221" t="s">
        <v>1</v>
      </c>
      <c r="F245" s="222" t="s">
        <v>522</v>
      </c>
      <c r="G245" s="219"/>
      <c r="H245" s="223">
        <v>17.335999999999999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194</v>
      </c>
      <c r="AU245" s="229" t="s">
        <v>80</v>
      </c>
      <c r="AV245" s="11" t="s">
        <v>80</v>
      </c>
      <c r="AW245" s="11" t="s">
        <v>32</v>
      </c>
      <c r="AX245" s="11" t="s">
        <v>70</v>
      </c>
      <c r="AY245" s="229" t="s">
        <v>124</v>
      </c>
    </row>
    <row r="246" s="11" customFormat="1">
      <c r="B246" s="218"/>
      <c r="C246" s="219"/>
      <c r="D246" s="220" t="s">
        <v>194</v>
      </c>
      <c r="E246" s="221" t="s">
        <v>1</v>
      </c>
      <c r="F246" s="222" t="s">
        <v>523</v>
      </c>
      <c r="G246" s="219"/>
      <c r="H246" s="223">
        <v>15.93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194</v>
      </c>
      <c r="AU246" s="229" t="s">
        <v>80</v>
      </c>
      <c r="AV246" s="11" t="s">
        <v>80</v>
      </c>
      <c r="AW246" s="11" t="s">
        <v>32</v>
      </c>
      <c r="AX246" s="11" t="s">
        <v>70</v>
      </c>
      <c r="AY246" s="229" t="s">
        <v>124</v>
      </c>
    </row>
    <row r="247" s="11" customFormat="1">
      <c r="B247" s="218"/>
      <c r="C247" s="219"/>
      <c r="D247" s="220" t="s">
        <v>194</v>
      </c>
      <c r="E247" s="221" t="s">
        <v>1</v>
      </c>
      <c r="F247" s="222" t="s">
        <v>524</v>
      </c>
      <c r="G247" s="219"/>
      <c r="H247" s="223">
        <v>32.039999999999999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194</v>
      </c>
      <c r="AU247" s="229" t="s">
        <v>80</v>
      </c>
      <c r="AV247" s="11" t="s">
        <v>80</v>
      </c>
      <c r="AW247" s="11" t="s">
        <v>32</v>
      </c>
      <c r="AX247" s="11" t="s">
        <v>70</v>
      </c>
      <c r="AY247" s="229" t="s">
        <v>124</v>
      </c>
    </row>
    <row r="248" s="11" customFormat="1">
      <c r="B248" s="218"/>
      <c r="C248" s="219"/>
      <c r="D248" s="220" t="s">
        <v>194</v>
      </c>
      <c r="E248" s="221" t="s">
        <v>1</v>
      </c>
      <c r="F248" s="222" t="s">
        <v>525</v>
      </c>
      <c r="G248" s="219"/>
      <c r="H248" s="223">
        <v>11.699999999999999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194</v>
      </c>
      <c r="AU248" s="229" t="s">
        <v>80</v>
      </c>
      <c r="AV248" s="11" t="s">
        <v>80</v>
      </c>
      <c r="AW248" s="11" t="s">
        <v>32</v>
      </c>
      <c r="AX248" s="11" t="s">
        <v>70</v>
      </c>
      <c r="AY248" s="229" t="s">
        <v>124</v>
      </c>
    </row>
    <row r="249" s="11" customFormat="1">
      <c r="B249" s="218"/>
      <c r="C249" s="219"/>
      <c r="D249" s="220" t="s">
        <v>194</v>
      </c>
      <c r="E249" s="221" t="s">
        <v>1</v>
      </c>
      <c r="F249" s="222" t="s">
        <v>526</v>
      </c>
      <c r="G249" s="219"/>
      <c r="H249" s="223">
        <v>21.5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194</v>
      </c>
      <c r="AU249" s="229" t="s">
        <v>80</v>
      </c>
      <c r="AV249" s="11" t="s">
        <v>80</v>
      </c>
      <c r="AW249" s="11" t="s">
        <v>32</v>
      </c>
      <c r="AX249" s="11" t="s">
        <v>70</v>
      </c>
      <c r="AY249" s="229" t="s">
        <v>124</v>
      </c>
    </row>
    <row r="250" s="11" customFormat="1">
      <c r="B250" s="218"/>
      <c r="C250" s="219"/>
      <c r="D250" s="220" t="s">
        <v>194</v>
      </c>
      <c r="E250" s="221" t="s">
        <v>1</v>
      </c>
      <c r="F250" s="222" t="s">
        <v>527</v>
      </c>
      <c r="G250" s="219"/>
      <c r="H250" s="223">
        <v>6.0199999999999996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194</v>
      </c>
      <c r="AU250" s="229" t="s">
        <v>80</v>
      </c>
      <c r="AV250" s="11" t="s">
        <v>80</v>
      </c>
      <c r="AW250" s="11" t="s">
        <v>32</v>
      </c>
      <c r="AX250" s="11" t="s">
        <v>70</v>
      </c>
      <c r="AY250" s="229" t="s">
        <v>124</v>
      </c>
    </row>
    <row r="251" s="11" customFormat="1">
      <c r="B251" s="218"/>
      <c r="C251" s="219"/>
      <c r="D251" s="220" t="s">
        <v>194</v>
      </c>
      <c r="E251" s="221" t="s">
        <v>1</v>
      </c>
      <c r="F251" s="222" t="s">
        <v>528</v>
      </c>
      <c r="G251" s="219"/>
      <c r="H251" s="223">
        <v>14.875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194</v>
      </c>
      <c r="AU251" s="229" t="s">
        <v>80</v>
      </c>
      <c r="AV251" s="11" t="s">
        <v>80</v>
      </c>
      <c r="AW251" s="11" t="s">
        <v>32</v>
      </c>
      <c r="AX251" s="11" t="s">
        <v>70</v>
      </c>
      <c r="AY251" s="229" t="s">
        <v>124</v>
      </c>
    </row>
    <row r="252" s="11" customFormat="1">
      <c r="B252" s="218"/>
      <c r="C252" s="219"/>
      <c r="D252" s="220" t="s">
        <v>194</v>
      </c>
      <c r="E252" s="221" t="s">
        <v>1</v>
      </c>
      <c r="F252" s="222" t="s">
        <v>529</v>
      </c>
      <c r="G252" s="219"/>
      <c r="H252" s="223">
        <v>10.6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194</v>
      </c>
      <c r="AU252" s="229" t="s">
        <v>80</v>
      </c>
      <c r="AV252" s="11" t="s">
        <v>80</v>
      </c>
      <c r="AW252" s="11" t="s">
        <v>32</v>
      </c>
      <c r="AX252" s="11" t="s">
        <v>70</v>
      </c>
      <c r="AY252" s="229" t="s">
        <v>124</v>
      </c>
    </row>
    <row r="253" s="11" customFormat="1">
      <c r="B253" s="218"/>
      <c r="C253" s="219"/>
      <c r="D253" s="220" t="s">
        <v>194</v>
      </c>
      <c r="E253" s="221" t="s">
        <v>1</v>
      </c>
      <c r="F253" s="222" t="s">
        <v>530</v>
      </c>
      <c r="G253" s="219"/>
      <c r="H253" s="223">
        <v>45.420000000000002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194</v>
      </c>
      <c r="AU253" s="229" t="s">
        <v>80</v>
      </c>
      <c r="AV253" s="11" t="s">
        <v>80</v>
      </c>
      <c r="AW253" s="11" t="s">
        <v>32</v>
      </c>
      <c r="AX253" s="11" t="s">
        <v>70</v>
      </c>
      <c r="AY253" s="229" t="s">
        <v>124</v>
      </c>
    </row>
    <row r="254" s="11" customFormat="1">
      <c r="B254" s="218"/>
      <c r="C254" s="219"/>
      <c r="D254" s="220" t="s">
        <v>194</v>
      </c>
      <c r="E254" s="221" t="s">
        <v>1</v>
      </c>
      <c r="F254" s="222" t="s">
        <v>531</v>
      </c>
      <c r="G254" s="219"/>
      <c r="H254" s="223">
        <v>6.6399999999999997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194</v>
      </c>
      <c r="AU254" s="229" t="s">
        <v>80</v>
      </c>
      <c r="AV254" s="11" t="s">
        <v>80</v>
      </c>
      <c r="AW254" s="11" t="s">
        <v>32</v>
      </c>
      <c r="AX254" s="11" t="s">
        <v>70</v>
      </c>
      <c r="AY254" s="229" t="s">
        <v>124</v>
      </c>
    </row>
    <row r="255" s="11" customFormat="1">
      <c r="B255" s="218"/>
      <c r="C255" s="219"/>
      <c r="D255" s="220" t="s">
        <v>194</v>
      </c>
      <c r="E255" s="221" t="s">
        <v>1</v>
      </c>
      <c r="F255" s="222" t="s">
        <v>532</v>
      </c>
      <c r="G255" s="219"/>
      <c r="H255" s="223">
        <v>11.560000000000001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194</v>
      </c>
      <c r="AU255" s="229" t="s">
        <v>80</v>
      </c>
      <c r="AV255" s="11" t="s">
        <v>80</v>
      </c>
      <c r="AW255" s="11" t="s">
        <v>32</v>
      </c>
      <c r="AX255" s="11" t="s">
        <v>70</v>
      </c>
      <c r="AY255" s="229" t="s">
        <v>124</v>
      </c>
    </row>
    <row r="256" s="11" customFormat="1">
      <c r="B256" s="218"/>
      <c r="C256" s="219"/>
      <c r="D256" s="220" t="s">
        <v>194</v>
      </c>
      <c r="E256" s="221" t="s">
        <v>1</v>
      </c>
      <c r="F256" s="222" t="s">
        <v>533</v>
      </c>
      <c r="G256" s="219"/>
      <c r="H256" s="223">
        <v>4.2800000000000002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194</v>
      </c>
      <c r="AU256" s="229" t="s">
        <v>80</v>
      </c>
      <c r="AV256" s="11" t="s">
        <v>80</v>
      </c>
      <c r="AW256" s="11" t="s">
        <v>32</v>
      </c>
      <c r="AX256" s="11" t="s">
        <v>70</v>
      </c>
      <c r="AY256" s="229" t="s">
        <v>124</v>
      </c>
    </row>
    <row r="257" s="11" customFormat="1">
      <c r="B257" s="218"/>
      <c r="C257" s="219"/>
      <c r="D257" s="220" t="s">
        <v>194</v>
      </c>
      <c r="E257" s="221" t="s">
        <v>1</v>
      </c>
      <c r="F257" s="222" t="s">
        <v>534</v>
      </c>
      <c r="G257" s="219"/>
      <c r="H257" s="223">
        <v>10.395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194</v>
      </c>
      <c r="AU257" s="229" t="s">
        <v>80</v>
      </c>
      <c r="AV257" s="11" t="s">
        <v>80</v>
      </c>
      <c r="AW257" s="11" t="s">
        <v>32</v>
      </c>
      <c r="AX257" s="11" t="s">
        <v>70</v>
      </c>
      <c r="AY257" s="229" t="s">
        <v>124</v>
      </c>
    </row>
    <row r="258" s="11" customFormat="1">
      <c r="B258" s="218"/>
      <c r="C258" s="219"/>
      <c r="D258" s="220" t="s">
        <v>194</v>
      </c>
      <c r="E258" s="221" t="s">
        <v>1</v>
      </c>
      <c r="F258" s="222" t="s">
        <v>535</v>
      </c>
      <c r="G258" s="219"/>
      <c r="H258" s="223">
        <v>3.3999999999999999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194</v>
      </c>
      <c r="AU258" s="229" t="s">
        <v>80</v>
      </c>
      <c r="AV258" s="11" t="s">
        <v>80</v>
      </c>
      <c r="AW258" s="11" t="s">
        <v>32</v>
      </c>
      <c r="AX258" s="11" t="s">
        <v>70</v>
      </c>
      <c r="AY258" s="229" t="s">
        <v>124</v>
      </c>
    </row>
    <row r="259" s="11" customFormat="1">
      <c r="B259" s="218"/>
      <c r="C259" s="219"/>
      <c r="D259" s="220" t="s">
        <v>194</v>
      </c>
      <c r="E259" s="221" t="s">
        <v>1</v>
      </c>
      <c r="F259" s="222" t="s">
        <v>536</v>
      </c>
      <c r="G259" s="219"/>
      <c r="H259" s="223">
        <v>22.199999999999999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194</v>
      </c>
      <c r="AU259" s="229" t="s">
        <v>80</v>
      </c>
      <c r="AV259" s="11" t="s">
        <v>80</v>
      </c>
      <c r="AW259" s="11" t="s">
        <v>32</v>
      </c>
      <c r="AX259" s="11" t="s">
        <v>70</v>
      </c>
      <c r="AY259" s="229" t="s">
        <v>124</v>
      </c>
    </row>
    <row r="260" s="11" customFormat="1">
      <c r="B260" s="218"/>
      <c r="C260" s="219"/>
      <c r="D260" s="220" t="s">
        <v>194</v>
      </c>
      <c r="E260" s="221" t="s">
        <v>1</v>
      </c>
      <c r="F260" s="222" t="s">
        <v>537</v>
      </c>
      <c r="G260" s="219"/>
      <c r="H260" s="223">
        <v>3.2000000000000002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194</v>
      </c>
      <c r="AU260" s="229" t="s">
        <v>80</v>
      </c>
      <c r="AV260" s="11" t="s">
        <v>80</v>
      </c>
      <c r="AW260" s="11" t="s">
        <v>32</v>
      </c>
      <c r="AX260" s="11" t="s">
        <v>70</v>
      </c>
      <c r="AY260" s="229" t="s">
        <v>124</v>
      </c>
    </row>
    <row r="261" s="11" customFormat="1">
      <c r="B261" s="218"/>
      <c r="C261" s="219"/>
      <c r="D261" s="220" t="s">
        <v>194</v>
      </c>
      <c r="E261" s="221" t="s">
        <v>1</v>
      </c>
      <c r="F261" s="222" t="s">
        <v>538</v>
      </c>
      <c r="G261" s="219"/>
      <c r="H261" s="223">
        <v>14.6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194</v>
      </c>
      <c r="AU261" s="229" t="s">
        <v>80</v>
      </c>
      <c r="AV261" s="11" t="s">
        <v>80</v>
      </c>
      <c r="AW261" s="11" t="s">
        <v>32</v>
      </c>
      <c r="AX261" s="11" t="s">
        <v>70</v>
      </c>
      <c r="AY261" s="229" t="s">
        <v>124</v>
      </c>
    </row>
    <row r="262" s="11" customFormat="1">
      <c r="B262" s="218"/>
      <c r="C262" s="219"/>
      <c r="D262" s="220" t="s">
        <v>194</v>
      </c>
      <c r="E262" s="221" t="s">
        <v>1</v>
      </c>
      <c r="F262" s="222" t="s">
        <v>539</v>
      </c>
      <c r="G262" s="219"/>
      <c r="H262" s="223">
        <v>4.5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194</v>
      </c>
      <c r="AU262" s="229" t="s">
        <v>80</v>
      </c>
      <c r="AV262" s="11" t="s">
        <v>80</v>
      </c>
      <c r="AW262" s="11" t="s">
        <v>32</v>
      </c>
      <c r="AX262" s="11" t="s">
        <v>70</v>
      </c>
      <c r="AY262" s="229" t="s">
        <v>124</v>
      </c>
    </row>
    <row r="263" s="11" customFormat="1">
      <c r="B263" s="218"/>
      <c r="C263" s="219"/>
      <c r="D263" s="220" t="s">
        <v>194</v>
      </c>
      <c r="E263" s="221" t="s">
        <v>1</v>
      </c>
      <c r="F263" s="222" t="s">
        <v>540</v>
      </c>
      <c r="G263" s="219"/>
      <c r="H263" s="223">
        <v>17.378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194</v>
      </c>
      <c r="AU263" s="229" t="s">
        <v>80</v>
      </c>
      <c r="AV263" s="11" t="s">
        <v>80</v>
      </c>
      <c r="AW263" s="11" t="s">
        <v>32</v>
      </c>
      <c r="AX263" s="11" t="s">
        <v>70</v>
      </c>
      <c r="AY263" s="229" t="s">
        <v>124</v>
      </c>
    </row>
    <row r="264" s="11" customFormat="1">
      <c r="B264" s="218"/>
      <c r="C264" s="219"/>
      <c r="D264" s="220" t="s">
        <v>194</v>
      </c>
      <c r="E264" s="221" t="s">
        <v>1</v>
      </c>
      <c r="F264" s="222" t="s">
        <v>541</v>
      </c>
      <c r="G264" s="219"/>
      <c r="H264" s="223">
        <v>101.7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194</v>
      </c>
      <c r="AU264" s="229" t="s">
        <v>80</v>
      </c>
      <c r="AV264" s="11" t="s">
        <v>80</v>
      </c>
      <c r="AW264" s="11" t="s">
        <v>32</v>
      </c>
      <c r="AX264" s="11" t="s">
        <v>70</v>
      </c>
      <c r="AY264" s="229" t="s">
        <v>124</v>
      </c>
    </row>
    <row r="265" s="11" customFormat="1">
      <c r="B265" s="218"/>
      <c r="C265" s="219"/>
      <c r="D265" s="220" t="s">
        <v>194</v>
      </c>
      <c r="E265" s="221" t="s">
        <v>1</v>
      </c>
      <c r="F265" s="222" t="s">
        <v>542</v>
      </c>
      <c r="G265" s="219"/>
      <c r="H265" s="223">
        <v>106.685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194</v>
      </c>
      <c r="AU265" s="229" t="s">
        <v>80</v>
      </c>
      <c r="AV265" s="11" t="s">
        <v>80</v>
      </c>
      <c r="AW265" s="11" t="s">
        <v>32</v>
      </c>
      <c r="AX265" s="11" t="s">
        <v>70</v>
      </c>
      <c r="AY265" s="229" t="s">
        <v>124</v>
      </c>
    </row>
    <row r="266" s="1" customFormat="1" ht="16.5" customHeight="1">
      <c r="B266" s="34"/>
      <c r="C266" s="199" t="s">
        <v>553</v>
      </c>
      <c r="D266" s="199" t="s">
        <v>125</v>
      </c>
      <c r="E266" s="200" t="s">
        <v>554</v>
      </c>
      <c r="F266" s="201" t="s">
        <v>555</v>
      </c>
      <c r="G266" s="202" t="s">
        <v>192</v>
      </c>
      <c r="H266" s="203">
        <v>77.099999999999994</v>
      </c>
      <c r="I266" s="204"/>
      <c r="J266" s="205">
        <f>ROUND(I266*H266,2)</f>
        <v>0</v>
      </c>
      <c r="K266" s="201" t="s">
        <v>129</v>
      </c>
      <c r="L266" s="39"/>
      <c r="M266" s="206" t="s">
        <v>1</v>
      </c>
      <c r="N266" s="207" t="s">
        <v>41</v>
      </c>
      <c r="O266" s="75"/>
      <c r="P266" s="208">
        <f>O266*H266</f>
        <v>0</v>
      </c>
      <c r="Q266" s="208">
        <v>0.00020000000000000001</v>
      </c>
      <c r="R266" s="208">
        <f>Q266*H266</f>
        <v>0.01542</v>
      </c>
      <c r="S266" s="208">
        <v>0</v>
      </c>
      <c r="T266" s="209">
        <f>S266*H266</f>
        <v>0</v>
      </c>
      <c r="AR266" s="13" t="s">
        <v>251</v>
      </c>
      <c r="AT266" s="13" t="s">
        <v>125</v>
      </c>
      <c r="AU266" s="13" t="s">
        <v>80</v>
      </c>
      <c r="AY266" s="13" t="s">
        <v>124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13" t="s">
        <v>78</v>
      </c>
      <c r="BK266" s="210">
        <f>ROUND(I266*H266,2)</f>
        <v>0</v>
      </c>
      <c r="BL266" s="13" t="s">
        <v>251</v>
      </c>
      <c r="BM266" s="13" t="s">
        <v>556</v>
      </c>
    </row>
    <row r="267" s="11" customFormat="1">
      <c r="B267" s="218"/>
      <c r="C267" s="219"/>
      <c r="D267" s="220" t="s">
        <v>194</v>
      </c>
      <c r="E267" s="221" t="s">
        <v>1</v>
      </c>
      <c r="F267" s="222" t="s">
        <v>547</v>
      </c>
      <c r="G267" s="219"/>
      <c r="H267" s="223">
        <v>22.600000000000001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194</v>
      </c>
      <c r="AU267" s="229" t="s">
        <v>80</v>
      </c>
      <c r="AV267" s="11" t="s">
        <v>80</v>
      </c>
      <c r="AW267" s="11" t="s">
        <v>32</v>
      </c>
      <c r="AX267" s="11" t="s">
        <v>70</v>
      </c>
      <c r="AY267" s="229" t="s">
        <v>124</v>
      </c>
    </row>
    <row r="268" s="11" customFormat="1">
      <c r="B268" s="218"/>
      <c r="C268" s="219"/>
      <c r="D268" s="220" t="s">
        <v>194</v>
      </c>
      <c r="E268" s="221" t="s">
        <v>1</v>
      </c>
      <c r="F268" s="222" t="s">
        <v>548</v>
      </c>
      <c r="G268" s="219"/>
      <c r="H268" s="223">
        <v>54.5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194</v>
      </c>
      <c r="AU268" s="229" t="s">
        <v>80</v>
      </c>
      <c r="AV268" s="11" t="s">
        <v>80</v>
      </c>
      <c r="AW268" s="11" t="s">
        <v>32</v>
      </c>
      <c r="AX268" s="11" t="s">
        <v>70</v>
      </c>
      <c r="AY268" s="229" t="s">
        <v>124</v>
      </c>
    </row>
    <row r="269" s="1" customFormat="1" ht="16.5" customHeight="1">
      <c r="B269" s="34"/>
      <c r="C269" s="199" t="s">
        <v>557</v>
      </c>
      <c r="D269" s="199" t="s">
        <v>125</v>
      </c>
      <c r="E269" s="200" t="s">
        <v>558</v>
      </c>
      <c r="F269" s="201" t="s">
        <v>559</v>
      </c>
      <c r="G269" s="202" t="s">
        <v>192</v>
      </c>
      <c r="H269" s="203">
        <v>559.43899999999996</v>
      </c>
      <c r="I269" s="204"/>
      <c r="J269" s="205">
        <f>ROUND(I269*H269,2)</f>
        <v>0</v>
      </c>
      <c r="K269" s="201" t="s">
        <v>129</v>
      </c>
      <c r="L269" s="39"/>
      <c r="M269" s="206" t="s">
        <v>1</v>
      </c>
      <c r="N269" s="207" t="s">
        <v>41</v>
      </c>
      <c r="O269" s="75"/>
      <c r="P269" s="208">
        <f>O269*H269</f>
        <v>0</v>
      </c>
      <c r="Q269" s="208">
        <v>0.00029</v>
      </c>
      <c r="R269" s="208">
        <f>Q269*H269</f>
        <v>0.16223731</v>
      </c>
      <c r="S269" s="208">
        <v>0</v>
      </c>
      <c r="T269" s="209">
        <f>S269*H269</f>
        <v>0</v>
      </c>
      <c r="AR269" s="13" t="s">
        <v>251</v>
      </c>
      <c r="AT269" s="13" t="s">
        <v>125</v>
      </c>
      <c r="AU269" s="13" t="s">
        <v>80</v>
      </c>
      <c r="AY269" s="13" t="s">
        <v>124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3" t="s">
        <v>78</v>
      </c>
      <c r="BK269" s="210">
        <f>ROUND(I269*H269,2)</f>
        <v>0</v>
      </c>
      <c r="BL269" s="13" t="s">
        <v>251</v>
      </c>
      <c r="BM269" s="13" t="s">
        <v>560</v>
      </c>
    </row>
    <row r="270" s="11" customFormat="1">
      <c r="B270" s="218"/>
      <c r="C270" s="219"/>
      <c r="D270" s="220" t="s">
        <v>194</v>
      </c>
      <c r="E270" s="221" t="s">
        <v>1</v>
      </c>
      <c r="F270" s="222" t="s">
        <v>513</v>
      </c>
      <c r="G270" s="219"/>
      <c r="H270" s="223">
        <v>16.5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194</v>
      </c>
      <c r="AU270" s="229" t="s">
        <v>80</v>
      </c>
      <c r="AV270" s="11" t="s">
        <v>80</v>
      </c>
      <c r="AW270" s="11" t="s">
        <v>32</v>
      </c>
      <c r="AX270" s="11" t="s">
        <v>70</v>
      </c>
      <c r="AY270" s="229" t="s">
        <v>124</v>
      </c>
    </row>
    <row r="271" s="11" customFormat="1">
      <c r="B271" s="218"/>
      <c r="C271" s="219"/>
      <c r="D271" s="220" t="s">
        <v>194</v>
      </c>
      <c r="E271" s="221" t="s">
        <v>1</v>
      </c>
      <c r="F271" s="222" t="s">
        <v>514</v>
      </c>
      <c r="G271" s="219"/>
      <c r="H271" s="223">
        <v>20.800000000000001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194</v>
      </c>
      <c r="AU271" s="229" t="s">
        <v>80</v>
      </c>
      <c r="AV271" s="11" t="s">
        <v>80</v>
      </c>
      <c r="AW271" s="11" t="s">
        <v>32</v>
      </c>
      <c r="AX271" s="11" t="s">
        <v>70</v>
      </c>
      <c r="AY271" s="229" t="s">
        <v>124</v>
      </c>
    </row>
    <row r="272" s="11" customFormat="1">
      <c r="B272" s="218"/>
      <c r="C272" s="219"/>
      <c r="D272" s="220" t="s">
        <v>194</v>
      </c>
      <c r="E272" s="221" t="s">
        <v>1</v>
      </c>
      <c r="F272" s="222" t="s">
        <v>515</v>
      </c>
      <c r="G272" s="219"/>
      <c r="H272" s="223">
        <v>4.2999999999999998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194</v>
      </c>
      <c r="AU272" s="229" t="s">
        <v>80</v>
      </c>
      <c r="AV272" s="11" t="s">
        <v>80</v>
      </c>
      <c r="AW272" s="11" t="s">
        <v>32</v>
      </c>
      <c r="AX272" s="11" t="s">
        <v>70</v>
      </c>
      <c r="AY272" s="229" t="s">
        <v>124</v>
      </c>
    </row>
    <row r="273" s="11" customFormat="1">
      <c r="B273" s="218"/>
      <c r="C273" s="219"/>
      <c r="D273" s="220" t="s">
        <v>194</v>
      </c>
      <c r="E273" s="221" t="s">
        <v>1</v>
      </c>
      <c r="F273" s="222" t="s">
        <v>516</v>
      </c>
      <c r="G273" s="219"/>
      <c r="H273" s="223">
        <v>16.975000000000001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194</v>
      </c>
      <c r="AU273" s="229" t="s">
        <v>80</v>
      </c>
      <c r="AV273" s="11" t="s">
        <v>80</v>
      </c>
      <c r="AW273" s="11" t="s">
        <v>32</v>
      </c>
      <c r="AX273" s="11" t="s">
        <v>70</v>
      </c>
      <c r="AY273" s="229" t="s">
        <v>124</v>
      </c>
    </row>
    <row r="274" s="11" customFormat="1">
      <c r="B274" s="218"/>
      <c r="C274" s="219"/>
      <c r="D274" s="220" t="s">
        <v>194</v>
      </c>
      <c r="E274" s="221" t="s">
        <v>1</v>
      </c>
      <c r="F274" s="222" t="s">
        <v>517</v>
      </c>
      <c r="G274" s="219"/>
      <c r="H274" s="223">
        <v>0.84999999999999998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194</v>
      </c>
      <c r="AU274" s="229" t="s">
        <v>80</v>
      </c>
      <c r="AV274" s="11" t="s">
        <v>80</v>
      </c>
      <c r="AW274" s="11" t="s">
        <v>32</v>
      </c>
      <c r="AX274" s="11" t="s">
        <v>70</v>
      </c>
      <c r="AY274" s="229" t="s">
        <v>124</v>
      </c>
    </row>
    <row r="275" s="11" customFormat="1">
      <c r="B275" s="218"/>
      <c r="C275" s="219"/>
      <c r="D275" s="220" t="s">
        <v>194</v>
      </c>
      <c r="E275" s="221" t="s">
        <v>1</v>
      </c>
      <c r="F275" s="222" t="s">
        <v>518</v>
      </c>
      <c r="G275" s="219"/>
      <c r="H275" s="223">
        <v>6.6260000000000003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194</v>
      </c>
      <c r="AU275" s="229" t="s">
        <v>80</v>
      </c>
      <c r="AV275" s="11" t="s">
        <v>80</v>
      </c>
      <c r="AW275" s="11" t="s">
        <v>32</v>
      </c>
      <c r="AX275" s="11" t="s">
        <v>70</v>
      </c>
      <c r="AY275" s="229" t="s">
        <v>124</v>
      </c>
    </row>
    <row r="276" s="11" customFormat="1">
      <c r="B276" s="218"/>
      <c r="C276" s="219"/>
      <c r="D276" s="220" t="s">
        <v>194</v>
      </c>
      <c r="E276" s="221" t="s">
        <v>1</v>
      </c>
      <c r="F276" s="222" t="s">
        <v>519</v>
      </c>
      <c r="G276" s="219"/>
      <c r="H276" s="223">
        <v>1.73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194</v>
      </c>
      <c r="AU276" s="229" t="s">
        <v>80</v>
      </c>
      <c r="AV276" s="11" t="s">
        <v>80</v>
      </c>
      <c r="AW276" s="11" t="s">
        <v>32</v>
      </c>
      <c r="AX276" s="11" t="s">
        <v>70</v>
      </c>
      <c r="AY276" s="229" t="s">
        <v>124</v>
      </c>
    </row>
    <row r="277" s="11" customFormat="1">
      <c r="B277" s="218"/>
      <c r="C277" s="219"/>
      <c r="D277" s="220" t="s">
        <v>194</v>
      </c>
      <c r="E277" s="221" t="s">
        <v>1</v>
      </c>
      <c r="F277" s="222" t="s">
        <v>520</v>
      </c>
      <c r="G277" s="219"/>
      <c r="H277" s="223">
        <v>6.149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194</v>
      </c>
      <c r="AU277" s="229" t="s">
        <v>80</v>
      </c>
      <c r="AV277" s="11" t="s">
        <v>80</v>
      </c>
      <c r="AW277" s="11" t="s">
        <v>32</v>
      </c>
      <c r="AX277" s="11" t="s">
        <v>70</v>
      </c>
      <c r="AY277" s="229" t="s">
        <v>124</v>
      </c>
    </row>
    <row r="278" s="11" customFormat="1">
      <c r="B278" s="218"/>
      <c r="C278" s="219"/>
      <c r="D278" s="220" t="s">
        <v>194</v>
      </c>
      <c r="E278" s="221" t="s">
        <v>1</v>
      </c>
      <c r="F278" s="222" t="s">
        <v>521</v>
      </c>
      <c r="G278" s="219"/>
      <c r="H278" s="223">
        <v>3.5499999999999998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194</v>
      </c>
      <c r="AU278" s="229" t="s">
        <v>80</v>
      </c>
      <c r="AV278" s="11" t="s">
        <v>80</v>
      </c>
      <c r="AW278" s="11" t="s">
        <v>32</v>
      </c>
      <c r="AX278" s="11" t="s">
        <v>70</v>
      </c>
      <c r="AY278" s="229" t="s">
        <v>124</v>
      </c>
    </row>
    <row r="279" s="11" customFormat="1">
      <c r="B279" s="218"/>
      <c r="C279" s="219"/>
      <c r="D279" s="220" t="s">
        <v>194</v>
      </c>
      <c r="E279" s="221" t="s">
        <v>1</v>
      </c>
      <c r="F279" s="222" t="s">
        <v>522</v>
      </c>
      <c r="G279" s="219"/>
      <c r="H279" s="223">
        <v>17.335999999999999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194</v>
      </c>
      <c r="AU279" s="229" t="s">
        <v>80</v>
      </c>
      <c r="AV279" s="11" t="s">
        <v>80</v>
      </c>
      <c r="AW279" s="11" t="s">
        <v>32</v>
      </c>
      <c r="AX279" s="11" t="s">
        <v>70</v>
      </c>
      <c r="AY279" s="229" t="s">
        <v>124</v>
      </c>
    </row>
    <row r="280" s="11" customFormat="1">
      <c r="B280" s="218"/>
      <c r="C280" s="219"/>
      <c r="D280" s="220" t="s">
        <v>194</v>
      </c>
      <c r="E280" s="221" t="s">
        <v>1</v>
      </c>
      <c r="F280" s="222" t="s">
        <v>523</v>
      </c>
      <c r="G280" s="219"/>
      <c r="H280" s="223">
        <v>15.93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194</v>
      </c>
      <c r="AU280" s="229" t="s">
        <v>80</v>
      </c>
      <c r="AV280" s="11" t="s">
        <v>80</v>
      </c>
      <c r="AW280" s="11" t="s">
        <v>32</v>
      </c>
      <c r="AX280" s="11" t="s">
        <v>70</v>
      </c>
      <c r="AY280" s="229" t="s">
        <v>124</v>
      </c>
    </row>
    <row r="281" s="11" customFormat="1">
      <c r="B281" s="218"/>
      <c r="C281" s="219"/>
      <c r="D281" s="220" t="s">
        <v>194</v>
      </c>
      <c r="E281" s="221" t="s">
        <v>1</v>
      </c>
      <c r="F281" s="222" t="s">
        <v>524</v>
      </c>
      <c r="G281" s="219"/>
      <c r="H281" s="223">
        <v>32.039999999999999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194</v>
      </c>
      <c r="AU281" s="229" t="s">
        <v>80</v>
      </c>
      <c r="AV281" s="11" t="s">
        <v>80</v>
      </c>
      <c r="AW281" s="11" t="s">
        <v>32</v>
      </c>
      <c r="AX281" s="11" t="s">
        <v>70</v>
      </c>
      <c r="AY281" s="229" t="s">
        <v>124</v>
      </c>
    </row>
    <row r="282" s="11" customFormat="1">
      <c r="B282" s="218"/>
      <c r="C282" s="219"/>
      <c r="D282" s="220" t="s">
        <v>194</v>
      </c>
      <c r="E282" s="221" t="s">
        <v>1</v>
      </c>
      <c r="F282" s="222" t="s">
        <v>525</v>
      </c>
      <c r="G282" s="219"/>
      <c r="H282" s="223">
        <v>11.699999999999999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194</v>
      </c>
      <c r="AU282" s="229" t="s">
        <v>80</v>
      </c>
      <c r="AV282" s="11" t="s">
        <v>80</v>
      </c>
      <c r="AW282" s="11" t="s">
        <v>32</v>
      </c>
      <c r="AX282" s="11" t="s">
        <v>70</v>
      </c>
      <c r="AY282" s="229" t="s">
        <v>124</v>
      </c>
    </row>
    <row r="283" s="11" customFormat="1">
      <c r="B283" s="218"/>
      <c r="C283" s="219"/>
      <c r="D283" s="220" t="s">
        <v>194</v>
      </c>
      <c r="E283" s="221" t="s">
        <v>1</v>
      </c>
      <c r="F283" s="222" t="s">
        <v>526</v>
      </c>
      <c r="G283" s="219"/>
      <c r="H283" s="223">
        <v>21.5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194</v>
      </c>
      <c r="AU283" s="229" t="s">
        <v>80</v>
      </c>
      <c r="AV283" s="11" t="s">
        <v>80</v>
      </c>
      <c r="AW283" s="11" t="s">
        <v>32</v>
      </c>
      <c r="AX283" s="11" t="s">
        <v>70</v>
      </c>
      <c r="AY283" s="229" t="s">
        <v>124</v>
      </c>
    </row>
    <row r="284" s="11" customFormat="1">
      <c r="B284" s="218"/>
      <c r="C284" s="219"/>
      <c r="D284" s="220" t="s">
        <v>194</v>
      </c>
      <c r="E284" s="221" t="s">
        <v>1</v>
      </c>
      <c r="F284" s="222" t="s">
        <v>527</v>
      </c>
      <c r="G284" s="219"/>
      <c r="H284" s="223">
        <v>6.0199999999999996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194</v>
      </c>
      <c r="AU284" s="229" t="s">
        <v>80</v>
      </c>
      <c r="AV284" s="11" t="s">
        <v>80</v>
      </c>
      <c r="AW284" s="11" t="s">
        <v>32</v>
      </c>
      <c r="AX284" s="11" t="s">
        <v>70</v>
      </c>
      <c r="AY284" s="229" t="s">
        <v>124</v>
      </c>
    </row>
    <row r="285" s="11" customFormat="1">
      <c r="B285" s="218"/>
      <c r="C285" s="219"/>
      <c r="D285" s="220" t="s">
        <v>194</v>
      </c>
      <c r="E285" s="221" t="s">
        <v>1</v>
      </c>
      <c r="F285" s="222" t="s">
        <v>528</v>
      </c>
      <c r="G285" s="219"/>
      <c r="H285" s="223">
        <v>14.875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194</v>
      </c>
      <c r="AU285" s="229" t="s">
        <v>80</v>
      </c>
      <c r="AV285" s="11" t="s">
        <v>80</v>
      </c>
      <c r="AW285" s="11" t="s">
        <v>32</v>
      </c>
      <c r="AX285" s="11" t="s">
        <v>70</v>
      </c>
      <c r="AY285" s="229" t="s">
        <v>124</v>
      </c>
    </row>
    <row r="286" s="11" customFormat="1">
      <c r="B286" s="218"/>
      <c r="C286" s="219"/>
      <c r="D286" s="220" t="s">
        <v>194</v>
      </c>
      <c r="E286" s="221" t="s">
        <v>1</v>
      </c>
      <c r="F286" s="222" t="s">
        <v>529</v>
      </c>
      <c r="G286" s="219"/>
      <c r="H286" s="223">
        <v>10.6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194</v>
      </c>
      <c r="AU286" s="229" t="s">
        <v>80</v>
      </c>
      <c r="AV286" s="11" t="s">
        <v>80</v>
      </c>
      <c r="AW286" s="11" t="s">
        <v>32</v>
      </c>
      <c r="AX286" s="11" t="s">
        <v>70</v>
      </c>
      <c r="AY286" s="229" t="s">
        <v>124</v>
      </c>
    </row>
    <row r="287" s="11" customFormat="1">
      <c r="B287" s="218"/>
      <c r="C287" s="219"/>
      <c r="D287" s="220" t="s">
        <v>194</v>
      </c>
      <c r="E287" s="221" t="s">
        <v>1</v>
      </c>
      <c r="F287" s="222" t="s">
        <v>530</v>
      </c>
      <c r="G287" s="219"/>
      <c r="H287" s="223">
        <v>45.420000000000002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194</v>
      </c>
      <c r="AU287" s="229" t="s">
        <v>80</v>
      </c>
      <c r="AV287" s="11" t="s">
        <v>80</v>
      </c>
      <c r="AW287" s="11" t="s">
        <v>32</v>
      </c>
      <c r="AX287" s="11" t="s">
        <v>70</v>
      </c>
      <c r="AY287" s="229" t="s">
        <v>124</v>
      </c>
    </row>
    <row r="288" s="11" customFormat="1">
      <c r="B288" s="218"/>
      <c r="C288" s="219"/>
      <c r="D288" s="220" t="s">
        <v>194</v>
      </c>
      <c r="E288" s="221" t="s">
        <v>1</v>
      </c>
      <c r="F288" s="222" t="s">
        <v>531</v>
      </c>
      <c r="G288" s="219"/>
      <c r="H288" s="223">
        <v>6.6399999999999997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194</v>
      </c>
      <c r="AU288" s="229" t="s">
        <v>80</v>
      </c>
      <c r="AV288" s="11" t="s">
        <v>80</v>
      </c>
      <c r="AW288" s="11" t="s">
        <v>32</v>
      </c>
      <c r="AX288" s="11" t="s">
        <v>70</v>
      </c>
      <c r="AY288" s="229" t="s">
        <v>124</v>
      </c>
    </row>
    <row r="289" s="11" customFormat="1">
      <c r="B289" s="218"/>
      <c r="C289" s="219"/>
      <c r="D289" s="220" t="s">
        <v>194</v>
      </c>
      <c r="E289" s="221" t="s">
        <v>1</v>
      </c>
      <c r="F289" s="222" t="s">
        <v>532</v>
      </c>
      <c r="G289" s="219"/>
      <c r="H289" s="223">
        <v>11.560000000000001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194</v>
      </c>
      <c r="AU289" s="229" t="s">
        <v>80</v>
      </c>
      <c r="AV289" s="11" t="s">
        <v>80</v>
      </c>
      <c r="AW289" s="11" t="s">
        <v>32</v>
      </c>
      <c r="AX289" s="11" t="s">
        <v>70</v>
      </c>
      <c r="AY289" s="229" t="s">
        <v>124</v>
      </c>
    </row>
    <row r="290" s="11" customFormat="1">
      <c r="B290" s="218"/>
      <c r="C290" s="219"/>
      <c r="D290" s="220" t="s">
        <v>194</v>
      </c>
      <c r="E290" s="221" t="s">
        <v>1</v>
      </c>
      <c r="F290" s="222" t="s">
        <v>533</v>
      </c>
      <c r="G290" s="219"/>
      <c r="H290" s="223">
        <v>4.2800000000000002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194</v>
      </c>
      <c r="AU290" s="229" t="s">
        <v>80</v>
      </c>
      <c r="AV290" s="11" t="s">
        <v>80</v>
      </c>
      <c r="AW290" s="11" t="s">
        <v>32</v>
      </c>
      <c r="AX290" s="11" t="s">
        <v>70</v>
      </c>
      <c r="AY290" s="229" t="s">
        <v>124</v>
      </c>
    </row>
    <row r="291" s="11" customFormat="1">
      <c r="B291" s="218"/>
      <c r="C291" s="219"/>
      <c r="D291" s="220" t="s">
        <v>194</v>
      </c>
      <c r="E291" s="221" t="s">
        <v>1</v>
      </c>
      <c r="F291" s="222" t="s">
        <v>534</v>
      </c>
      <c r="G291" s="219"/>
      <c r="H291" s="223">
        <v>10.395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194</v>
      </c>
      <c r="AU291" s="229" t="s">
        <v>80</v>
      </c>
      <c r="AV291" s="11" t="s">
        <v>80</v>
      </c>
      <c r="AW291" s="11" t="s">
        <v>32</v>
      </c>
      <c r="AX291" s="11" t="s">
        <v>70</v>
      </c>
      <c r="AY291" s="229" t="s">
        <v>124</v>
      </c>
    </row>
    <row r="292" s="11" customFormat="1">
      <c r="B292" s="218"/>
      <c r="C292" s="219"/>
      <c r="D292" s="220" t="s">
        <v>194</v>
      </c>
      <c r="E292" s="221" t="s">
        <v>1</v>
      </c>
      <c r="F292" s="222" t="s">
        <v>535</v>
      </c>
      <c r="G292" s="219"/>
      <c r="H292" s="223">
        <v>3.3999999999999999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194</v>
      </c>
      <c r="AU292" s="229" t="s">
        <v>80</v>
      </c>
      <c r="AV292" s="11" t="s">
        <v>80</v>
      </c>
      <c r="AW292" s="11" t="s">
        <v>32</v>
      </c>
      <c r="AX292" s="11" t="s">
        <v>70</v>
      </c>
      <c r="AY292" s="229" t="s">
        <v>124</v>
      </c>
    </row>
    <row r="293" s="11" customFormat="1">
      <c r="B293" s="218"/>
      <c r="C293" s="219"/>
      <c r="D293" s="220" t="s">
        <v>194</v>
      </c>
      <c r="E293" s="221" t="s">
        <v>1</v>
      </c>
      <c r="F293" s="222" t="s">
        <v>536</v>
      </c>
      <c r="G293" s="219"/>
      <c r="H293" s="223">
        <v>22.199999999999999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194</v>
      </c>
      <c r="AU293" s="229" t="s">
        <v>80</v>
      </c>
      <c r="AV293" s="11" t="s">
        <v>80</v>
      </c>
      <c r="AW293" s="11" t="s">
        <v>32</v>
      </c>
      <c r="AX293" s="11" t="s">
        <v>70</v>
      </c>
      <c r="AY293" s="229" t="s">
        <v>124</v>
      </c>
    </row>
    <row r="294" s="11" customFormat="1">
      <c r="B294" s="218"/>
      <c r="C294" s="219"/>
      <c r="D294" s="220" t="s">
        <v>194</v>
      </c>
      <c r="E294" s="221" t="s">
        <v>1</v>
      </c>
      <c r="F294" s="222" t="s">
        <v>537</v>
      </c>
      <c r="G294" s="219"/>
      <c r="H294" s="223">
        <v>3.2000000000000002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194</v>
      </c>
      <c r="AU294" s="229" t="s">
        <v>80</v>
      </c>
      <c r="AV294" s="11" t="s">
        <v>80</v>
      </c>
      <c r="AW294" s="11" t="s">
        <v>32</v>
      </c>
      <c r="AX294" s="11" t="s">
        <v>70</v>
      </c>
      <c r="AY294" s="229" t="s">
        <v>124</v>
      </c>
    </row>
    <row r="295" s="11" customFormat="1">
      <c r="B295" s="218"/>
      <c r="C295" s="219"/>
      <c r="D295" s="220" t="s">
        <v>194</v>
      </c>
      <c r="E295" s="221" t="s">
        <v>1</v>
      </c>
      <c r="F295" s="222" t="s">
        <v>538</v>
      </c>
      <c r="G295" s="219"/>
      <c r="H295" s="223">
        <v>14.6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194</v>
      </c>
      <c r="AU295" s="229" t="s">
        <v>80</v>
      </c>
      <c r="AV295" s="11" t="s">
        <v>80</v>
      </c>
      <c r="AW295" s="11" t="s">
        <v>32</v>
      </c>
      <c r="AX295" s="11" t="s">
        <v>70</v>
      </c>
      <c r="AY295" s="229" t="s">
        <v>124</v>
      </c>
    </row>
    <row r="296" s="11" customFormat="1">
      <c r="B296" s="218"/>
      <c r="C296" s="219"/>
      <c r="D296" s="220" t="s">
        <v>194</v>
      </c>
      <c r="E296" s="221" t="s">
        <v>1</v>
      </c>
      <c r="F296" s="222" t="s">
        <v>539</v>
      </c>
      <c r="G296" s="219"/>
      <c r="H296" s="223">
        <v>4.5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194</v>
      </c>
      <c r="AU296" s="229" t="s">
        <v>80</v>
      </c>
      <c r="AV296" s="11" t="s">
        <v>80</v>
      </c>
      <c r="AW296" s="11" t="s">
        <v>32</v>
      </c>
      <c r="AX296" s="11" t="s">
        <v>70</v>
      </c>
      <c r="AY296" s="229" t="s">
        <v>124</v>
      </c>
    </row>
    <row r="297" s="11" customFormat="1">
      <c r="B297" s="218"/>
      <c r="C297" s="219"/>
      <c r="D297" s="220" t="s">
        <v>194</v>
      </c>
      <c r="E297" s="221" t="s">
        <v>1</v>
      </c>
      <c r="F297" s="222" t="s">
        <v>540</v>
      </c>
      <c r="G297" s="219"/>
      <c r="H297" s="223">
        <v>17.378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194</v>
      </c>
      <c r="AU297" s="229" t="s">
        <v>80</v>
      </c>
      <c r="AV297" s="11" t="s">
        <v>80</v>
      </c>
      <c r="AW297" s="11" t="s">
        <v>32</v>
      </c>
      <c r="AX297" s="11" t="s">
        <v>70</v>
      </c>
      <c r="AY297" s="229" t="s">
        <v>124</v>
      </c>
    </row>
    <row r="298" s="11" customFormat="1">
      <c r="B298" s="218"/>
      <c r="C298" s="219"/>
      <c r="D298" s="220" t="s">
        <v>194</v>
      </c>
      <c r="E298" s="221" t="s">
        <v>1</v>
      </c>
      <c r="F298" s="222" t="s">
        <v>541</v>
      </c>
      <c r="G298" s="219"/>
      <c r="H298" s="223">
        <v>101.7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194</v>
      </c>
      <c r="AU298" s="229" t="s">
        <v>80</v>
      </c>
      <c r="AV298" s="11" t="s">
        <v>80</v>
      </c>
      <c r="AW298" s="11" t="s">
        <v>32</v>
      </c>
      <c r="AX298" s="11" t="s">
        <v>70</v>
      </c>
      <c r="AY298" s="229" t="s">
        <v>124</v>
      </c>
    </row>
    <row r="299" s="11" customFormat="1">
      <c r="B299" s="218"/>
      <c r="C299" s="219"/>
      <c r="D299" s="220" t="s">
        <v>194</v>
      </c>
      <c r="E299" s="221" t="s">
        <v>1</v>
      </c>
      <c r="F299" s="222" t="s">
        <v>542</v>
      </c>
      <c r="G299" s="219"/>
      <c r="H299" s="223">
        <v>106.685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194</v>
      </c>
      <c r="AU299" s="229" t="s">
        <v>80</v>
      </c>
      <c r="AV299" s="11" t="s">
        <v>80</v>
      </c>
      <c r="AW299" s="11" t="s">
        <v>32</v>
      </c>
      <c r="AX299" s="11" t="s">
        <v>70</v>
      </c>
      <c r="AY299" s="229" t="s">
        <v>124</v>
      </c>
    </row>
    <row r="300" s="1" customFormat="1" ht="16.5" customHeight="1">
      <c r="B300" s="34"/>
      <c r="C300" s="199" t="s">
        <v>561</v>
      </c>
      <c r="D300" s="199" t="s">
        <v>125</v>
      </c>
      <c r="E300" s="200" t="s">
        <v>562</v>
      </c>
      <c r="F300" s="201" t="s">
        <v>563</v>
      </c>
      <c r="G300" s="202" t="s">
        <v>192</v>
      </c>
      <c r="H300" s="203">
        <v>77.099999999999994</v>
      </c>
      <c r="I300" s="204"/>
      <c r="J300" s="205">
        <f>ROUND(I300*H300,2)</f>
        <v>0</v>
      </c>
      <c r="K300" s="201" t="s">
        <v>129</v>
      </c>
      <c r="L300" s="39"/>
      <c r="M300" s="206" t="s">
        <v>1</v>
      </c>
      <c r="N300" s="207" t="s">
        <v>41</v>
      </c>
      <c r="O300" s="75"/>
      <c r="P300" s="208">
        <f>O300*H300</f>
        <v>0</v>
      </c>
      <c r="Q300" s="208">
        <v>0.00029</v>
      </c>
      <c r="R300" s="208">
        <f>Q300*H300</f>
        <v>0.022358999999999997</v>
      </c>
      <c r="S300" s="208">
        <v>0</v>
      </c>
      <c r="T300" s="209">
        <f>S300*H300</f>
        <v>0</v>
      </c>
      <c r="AR300" s="13" t="s">
        <v>251</v>
      </c>
      <c r="AT300" s="13" t="s">
        <v>125</v>
      </c>
      <c r="AU300" s="13" t="s">
        <v>80</v>
      </c>
      <c r="AY300" s="13" t="s">
        <v>124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3" t="s">
        <v>78</v>
      </c>
      <c r="BK300" s="210">
        <f>ROUND(I300*H300,2)</f>
        <v>0</v>
      </c>
      <c r="BL300" s="13" t="s">
        <v>251</v>
      </c>
      <c r="BM300" s="13" t="s">
        <v>564</v>
      </c>
    </row>
    <row r="301" s="11" customFormat="1">
      <c r="B301" s="218"/>
      <c r="C301" s="219"/>
      <c r="D301" s="220" t="s">
        <v>194</v>
      </c>
      <c r="E301" s="221" t="s">
        <v>1</v>
      </c>
      <c r="F301" s="222" t="s">
        <v>547</v>
      </c>
      <c r="G301" s="219"/>
      <c r="H301" s="223">
        <v>22.600000000000001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194</v>
      </c>
      <c r="AU301" s="229" t="s">
        <v>80</v>
      </c>
      <c r="AV301" s="11" t="s">
        <v>80</v>
      </c>
      <c r="AW301" s="11" t="s">
        <v>32</v>
      </c>
      <c r="AX301" s="11" t="s">
        <v>70</v>
      </c>
      <c r="AY301" s="229" t="s">
        <v>124</v>
      </c>
    </row>
    <row r="302" s="11" customFormat="1">
      <c r="B302" s="218"/>
      <c r="C302" s="219"/>
      <c r="D302" s="220" t="s">
        <v>194</v>
      </c>
      <c r="E302" s="221" t="s">
        <v>1</v>
      </c>
      <c r="F302" s="222" t="s">
        <v>548</v>
      </c>
      <c r="G302" s="219"/>
      <c r="H302" s="223">
        <v>54.5</v>
      </c>
      <c r="I302" s="224"/>
      <c r="J302" s="219"/>
      <c r="K302" s="219"/>
      <c r="L302" s="225"/>
      <c r="M302" s="241"/>
      <c r="N302" s="242"/>
      <c r="O302" s="242"/>
      <c r="P302" s="242"/>
      <c r="Q302" s="242"/>
      <c r="R302" s="242"/>
      <c r="S302" s="242"/>
      <c r="T302" s="243"/>
      <c r="AT302" s="229" t="s">
        <v>194</v>
      </c>
      <c r="AU302" s="229" t="s">
        <v>80</v>
      </c>
      <c r="AV302" s="11" t="s">
        <v>80</v>
      </c>
      <c r="AW302" s="11" t="s">
        <v>32</v>
      </c>
      <c r="AX302" s="11" t="s">
        <v>70</v>
      </c>
      <c r="AY302" s="229" t="s">
        <v>124</v>
      </c>
    </row>
    <row r="303" s="1" customFormat="1" ht="6.96" customHeight="1">
      <c r="B303" s="53"/>
      <c r="C303" s="54"/>
      <c r="D303" s="54"/>
      <c r="E303" s="54"/>
      <c r="F303" s="54"/>
      <c r="G303" s="54"/>
      <c r="H303" s="54"/>
      <c r="I303" s="151"/>
      <c r="J303" s="54"/>
      <c r="K303" s="54"/>
      <c r="L303" s="39"/>
    </row>
  </sheetData>
  <sheetProtection sheet="1" autoFilter="0" formatColumns="0" formatRows="0" objects="1" scenarios="1" spinCount="100000" saltValue="lfZD/upoX7UR0pGWHmyS+fUdGMLYyhM9Mji2YyGybH0h3oRp5NFre/aJa3KHSPR8S5JOSicMRtWfz6/i2Dgp7g==" hashValue="SLzpJb4Gg26tFPRw8oAxbdfee11G+r5PyBftTyuK8DImwlUwlrULgNPtOaEHGEKzndj7C5niK5QBqkeMVD1Gog==" algorithmName="SHA-512" password="CC35"/>
  <autoFilter ref="C92:K302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88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M.Majerové 1650, Sokolov - pavilon I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565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23. 4. 2019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ROUND(J92,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ROUND((SUM(BE92:BE178)),  2)</f>
        <v>0</v>
      </c>
      <c r="I33" s="140">
        <v>0.20999999999999999</v>
      </c>
      <c r="J33" s="139">
        <f>ROUND(((SUM(BE92:BE178))*I33),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ROUND((SUM(BF92:BF178)),  2)</f>
        <v>0</v>
      </c>
      <c r="I34" s="140">
        <v>0.14999999999999999</v>
      </c>
      <c r="J34" s="139">
        <f>ROUND(((SUM(BF92:BF178))*I34),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ROUND((SUM(BG92:BG178)),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ROUND((SUM(BH92:BH178)),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ROUND((SUM(BI92:BI178)),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M.Majerové 1650, Sokolov - pavilon I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20 - 2NP - demontáže, bourání, přesuny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23. 4. 2019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Babic Milan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J92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178</v>
      </c>
      <c r="E60" s="164"/>
      <c r="F60" s="164"/>
      <c r="G60" s="164"/>
      <c r="H60" s="164"/>
      <c r="I60" s="165"/>
      <c r="J60" s="166">
        <f>J93</f>
        <v>0</v>
      </c>
      <c r="K60" s="162"/>
      <c r="L60" s="167"/>
    </row>
    <row r="61" s="8" customFormat="1" ht="19.92" customHeight="1">
      <c r="B61" s="168"/>
      <c r="C61" s="169"/>
      <c r="D61" s="170" t="s">
        <v>333</v>
      </c>
      <c r="E61" s="171"/>
      <c r="F61" s="171"/>
      <c r="G61" s="171"/>
      <c r="H61" s="171"/>
      <c r="I61" s="172"/>
      <c r="J61" s="173">
        <f>J94</f>
        <v>0</v>
      </c>
      <c r="K61" s="169"/>
      <c r="L61" s="174"/>
    </row>
    <row r="62" s="8" customFormat="1" ht="19.92" customHeight="1">
      <c r="B62" s="168"/>
      <c r="C62" s="169"/>
      <c r="D62" s="170" t="s">
        <v>179</v>
      </c>
      <c r="E62" s="171"/>
      <c r="F62" s="171"/>
      <c r="G62" s="171"/>
      <c r="H62" s="171"/>
      <c r="I62" s="172"/>
      <c r="J62" s="173">
        <f>J108</f>
        <v>0</v>
      </c>
      <c r="K62" s="169"/>
      <c r="L62" s="174"/>
    </row>
    <row r="63" s="8" customFormat="1" ht="19.92" customHeight="1">
      <c r="B63" s="168"/>
      <c r="C63" s="169"/>
      <c r="D63" s="170" t="s">
        <v>180</v>
      </c>
      <c r="E63" s="171"/>
      <c r="F63" s="171"/>
      <c r="G63" s="171"/>
      <c r="H63" s="171"/>
      <c r="I63" s="172"/>
      <c r="J63" s="173">
        <f>J129</f>
        <v>0</v>
      </c>
      <c r="K63" s="169"/>
      <c r="L63" s="174"/>
    </row>
    <row r="64" s="8" customFormat="1" ht="19.92" customHeight="1">
      <c r="B64" s="168"/>
      <c r="C64" s="169"/>
      <c r="D64" s="170" t="s">
        <v>334</v>
      </c>
      <c r="E64" s="171"/>
      <c r="F64" s="171"/>
      <c r="G64" s="171"/>
      <c r="H64" s="171"/>
      <c r="I64" s="172"/>
      <c r="J64" s="173">
        <f>J135</f>
        <v>0</v>
      </c>
      <c r="K64" s="169"/>
      <c r="L64" s="174"/>
    </row>
    <row r="65" s="7" customFormat="1" ht="24.96" customHeight="1">
      <c r="B65" s="161"/>
      <c r="C65" s="162"/>
      <c r="D65" s="163" t="s">
        <v>181</v>
      </c>
      <c r="E65" s="164"/>
      <c r="F65" s="164"/>
      <c r="G65" s="164"/>
      <c r="H65" s="164"/>
      <c r="I65" s="165"/>
      <c r="J65" s="166">
        <f>J137</f>
        <v>0</v>
      </c>
      <c r="K65" s="162"/>
      <c r="L65" s="167"/>
    </row>
    <row r="66" s="8" customFormat="1" ht="19.92" customHeight="1">
      <c r="B66" s="168"/>
      <c r="C66" s="169"/>
      <c r="D66" s="170" t="s">
        <v>566</v>
      </c>
      <c r="E66" s="171"/>
      <c r="F66" s="171"/>
      <c r="G66" s="171"/>
      <c r="H66" s="171"/>
      <c r="I66" s="172"/>
      <c r="J66" s="173">
        <f>J138</f>
        <v>0</v>
      </c>
      <c r="K66" s="169"/>
      <c r="L66" s="174"/>
    </row>
    <row r="67" s="8" customFormat="1" ht="19.92" customHeight="1">
      <c r="B67" s="168"/>
      <c r="C67" s="169"/>
      <c r="D67" s="170" t="s">
        <v>567</v>
      </c>
      <c r="E67" s="171"/>
      <c r="F67" s="171"/>
      <c r="G67" s="171"/>
      <c r="H67" s="171"/>
      <c r="I67" s="172"/>
      <c r="J67" s="173">
        <f>J141</f>
        <v>0</v>
      </c>
      <c r="K67" s="169"/>
      <c r="L67" s="174"/>
    </row>
    <row r="68" s="8" customFormat="1" ht="19.92" customHeight="1">
      <c r="B68" s="168"/>
      <c r="C68" s="169"/>
      <c r="D68" s="170" t="s">
        <v>182</v>
      </c>
      <c r="E68" s="171"/>
      <c r="F68" s="171"/>
      <c r="G68" s="171"/>
      <c r="H68" s="171"/>
      <c r="I68" s="172"/>
      <c r="J68" s="173">
        <f>J152</f>
        <v>0</v>
      </c>
      <c r="K68" s="169"/>
      <c r="L68" s="174"/>
    </row>
    <row r="69" s="8" customFormat="1" ht="19.92" customHeight="1">
      <c r="B69" s="168"/>
      <c r="C69" s="169"/>
      <c r="D69" s="170" t="s">
        <v>183</v>
      </c>
      <c r="E69" s="171"/>
      <c r="F69" s="171"/>
      <c r="G69" s="171"/>
      <c r="H69" s="171"/>
      <c r="I69" s="172"/>
      <c r="J69" s="173">
        <f>J156</f>
        <v>0</v>
      </c>
      <c r="K69" s="169"/>
      <c r="L69" s="174"/>
    </row>
    <row r="70" s="8" customFormat="1" ht="19.92" customHeight="1">
      <c r="B70" s="168"/>
      <c r="C70" s="169"/>
      <c r="D70" s="170" t="s">
        <v>184</v>
      </c>
      <c r="E70" s="171"/>
      <c r="F70" s="171"/>
      <c r="G70" s="171"/>
      <c r="H70" s="171"/>
      <c r="I70" s="172"/>
      <c r="J70" s="173">
        <f>J166</f>
        <v>0</v>
      </c>
      <c r="K70" s="169"/>
      <c r="L70" s="174"/>
    </row>
    <row r="71" s="8" customFormat="1" ht="19.92" customHeight="1">
      <c r="B71" s="168"/>
      <c r="C71" s="169"/>
      <c r="D71" s="170" t="s">
        <v>185</v>
      </c>
      <c r="E71" s="171"/>
      <c r="F71" s="171"/>
      <c r="G71" s="171"/>
      <c r="H71" s="171"/>
      <c r="I71" s="172"/>
      <c r="J71" s="173">
        <f>J171</f>
        <v>0</v>
      </c>
      <c r="K71" s="169"/>
      <c r="L71" s="174"/>
    </row>
    <row r="72" s="8" customFormat="1" ht="19.92" customHeight="1">
      <c r="B72" s="168"/>
      <c r="C72" s="169"/>
      <c r="D72" s="170" t="s">
        <v>186</v>
      </c>
      <c r="E72" s="171"/>
      <c r="F72" s="171"/>
      <c r="G72" s="171"/>
      <c r="H72" s="171"/>
      <c r="I72" s="172"/>
      <c r="J72" s="173">
        <f>J174</f>
        <v>0</v>
      </c>
      <c r="K72" s="169"/>
      <c r="L72" s="174"/>
    </row>
    <row r="73" s="1" customFormat="1" ht="21.84" customHeight="1">
      <c r="B73" s="34"/>
      <c r="C73" s="35"/>
      <c r="D73" s="35"/>
      <c r="E73" s="35"/>
      <c r="F73" s="35"/>
      <c r="G73" s="35"/>
      <c r="H73" s="35"/>
      <c r="I73" s="127"/>
      <c r="J73" s="35"/>
      <c r="K73" s="35"/>
      <c r="L73" s="39"/>
    </row>
    <row r="74" s="1" customFormat="1" ht="6.96" customHeight="1">
      <c r="B74" s="53"/>
      <c r="C74" s="54"/>
      <c r="D74" s="54"/>
      <c r="E74" s="54"/>
      <c r="F74" s="54"/>
      <c r="G74" s="54"/>
      <c r="H74" s="54"/>
      <c r="I74" s="151"/>
      <c r="J74" s="54"/>
      <c r="K74" s="54"/>
      <c r="L74" s="39"/>
    </row>
    <row r="78" s="1" customFormat="1" ht="6.96" customHeight="1">
      <c r="B78" s="55"/>
      <c r="C78" s="56"/>
      <c r="D78" s="56"/>
      <c r="E78" s="56"/>
      <c r="F78" s="56"/>
      <c r="G78" s="56"/>
      <c r="H78" s="56"/>
      <c r="I78" s="154"/>
      <c r="J78" s="56"/>
      <c r="K78" s="56"/>
      <c r="L78" s="39"/>
    </row>
    <row r="79" s="1" customFormat="1" ht="24.96" customHeight="1">
      <c r="B79" s="34"/>
      <c r="C79" s="19" t="s">
        <v>108</v>
      </c>
      <c r="D79" s="35"/>
      <c r="E79" s="35"/>
      <c r="F79" s="35"/>
      <c r="G79" s="35"/>
      <c r="H79" s="35"/>
      <c r="I79" s="127"/>
      <c r="J79" s="35"/>
      <c r="K79" s="35"/>
      <c r="L79" s="39"/>
    </row>
    <row r="80" s="1" customFormat="1" ht="6.96" customHeight="1">
      <c r="B80" s="34"/>
      <c r="C80" s="35"/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2" customHeight="1">
      <c r="B81" s="34"/>
      <c r="C81" s="28" t="s">
        <v>16</v>
      </c>
      <c r="D81" s="35"/>
      <c r="E81" s="35"/>
      <c r="F81" s="35"/>
      <c r="G81" s="35"/>
      <c r="H81" s="35"/>
      <c r="I81" s="127"/>
      <c r="J81" s="35"/>
      <c r="K81" s="35"/>
      <c r="L81" s="39"/>
    </row>
    <row r="82" s="1" customFormat="1" ht="16.5" customHeight="1">
      <c r="B82" s="34"/>
      <c r="C82" s="35"/>
      <c r="D82" s="35"/>
      <c r="E82" s="155" t="str">
        <f>E7</f>
        <v>MŠ M.Majerové 1650, Sokolov - pavilon I</v>
      </c>
      <c r="F82" s="28"/>
      <c r="G82" s="28"/>
      <c r="H82" s="28"/>
      <c r="I82" s="127"/>
      <c r="J82" s="35"/>
      <c r="K82" s="35"/>
      <c r="L82" s="39"/>
    </row>
    <row r="83" s="1" customFormat="1" ht="12" customHeight="1">
      <c r="B83" s="34"/>
      <c r="C83" s="28" t="s">
        <v>96</v>
      </c>
      <c r="D83" s="35"/>
      <c r="E83" s="35"/>
      <c r="F83" s="35"/>
      <c r="G83" s="35"/>
      <c r="H83" s="35"/>
      <c r="I83" s="127"/>
      <c r="J83" s="35"/>
      <c r="K83" s="35"/>
      <c r="L83" s="39"/>
    </row>
    <row r="84" s="1" customFormat="1" ht="16.5" customHeight="1">
      <c r="B84" s="34"/>
      <c r="C84" s="35"/>
      <c r="D84" s="35"/>
      <c r="E84" s="60" t="str">
        <f>E9</f>
        <v>20 - 2NP - demontáže, bourání, přesuny</v>
      </c>
      <c r="F84" s="35"/>
      <c r="G84" s="35"/>
      <c r="H84" s="35"/>
      <c r="I84" s="127"/>
      <c r="J84" s="35"/>
      <c r="K84" s="35"/>
      <c r="L84" s="39"/>
    </row>
    <row r="85" s="1" customFormat="1" ht="6.96" customHeight="1">
      <c r="B85" s="34"/>
      <c r="C85" s="35"/>
      <c r="D85" s="35"/>
      <c r="E85" s="35"/>
      <c r="F85" s="35"/>
      <c r="G85" s="35"/>
      <c r="H85" s="35"/>
      <c r="I85" s="127"/>
      <c r="J85" s="35"/>
      <c r="K85" s="35"/>
      <c r="L85" s="39"/>
    </row>
    <row r="86" s="1" customFormat="1" ht="12" customHeight="1">
      <c r="B86" s="34"/>
      <c r="C86" s="28" t="s">
        <v>20</v>
      </c>
      <c r="D86" s="35"/>
      <c r="E86" s="35"/>
      <c r="F86" s="23" t="str">
        <f>F12</f>
        <v>Sokolov</v>
      </c>
      <c r="G86" s="35"/>
      <c r="H86" s="35"/>
      <c r="I86" s="129" t="s">
        <v>22</v>
      </c>
      <c r="J86" s="63" t="str">
        <f>IF(J12="","",J12)</f>
        <v>23. 4. 2019</v>
      </c>
      <c r="K86" s="35"/>
      <c r="L86" s="39"/>
    </row>
    <row r="87" s="1" customFormat="1" ht="6.96" customHeight="1">
      <c r="B87" s="34"/>
      <c r="C87" s="35"/>
      <c r="D87" s="35"/>
      <c r="E87" s="35"/>
      <c r="F87" s="35"/>
      <c r="G87" s="35"/>
      <c r="H87" s="35"/>
      <c r="I87" s="127"/>
      <c r="J87" s="35"/>
      <c r="K87" s="35"/>
      <c r="L87" s="39"/>
    </row>
    <row r="88" s="1" customFormat="1" ht="13.65" customHeight="1">
      <c r="B88" s="34"/>
      <c r="C88" s="28" t="s">
        <v>24</v>
      </c>
      <c r="D88" s="35"/>
      <c r="E88" s="35"/>
      <c r="F88" s="23" t="str">
        <f>E15</f>
        <v>Město Sokolov</v>
      </c>
      <c r="G88" s="35"/>
      <c r="H88" s="35"/>
      <c r="I88" s="129" t="s">
        <v>30</v>
      </c>
      <c r="J88" s="32" t="str">
        <f>E21</f>
        <v>Babic Milan</v>
      </c>
      <c r="K88" s="35"/>
      <c r="L88" s="39"/>
    </row>
    <row r="89" s="1" customFormat="1" ht="13.65" customHeight="1">
      <c r="B89" s="34"/>
      <c r="C89" s="28" t="s">
        <v>28</v>
      </c>
      <c r="D89" s="35"/>
      <c r="E89" s="35"/>
      <c r="F89" s="23" t="str">
        <f>IF(E18="","",E18)</f>
        <v>Vyplň údaj</v>
      </c>
      <c r="G89" s="35"/>
      <c r="H89" s="35"/>
      <c r="I89" s="129" t="s">
        <v>33</v>
      </c>
      <c r="J89" s="32" t="str">
        <f>E24</f>
        <v>Millan Hájek</v>
      </c>
      <c r="K89" s="35"/>
      <c r="L89" s="39"/>
    </row>
    <row r="90" s="1" customFormat="1" ht="10.32" customHeight="1">
      <c r="B90" s="34"/>
      <c r="C90" s="35"/>
      <c r="D90" s="35"/>
      <c r="E90" s="35"/>
      <c r="F90" s="35"/>
      <c r="G90" s="35"/>
      <c r="H90" s="35"/>
      <c r="I90" s="127"/>
      <c r="J90" s="35"/>
      <c r="K90" s="35"/>
      <c r="L90" s="39"/>
    </row>
    <row r="91" s="9" customFormat="1" ht="29.28" customHeight="1">
      <c r="B91" s="175"/>
      <c r="C91" s="176" t="s">
        <v>109</v>
      </c>
      <c r="D91" s="177" t="s">
        <v>55</v>
      </c>
      <c r="E91" s="177" t="s">
        <v>51</v>
      </c>
      <c r="F91" s="177" t="s">
        <v>52</v>
      </c>
      <c r="G91" s="177" t="s">
        <v>110</v>
      </c>
      <c r="H91" s="177" t="s">
        <v>111</v>
      </c>
      <c r="I91" s="178" t="s">
        <v>112</v>
      </c>
      <c r="J91" s="177" t="s">
        <v>100</v>
      </c>
      <c r="K91" s="179" t="s">
        <v>113</v>
      </c>
      <c r="L91" s="180"/>
      <c r="M91" s="84" t="s">
        <v>1</v>
      </c>
      <c r="N91" s="85" t="s">
        <v>40</v>
      </c>
      <c r="O91" s="85" t="s">
        <v>114</v>
      </c>
      <c r="P91" s="85" t="s">
        <v>115</v>
      </c>
      <c r="Q91" s="85" t="s">
        <v>116</v>
      </c>
      <c r="R91" s="85" t="s">
        <v>117</v>
      </c>
      <c r="S91" s="85" t="s">
        <v>118</v>
      </c>
      <c r="T91" s="86" t="s">
        <v>119</v>
      </c>
    </row>
    <row r="92" s="1" customFormat="1" ht="22.8" customHeight="1">
      <c r="B92" s="34"/>
      <c r="C92" s="91" t="s">
        <v>120</v>
      </c>
      <c r="D92" s="35"/>
      <c r="E92" s="35"/>
      <c r="F92" s="35"/>
      <c r="G92" s="35"/>
      <c r="H92" s="35"/>
      <c r="I92" s="127"/>
      <c r="J92" s="181">
        <f>BK92</f>
        <v>0</v>
      </c>
      <c r="K92" s="35"/>
      <c r="L92" s="39"/>
      <c r="M92" s="87"/>
      <c r="N92" s="88"/>
      <c r="O92" s="88"/>
      <c r="P92" s="182">
        <f>P93+P137</f>
        <v>0</v>
      </c>
      <c r="Q92" s="88"/>
      <c r="R92" s="182">
        <f>R93+R137</f>
        <v>0.2459606</v>
      </c>
      <c r="S92" s="88"/>
      <c r="T92" s="183">
        <f>T93+T137</f>
        <v>3.1591155999999998</v>
      </c>
      <c r="AT92" s="13" t="s">
        <v>69</v>
      </c>
      <c r="AU92" s="13" t="s">
        <v>102</v>
      </c>
      <c r="BK92" s="184">
        <f>BK93+BK137</f>
        <v>0</v>
      </c>
    </row>
    <row r="93" s="10" customFormat="1" ht="25.92" customHeight="1">
      <c r="B93" s="185"/>
      <c r="C93" s="186"/>
      <c r="D93" s="187" t="s">
        <v>69</v>
      </c>
      <c r="E93" s="188" t="s">
        <v>187</v>
      </c>
      <c r="F93" s="188" t="s">
        <v>188</v>
      </c>
      <c r="G93" s="186"/>
      <c r="H93" s="186"/>
      <c r="I93" s="189"/>
      <c r="J93" s="190">
        <f>BK93</f>
        <v>0</v>
      </c>
      <c r="K93" s="186"/>
      <c r="L93" s="191"/>
      <c r="M93" s="192"/>
      <c r="N93" s="193"/>
      <c r="O93" s="193"/>
      <c r="P93" s="194">
        <f>P94+P108+P129+P135</f>
        <v>0</v>
      </c>
      <c r="Q93" s="193"/>
      <c r="R93" s="194">
        <f>R94+R108+R129+R135</f>
        <v>0.24156060000000001</v>
      </c>
      <c r="S93" s="193"/>
      <c r="T93" s="195">
        <f>T94+T108+T129+T135</f>
        <v>2.9761699999999998</v>
      </c>
      <c r="AR93" s="196" t="s">
        <v>78</v>
      </c>
      <c r="AT93" s="197" t="s">
        <v>69</v>
      </c>
      <c r="AU93" s="197" t="s">
        <v>70</v>
      </c>
      <c r="AY93" s="196" t="s">
        <v>124</v>
      </c>
      <c r="BK93" s="198">
        <f>BK94+BK108+BK129+BK135</f>
        <v>0</v>
      </c>
    </row>
    <row r="94" s="10" customFormat="1" ht="22.8" customHeight="1">
      <c r="B94" s="185"/>
      <c r="C94" s="186"/>
      <c r="D94" s="187" t="s">
        <v>69</v>
      </c>
      <c r="E94" s="211" t="s">
        <v>152</v>
      </c>
      <c r="F94" s="211" t="s">
        <v>363</v>
      </c>
      <c r="G94" s="186"/>
      <c r="H94" s="186"/>
      <c r="I94" s="189"/>
      <c r="J94" s="212">
        <f>BK94</f>
        <v>0</v>
      </c>
      <c r="K94" s="186"/>
      <c r="L94" s="191"/>
      <c r="M94" s="192"/>
      <c r="N94" s="193"/>
      <c r="O94" s="193"/>
      <c r="P94" s="194">
        <f>SUM(P95:P107)</f>
        <v>0</v>
      </c>
      <c r="Q94" s="193"/>
      <c r="R94" s="194">
        <f>SUM(R95:R107)</f>
        <v>0.24156060000000001</v>
      </c>
      <c r="S94" s="193"/>
      <c r="T94" s="195">
        <f>SUM(T95:T107)</f>
        <v>0</v>
      </c>
      <c r="AR94" s="196" t="s">
        <v>78</v>
      </c>
      <c r="AT94" s="197" t="s">
        <v>69</v>
      </c>
      <c r="AU94" s="197" t="s">
        <v>78</v>
      </c>
      <c r="AY94" s="196" t="s">
        <v>124</v>
      </c>
      <c r="BK94" s="198">
        <f>SUM(BK95:BK107)</f>
        <v>0</v>
      </c>
    </row>
    <row r="95" s="1" customFormat="1" ht="16.5" customHeight="1">
      <c r="B95" s="34"/>
      <c r="C95" s="199" t="s">
        <v>78</v>
      </c>
      <c r="D95" s="199" t="s">
        <v>125</v>
      </c>
      <c r="E95" s="200" t="s">
        <v>364</v>
      </c>
      <c r="F95" s="201" t="s">
        <v>365</v>
      </c>
      <c r="G95" s="202" t="s">
        <v>192</v>
      </c>
      <c r="H95" s="203">
        <v>4.1600000000000001</v>
      </c>
      <c r="I95" s="204"/>
      <c r="J95" s="205">
        <f>ROUND(I95*H95,2)</f>
        <v>0</v>
      </c>
      <c r="K95" s="201" t="s">
        <v>129</v>
      </c>
      <c r="L95" s="39"/>
      <c r="M95" s="206" t="s">
        <v>1</v>
      </c>
      <c r="N95" s="207" t="s">
        <v>41</v>
      </c>
      <c r="O95" s="75"/>
      <c r="P95" s="208">
        <f>O95*H95</f>
        <v>0</v>
      </c>
      <c r="Q95" s="208">
        <v>0.0043800000000000002</v>
      </c>
      <c r="R95" s="208">
        <f>Q95*H95</f>
        <v>0.018220800000000002</v>
      </c>
      <c r="S95" s="208">
        <v>0</v>
      </c>
      <c r="T95" s="209">
        <f>S95*H95</f>
        <v>0</v>
      </c>
      <c r="AR95" s="13" t="s">
        <v>123</v>
      </c>
      <c r="AT95" s="13" t="s">
        <v>125</v>
      </c>
      <c r="AU95" s="13" t="s">
        <v>80</v>
      </c>
      <c r="AY95" s="13" t="s">
        <v>124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3" t="s">
        <v>78</v>
      </c>
      <c r="BK95" s="210">
        <f>ROUND(I95*H95,2)</f>
        <v>0</v>
      </c>
      <c r="BL95" s="13" t="s">
        <v>123</v>
      </c>
      <c r="BM95" s="13" t="s">
        <v>568</v>
      </c>
    </row>
    <row r="96" s="11" customFormat="1">
      <c r="B96" s="218"/>
      <c r="C96" s="219"/>
      <c r="D96" s="220" t="s">
        <v>194</v>
      </c>
      <c r="E96" s="221" t="s">
        <v>1</v>
      </c>
      <c r="F96" s="222" t="s">
        <v>569</v>
      </c>
      <c r="G96" s="219"/>
      <c r="H96" s="223">
        <v>4.1600000000000001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194</v>
      </c>
      <c r="AU96" s="229" t="s">
        <v>80</v>
      </c>
      <c r="AV96" s="11" t="s">
        <v>80</v>
      </c>
      <c r="AW96" s="11" t="s">
        <v>32</v>
      </c>
      <c r="AX96" s="11" t="s">
        <v>78</v>
      </c>
      <c r="AY96" s="229" t="s">
        <v>124</v>
      </c>
    </row>
    <row r="97" s="1" customFormat="1" ht="16.5" customHeight="1">
      <c r="B97" s="34"/>
      <c r="C97" s="199" t="s">
        <v>80</v>
      </c>
      <c r="D97" s="199" t="s">
        <v>125</v>
      </c>
      <c r="E97" s="200" t="s">
        <v>372</v>
      </c>
      <c r="F97" s="201" t="s">
        <v>373</v>
      </c>
      <c r="G97" s="202" t="s">
        <v>192</v>
      </c>
      <c r="H97" s="203">
        <v>9.0800000000000001</v>
      </c>
      <c r="I97" s="204"/>
      <c r="J97" s="205">
        <f>ROUND(I97*H97,2)</f>
        <v>0</v>
      </c>
      <c r="K97" s="201" t="s">
        <v>129</v>
      </c>
      <c r="L97" s="39"/>
      <c r="M97" s="206" t="s">
        <v>1</v>
      </c>
      <c r="N97" s="207" t="s">
        <v>41</v>
      </c>
      <c r="O97" s="75"/>
      <c r="P97" s="208">
        <f>O97*H97</f>
        <v>0</v>
      </c>
      <c r="Q97" s="208">
        <v>0.0030000000000000001</v>
      </c>
      <c r="R97" s="208">
        <f>Q97*H97</f>
        <v>0.02724</v>
      </c>
      <c r="S97" s="208">
        <v>0</v>
      </c>
      <c r="T97" s="209">
        <f>S97*H97</f>
        <v>0</v>
      </c>
      <c r="AR97" s="13" t="s">
        <v>123</v>
      </c>
      <c r="AT97" s="13" t="s">
        <v>125</v>
      </c>
      <c r="AU97" s="13" t="s">
        <v>80</v>
      </c>
      <c r="AY97" s="13" t="s">
        <v>124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3" t="s">
        <v>78</v>
      </c>
      <c r="BK97" s="210">
        <f>ROUND(I97*H97,2)</f>
        <v>0</v>
      </c>
      <c r="BL97" s="13" t="s">
        <v>123</v>
      </c>
      <c r="BM97" s="13" t="s">
        <v>570</v>
      </c>
    </row>
    <row r="98" s="11" customFormat="1">
      <c r="B98" s="218"/>
      <c r="C98" s="219"/>
      <c r="D98" s="220" t="s">
        <v>194</v>
      </c>
      <c r="E98" s="221" t="s">
        <v>1</v>
      </c>
      <c r="F98" s="222" t="s">
        <v>569</v>
      </c>
      <c r="G98" s="219"/>
      <c r="H98" s="223">
        <v>4.1600000000000001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194</v>
      </c>
      <c r="AU98" s="229" t="s">
        <v>80</v>
      </c>
      <c r="AV98" s="11" t="s">
        <v>80</v>
      </c>
      <c r="AW98" s="11" t="s">
        <v>32</v>
      </c>
      <c r="AX98" s="11" t="s">
        <v>70</v>
      </c>
      <c r="AY98" s="229" t="s">
        <v>124</v>
      </c>
    </row>
    <row r="99" s="11" customFormat="1">
      <c r="B99" s="218"/>
      <c r="C99" s="219"/>
      <c r="D99" s="220" t="s">
        <v>194</v>
      </c>
      <c r="E99" s="221" t="s">
        <v>1</v>
      </c>
      <c r="F99" s="222" t="s">
        <v>571</v>
      </c>
      <c r="G99" s="219"/>
      <c r="H99" s="223">
        <v>4.9199999999999999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194</v>
      </c>
      <c r="AU99" s="229" t="s">
        <v>80</v>
      </c>
      <c r="AV99" s="11" t="s">
        <v>80</v>
      </c>
      <c r="AW99" s="11" t="s">
        <v>32</v>
      </c>
      <c r="AX99" s="11" t="s">
        <v>70</v>
      </c>
      <c r="AY99" s="229" t="s">
        <v>124</v>
      </c>
    </row>
    <row r="100" s="1" customFormat="1" ht="16.5" customHeight="1">
      <c r="B100" s="34"/>
      <c r="C100" s="199" t="s">
        <v>143</v>
      </c>
      <c r="D100" s="199" t="s">
        <v>125</v>
      </c>
      <c r="E100" s="200" t="s">
        <v>572</v>
      </c>
      <c r="F100" s="201" t="s">
        <v>573</v>
      </c>
      <c r="G100" s="202" t="s">
        <v>192</v>
      </c>
      <c r="H100" s="203">
        <v>4.6399999999999997</v>
      </c>
      <c r="I100" s="204"/>
      <c r="J100" s="205">
        <f>ROUND(I100*H100,2)</f>
        <v>0</v>
      </c>
      <c r="K100" s="201" t="s">
        <v>129</v>
      </c>
      <c r="L100" s="39"/>
      <c r="M100" s="206" t="s">
        <v>1</v>
      </c>
      <c r="N100" s="207" t="s">
        <v>41</v>
      </c>
      <c r="O100" s="75"/>
      <c r="P100" s="208">
        <f>O100*H100</f>
        <v>0</v>
      </c>
      <c r="Q100" s="208">
        <v>0.015400000000000001</v>
      </c>
      <c r="R100" s="208">
        <f>Q100*H100</f>
        <v>0.071455999999999992</v>
      </c>
      <c r="S100" s="208">
        <v>0</v>
      </c>
      <c r="T100" s="209">
        <f>S100*H100</f>
        <v>0</v>
      </c>
      <c r="AR100" s="13" t="s">
        <v>123</v>
      </c>
      <c r="AT100" s="13" t="s">
        <v>125</v>
      </c>
      <c r="AU100" s="13" t="s">
        <v>80</v>
      </c>
      <c r="AY100" s="13" t="s">
        <v>124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3" t="s">
        <v>78</v>
      </c>
      <c r="BK100" s="210">
        <f>ROUND(I100*H100,2)</f>
        <v>0</v>
      </c>
      <c r="BL100" s="13" t="s">
        <v>123</v>
      </c>
      <c r="BM100" s="13" t="s">
        <v>574</v>
      </c>
    </row>
    <row r="101" s="11" customFormat="1">
      <c r="B101" s="218"/>
      <c r="C101" s="219"/>
      <c r="D101" s="220" t="s">
        <v>194</v>
      </c>
      <c r="E101" s="221" t="s">
        <v>1</v>
      </c>
      <c r="F101" s="222" t="s">
        <v>575</v>
      </c>
      <c r="G101" s="219"/>
      <c r="H101" s="223">
        <v>4.6399999999999997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194</v>
      </c>
      <c r="AU101" s="229" t="s">
        <v>80</v>
      </c>
      <c r="AV101" s="11" t="s">
        <v>80</v>
      </c>
      <c r="AW101" s="11" t="s">
        <v>32</v>
      </c>
      <c r="AX101" s="11" t="s">
        <v>78</v>
      </c>
      <c r="AY101" s="229" t="s">
        <v>124</v>
      </c>
    </row>
    <row r="102" s="1" customFormat="1" ht="16.5" customHeight="1">
      <c r="B102" s="34"/>
      <c r="C102" s="199" t="s">
        <v>123</v>
      </c>
      <c r="D102" s="199" t="s">
        <v>125</v>
      </c>
      <c r="E102" s="200" t="s">
        <v>379</v>
      </c>
      <c r="F102" s="201" t="s">
        <v>380</v>
      </c>
      <c r="G102" s="202" t="s">
        <v>250</v>
      </c>
      <c r="H102" s="203">
        <v>1</v>
      </c>
      <c r="I102" s="204"/>
      <c r="J102" s="205">
        <f>ROUND(I102*H102,2)</f>
        <v>0</v>
      </c>
      <c r="K102" s="201" t="s">
        <v>129</v>
      </c>
      <c r="L102" s="39"/>
      <c r="M102" s="206" t="s">
        <v>1</v>
      </c>
      <c r="N102" s="207" t="s">
        <v>41</v>
      </c>
      <c r="O102" s="75"/>
      <c r="P102" s="208">
        <f>O102*H102</f>
        <v>0</v>
      </c>
      <c r="Q102" s="208">
        <v>0.041500000000000002</v>
      </c>
      <c r="R102" s="208">
        <f>Q102*H102</f>
        <v>0.041500000000000002</v>
      </c>
      <c r="S102" s="208">
        <v>0</v>
      </c>
      <c r="T102" s="209">
        <f>S102*H102</f>
        <v>0</v>
      </c>
      <c r="AR102" s="13" t="s">
        <v>123</v>
      </c>
      <c r="AT102" s="13" t="s">
        <v>125</v>
      </c>
      <c r="AU102" s="13" t="s">
        <v>80</v>
      </c>
      <c r="AY102" s="13" t="s">
        <v>124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3" t="s">
        <v>78</v>
      </c>
      <c r="BK102" s="210">
        <f>ROUND(I102*H102,2)</f>
        <v>0</v>
      </c>
      <c r="BL102" s="13" t="s">
        <v>123</v>
      </c>
      <c r="BM102" s="13" t="s">
        <v>576</v>
      </c>
    </row>
    <row r="103" s="11" customFormat="1">
      <c r="B103" s="218"/>
      <c r="C103" s="219"/>
      <c r="D103" s="220" t="s">
        <v>194</v>
      </c>
      <c r="E103" s="221" t="s">
        <v>1</v>
      </c>
      <c r="F103" s="222" t="s">
        <v>577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194</v>
      </c>
      <c r="AU103" s="229" t="s">
        <v>80</v>
      </c>
      <c r="AV103" s="11" t="s">
        <v>80</v>
      </c>
      <c r="AW103" s="11" t="s">
        <v>32</v>
      </c>
      <c r="AX103" s="11" t="s">
        <v>78</v>
      </c>
      <c r="AY103" s="229" t="s">
        <v>124</v>
      </c>
    </row>
    <row r="104" s="1" customFormat="1" ht="16.5" customHeight="1">
      <c r="B104" s="34"/>
      <c r="C104" s="199" t="s">
        <v>134</v>
      </c>
      <c r="D104" s="199" t="s">
        <v>125</v>
      </c>
      <c r="E104" s="200" t="s">
        <v>386</v>
      </c>
      <c r="F104" s="201" t="s">
        <v>387</v>
      </c>
      <c r="G104" s="202" t="s">
        <v>192</v>
      </c>
      <c r="H104" s="203">
        <v>4.9199999999999999</v>
      </c>
      <c r="I104" s="204"/>
      <c r="J104" s="205">
        <f>ROUND(I104*H104,2)</f>
        <v>0</v>
      </c>
      <c r="K104" s="201" t="s">
        <v>129</v>
      </c>
      <c r="L104" s="39"/>
      <c r="M104" s="206" t="s">
        <v>1</v>
      </c>
      <c r="N104" s="207" t="s">
        <v>41</v>
      </c>
      <c r="O104" s="75"/>
      <c r="P104" s="208">
        <f>O104*H104</f>
        <v>0</v>
      </c>
      <c r="Q104" s="208">
        <v>0.015599999999999999</v>
      </c>
      <c r="R104" s="208">
        <f>Q104*H104</f>
        <v>0.076752000000000001</v>
      </c>
      <c r="S104" s="208">
        <v>0</v>
      </c>
      <c r="T104" s="209">
        <f>S104*H104</f>
        <v>0</v>
      </c>
      <c r="AR104" s="13" t="s">
        <v>123</v>
      </c>
      <c r="AT104" s="13" t="s">
        <v>125</v>
      </c>
      <c r="AU104" s="13" t="s">
        <v>80</v>
      </c>
      <c r="AY104" s="13" t="s">
        <v>124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3" t="s">
        <v>78</v>
      </c>
      <c r="BK104" s="210">
        <f>ROUND(I104*H104,2)</f>
        <v>0</v>
      </c>
      <c r="BL104" s="13" t="s">
        <v>123</v>
      </c>
      <c r="BM104" s="13" t="s">
        <v>578</v>
      </c>
    </row>
    <row r="105" s="11" customFormat="1">
      <c r="B105" s="218"/>
      <c r="C105" s="219"/>
      <c r="D105" s="220" t="s">
        <v>194</v>
      </c>
      <c r="E105" s="221" t="s">
        <v>1</v>
      </c>
      <c r="F105" s="222" t="s">
        <v>571</v>
      </c>
      <c r="G105" s="219"/>
      <c r="H105" s="223">
        <v>4.9199999999999999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194</v>
      </c>
      <c r="AU105" s="229" t="s">
        <v>80</v>
      </c>
      <c r="AV105" s="11" t="s">
        <v>80</v>
      </c>
      <c r="AW105" s="11" t="s">
        <v>32</v>
      </c>
      <c r="AX105" s="11" t="s">
        <v>78</v>
      </c>
      <c r="AY105" s="229" t="s">
        <v>124</v>
      </c>
    </row>
    <row r="106" s="1" customFormat="1" ht="16.5" customHeight="1">
      <c r="B106" s="34"/>
      <c r="C106" s="199" t="s">
        <v>152</v>
      </c>
      <c r="D106" s="199" t="s">
        <v>125</v>
      </c>
      <c r="E106" s="200" t="s">
        <v>579</v>
      </c>
      <c r="F106" s="201" t="s">
        <v>580</v>
      </c>
      <c r="G106" s="202" t="s">
        <v>192</v>
      </c>
      <c r="H106" s="203">
        <v>0.089999999999999997</v>
      </c>
      <c r="I106" s="204"/>
      <c r="J106" s="205">
        <f>ROUND(I106*H106,2)</f>
        <v>0</v>
      </c>
      <c r="K106" s="201" t="s">
        <v>129</v>
      </c>
      <c r="L106" s="39"/>
      <c r="M106" s="206" t="s">
        <v>1</v>
      </c>
      <c r="N106" s="207" t="s">
        <v>41</v>
      </c>
      <c r="O106" s="75"/>
      <c r="P106" s="208">
        <f>O106*H106</f>
        <v>0</v>
      </c>
      <c r="Q106" s="208">
        <v>0.07102</v>
      </c>
      <c r="R106" s="208">
        <f>Q106*H106</f>
        <v>0.0063917999999999996</v>
      </c>
      <c r="S106" s="208">
        <v>0</v>
      </c>
      <c r="T106" s="209">
        <f>S106*H106</f>
        <v>0</v>
      </c>
      <c r="AR106" s="13" t="s">
        <v>123</v>
      </c>
      <c r="AT106" s="13" t="s">
        <v>125</v>
      </c>
      <c r="AU106" s="13" t="s">
        <v>80</v>
      </c>
      <c r="AY106" s="13" t="s">
        <v>124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3" t="s">
        <v>78</v>
      </c>
      <c r="BK106" s="210">
        <f>ROUND(I106*H106,2)</f>
        <v>0</v>
      </c>
      <c r="BL106" s="13" t="s">
        <v>123</v>
      </c>
      <c r="BM106" s="13" t="s">
        <v>581</v>
      </c>
    </row>
    <row r="107" s="11" customFormat="1">
      <c r="B107" s="218"/>
      <c r="C107" s="219"/>
      <c r="D107" s="220" t="s">
        <v>194</v>
      </c>
      <c r="E107" s="221" t="s">
        <v>1</v>
      </c>
      <c r="F107" s="222" t="s">
        <v>582</v>
      </c>
      <c r="G107" s="219"/>
      <c r="H107" s="223">
        <v>0.089999999999999997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194</v>
      </c>
      <c r="AU107" s="229" t="s">
        <v>80</v>
      </c>
      <c r="AV107" s="11" t="s">
        <v>80</v>
      </c>
      <c r="AW107" s="11" t="s">
        <v>32</v>
      </c>
      <c r="AX107" s="11" t="s">
        <v>78</v>
      </c>
      <c r="AY107" s="229" t="s">
        <v>124</v>
      </c>
    </row>
    <row r="108" s="10" customFormat="1" ht="22.8" customHeight="1">
      <c r="B108" s="185"/>
      <c r="C108" s="186"/>
      <c r="D108" s="187" t="s">
        <v>69</v>
      </c>
      <c r="E108" s="211" t="s">
        <v>164</v>
      </c>
      <c r="F108" s="211" t="s">
        <v>189</v>
      </c>
      <c r="G108" s="186"/>
      <c r="H108" s="186"/>
      <c r="I108" s="189"/>
      <c r="J108" s="212">
        <f>BK108</f>
        <v>0</v>
      </c>
      <c r="K108" s="186"/>
      <c r="L108" s="191"/>
      <c r="M108" s="192"/>
      <c r="N108" s="193"/>
      <c r="O108" s="193"/>
      <c r="P108" s="194">
        <f>SUM(P109:P128)</f>
        <v>0</v>
      </c>
      <c r="Q108" s="193"/>
      <c r="R108" s="194">
        <f>SUM(R109:R128)</f>
        <v>0</v>
      </c>
      <c r="S108" s="193"/>
      <c r="T108" s="195">
        <f>SUM(T109:T128)</f>
        <v>2.9761699999999998</v>
      </c>
      <c r="AR108" s="196" t="s">
        <v>78</v>
      </c>
      <c r="AT108" s="197" t="s">
        <v>69</v>
      </c>
      <c r="AU108" s="197" t="s">
        <v>78</v>
      </c>
      <c r="AY108" s="196" t="s">
        <v>124</v>
      </c>
      <c r="BK108" s="198">
        <f>SUM(BK109:BK128)</f>
        <v>0</v>
      </c>
    </row>
    <row r="109" s="1" customFormat="1" ht="16.5" customHeight="1">
      <c r="B109" s="34"/>
      <c r="C109" s="199" t="s">
        <v>156</v>
      </c>
      <c r="D109" s="199" t="s">
        <v>125</v>
      </c>
      <c r="E109" s="200" t="s">
        <v>190</v>
      </c>
      <c r="F109" s="201" t="s">
        <v>191</v>
      </c>
      <c r="G109" s="202" t="s">
        <v>192</v>
      </c>
      <c r="H109" s="203">
        <v>8.4000000000000004</v>
      </c>
      <c r="I109" s="204"/>
      <c r="J109" s="205">
        <f>ROUND(I109*H109,2)</f>
        <v>0</v>
      </c>
      <c r="K109" s="201" t="s">
        <v>129</v>
      </c>
      <c r="L109" s="39"/>
      <c r="M109" s="206" t="s">
        <v>1</v>
      </c>
      <c r="N109" s="207" t="s">
        <v>41</v>
      </c>
      <c r="O109" s="75"/>
      <c r="P109" s="208">
        <f>O109*H109</f>
        <v>0</v>
      </c>
      <c r="Q109" s="208">
        <v>0</v>
      </c>
      <c r="R109" s="208">
        <f>Q109*H109</f>
        <v>0</v>
      </c>
      <c r="S109" s="208">
        <v>0.11700000000000001</v>
      </c>
      <c r="T109" s="209">
        <f>S109*H109</f>
        <v>0.98280000000000012</v>
      </c>
      <c r="AR109" s="13" t="s">
        <v>123</v>
      </c>
      <c r="AT109" s="13" t="s">
        <v>125</v>
      </c>
      <c r="AU109" s="13" t="s">
        <v>80</v>
      </c>
      <c r="AY109" s="13" t="s">
        <v>124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3" t="s">
        <v>78</v>
      </c>
      <c r="BK109" s="210">
        <f>ROUND(I109*H109,2)</f>
        <v>0</v>
      </c>
      <c r="BL109" s="13" t="s">
        <v>123</v>
      </c>
      <c r="BM109" s="13" t="s">
        <v>193</v>
      </c>
    </row>
    <row r="110" s="11" customFormat="1">
      <c r="B110" s="218"/>
      <c r="C110" s="219"/>
      <c r="D110" s="220" t="s">
        <v>194</v>
      </c>
      <c r="E110" s="221" t="s">
        <v>1</v>
      </c>
      <c r="F110" s="222" t="s">
        <v>583</v>
      </c>
      <c r="G110" s="219"/>
      <c r="H110" s="223">
        <v>8.4000000000000004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194</v>
      </c>
      <c r="AU110" s="229" t="s">
        <v>80</v>
      </c>
      <c r="AV110" s="11" t="s">
        <v>80</v>
      </c>
      <c r="AW110" s="11" t="s">
        <v>32</v>
      </c>
      <c r="AX110" s="11" t="s">
        <v>78</v>
      </c>
      <c r="AY110" s="229" t="s">
        <v>124</v>
      </c>
    </row>
    <row r="111" s="1" customFormat="1" ht="16.5" customHeight="1">
      <c r="B111" s="34"/>
      <c r="C111" s="199" t="s">
        <v>160</v>
      </c>
      <c r="D111" s="199" t="s">
        <v>125</v>
      </c>
      <c r="E111" s="200" t="s">
        <v>196</v>
      </c>
      <c r="F111" s="201" t="s">
        <v>197</v>
      </c>
      <c r="G111" s="202" t="s">
        <v>198</v>
      </c>
      <c r="H111" s="203">
        <v>0.5</v>
      </c>
      <c r="I111" s="204"/>
      <c r="J111" s="205">
        <f>ROUND(I111*H111,2)</f>
        <v>0</v>
      </c>
      <c r="K111" s="201" t="s">
        <v>129</v>
      </c>
      <c r="L111" s="39"/>
      <c r="M111" s="206" t="s">
        <v>1</v>
      </c>
      <c r="N111" s="207" t="s">
        <v>41</v>
      </c>
      <c r="O111" s="75"/>
      <c r="P111" s="208">
        <f>O111*H111</f>
        <v>0</v>
      </c>
      <c r="Q111" s="208">
        <v>0</v>
      </c>
      <c r="R111" s="208">
        <f>Q111*H111</f>
        <v>0</v>
      </c>
      <c r="S111" s="208">
        <v>1.8</v>
      </c>
      <c r="T111" s="209">
        <f>S111*H111</f>
        <v>0.90000000000000002</v>
      </c>
      <c r="AR111" s="13" t="s">
        <v>123</v>
      </c>
      <c r="AT111" s="13" t="s">
        <v>125</v>
      </c>
      <c r="AU111" s="13" t="s">
        <v>80</v>
      </c>
      <c r="AY111" s="13" t="s">
        <v>124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3" t="s">
        <v>78</v>
      </c>
      <c r="BK111" s="210">
        <f>ROUND(I111*H111,2)</f>
        <v>0</v>
      </c>
      <c r="BL111" s="13" t="s">
        <v>123</v>
      </c>
      <c r="BM111" s="13" t="s">
        <v>199</v>
      </c>
    </row>
    <row r="112" s="11" customFormat="1">
      <c r="B112" s="218"/>
      <c r="C112" s="219"/>
      <c r="D112" s="220" t="s">
        <v>194</v>
      </c>
      <c r="E112" s="221" t="s">
        <v>1</v>
      </c>
      <c r="F112" s="222" t="s">
        <v>584</v>
      </c>
      <c r="G112" s="219"/>
      <c r="H112" s="223">
        <v>0.5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194</v>
      </c>
      <c r="AU112" s="229" t="s">
        <v>80</v>
      </c>
      <c r="AV112" s="11" t="s">
        <v>80</v>
      </c>
      <c r="AW112" s="11" t="s">
        <v>32</v>
      </c>
      <c r="AX112" s="11" t="s">
        <v>78</v>
      </c>
      <c r="AY112" s="229" t="s">
        <v>124</v>
      </c>
    </row>
    <row r="113" s="1" customFormat="1" ht="16.5" customHeight="1">
      <c r="B113" s="34"/>
      <c r="C113" s="199" t="s">
        <v>164</v>
      </c>
      <c r="D113" s="199" t="s">
        <v>125</v>
      </c>
      <c r="E113" s="200" t="s">
        <v>201</v>
      </c>
      <c r="F113" s="201" t="s">
        <v>202</v>
      </c>
      <c r="G113" s="202" t="s">
        <v>192</v>
      </c>
      <c r="H113" s="203">
        <v>11.029999999999999</v>
      </c>
      <c r="I113" s="204"/>
      <c r="J113" s="205">
        <f>ROUND(I113*H113,2)</f>
        <v>0</v>
      </c>
      <c r="K113" s="201" t="s">
        <v>129</v>
      </c>
      <c r="L113" s="39"/>
      <c r="M113" s="206" t="s">
        <v>1</v>
      </c>
      <c r="N113" s="207" t="s">
        <v>41</v>
      </c>
      <c r="O113" s="7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13" t="s">
        <v>123</v>
      </c>
      <c r="AT113" s="13" t="s">
        <v>125</v>
      </c>
      <c r="AU113" s="13" t="s">
        <v>80</v>
      </c>
      <c r="AY113" s="13" t="s">
        <v>124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3" t="s">
        <v>78</v>
      </c>
      <c r="BK113" s="210">
        <f>ROUND(I113*H113,2)</f>
        <v>0</v>
      </c>
      <c r="BL113" s="13" t="s">
        <v>123</v>
      </c>
      <c r="BM113" s="13" t="s">
        <v>203</v>
      </c>
    </row>
    <row r="114" s="11" customFormat="1">
      <c r="B114" s="218"/>
      <c r="C114" s="219"/>
      <c r="D114" s="220" t="s">
        <v>194</v>
      </c>
      <c r="E114" s="221" t="s">
        <v>1</v>
      </c>
      <c r="F114" s="222" t="s">
        <v>585</v>
      </c>
      <c r="G114" s="219"/>
      <c r="H114" s="223">
        <v>11.029999999999999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194</v>
      </c>
      <c r="AU114" s="229" t="s">
        <v>80</v>
      </c>
      <c r="AV114" s="11" t="s">
        <v>80</v>
      </c>
      <c r="AW114" s="11" t="s">
        <v>32</v>
      </c>
      <c r="AX114" s="11" t="s">
        <v>70</v>
      </c>
      <c r="AY114" s="229" t="s">
        <v>124</v>
      </c>
    </row>
    <row r="115" s="1" customFormat="1" ht="16.5" customHeight="1">
      <c r="B115" s="34"/>
      <c r="C115" s="199" t="s">
        <v>81</v>
      </c>
      <c r="D115" s="199" t="s">
        <v>125</v>
      </c>
      <c r="E115" s="200" t="s">
        <v>205</v>
      </c>
      <c r="F115" s="201" t="s">
        <v>206</v>
      </c>
      <c r="G115" s="202" t="s">
        <v>192</v>
      </c>
      <c r="H115" s="203">
        <v>11.029999999999999</v>
      </c>
      <c r="I115" s="204"/>
      <c r="J115" s="205">
        <f>ROUND(I115*H115,2)</f>
        <v>0</v>
      </c>
      <c r="K115" s="201" t="s">
        <v>129</v>
      </c>
      <c r="L115" s="39"/>
      <c r="M115" s="206" t="s">
        <v>1</v>
      </c>
      <c r="N115" s="207" t="s">
        <v>41</v>
      </c>
      <c r="O115" s="75"/>
      <c r="P115" s="208">
        <f>O115*H115</f>
        <v>0</v>
      </c>
      <c r="Q115" s="208">
        <v>0</v>
      </c>
      <c r="R115" s="208">
        <f>Q115*H115</f>
        <v>0</v>
      </c>
      <c r="S115" s="208">
        <v>0.035000000000000003</v>
      </c>
      <c r="T115" s="209">
        <f>S115*H115</f>
        <v>0.38605</v>
      </c>
      <c r="AR115" s="13" t="s">
        <v>123</v>
      </c>
      <c r="AT115" s="13" t="s">
        <v>125</v>
      </c>
      <c r="AU115" s="13" t="s">
        <v>80</v>
      </c>
      <c r="AY115" s="13" t="s">
        <v>124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3" t="s">
        <v>78</v>
      </c>
      <c r="BK115" s="210">
        <f>ROUND(I115*H115,2)</f>
        <v>0</v>
      </c>
      <c r="BL115" s="13" t="s">
        <v>123</v>
      </c>
      <c r="BM115" s="13" t="s">
        <v>207</v>
      </c>
    </row>
    <row r="116" s="11" customFormat="1">
      <c r="B116" s="218"/>
      <c r="C116" s="219"/>
      <c r="D116" s="220" t="s">
        <v>194</v>
      </c>
      <c r="E116" s="221" t="s">
        <v>1</v>
      </c>
      <c r="F116" s="222" t="s">
        <v>585</v>
      </c>
      <c r="G116" s="219"/>
      <c r="H116" s="223">
        <v>11.029999999999999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194</v>
      </c>
      <c r="AU116" s="229" t="s">
        <v>80</v>
      </c>
      <c r="AV116" s="11" t="s">
        <v>80</v>
      </c>
      <c r="AW116" s="11" t="s">
        <v>32</v>
      </c>
      <c r="AX116" s="11" t="s">
        <v>78</v>
      </c>
      <c r="AY116" s="229" t="s">
        <v>124</v>
      </c>
    </row>
    <row r="117" s="1" customFormat="1" ht="16.5" customHeight="1">
      <c r="B117" s="34"/>
      <c r="C117" s="199" t="s">
        <v>173</v>
      </c>
      <c r="D117" s="199" t="s">
        <v>125</v>
      </c>
      <c r="E117" s="200" t="s">
        <v>208</v>
      </c>
      <c r="F117" s="201" t="s">
        <v>209</v>
      </c>
      <c r="G117" s="202" t="s">
        <v>210</v>
      </c>
      <c r="H117" s="203">
        <v>15.279999999999999</v>
      </c>
      <c r="I117" s="204"/>
      <c r="J117" s="205">
        <f>ROUND(I117*H117,2)</f>
        <v>0</v>
      </c>
      <c r="K117" s="201" t="s">
        <v>129</v>
      </c>
      <c r="L117" s="39"/>
      <c r="M117" s="206" t="s">
        <v>1</v>
      </c>
      <c r="N117" s="207" t="s">
        <v>41</v>
      </c>
      <c r="O117" s="75"/>
      <c r="P117" s="208">
        <f>O117*H117</f>
        <v>0</v>
      </c>
      <c r="Q117" s="208">
        <v>0</v>
      </c>
      <c r="R117" s="208">
        <f>Q117*H117</f>
        <v>0</v>
      </c>
      <c r="S117" s="208">
        <v>0.0089999999999999993</v>
      </c>
      <c r="T117" s="209">
        <f>S117*H117</f>
        <v>0.13751999999999998</v>
      </c>
      <c r="AR117" s="13" t="s">
        <v>123</v>
      </c>
      <c r="AT117" s="13" t="s">
        <v>125</v>
      </c>
      <c r="AU117" s="13" t="s">
        <v>80</v>
      </c>
      <c r="AY117" s="13" t="s">
        <v>124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3" t="s">
        <v>78</v>
      </c>
      <c r="BK117" s="210">
        <f>ROUND(I117*H117,2)</f>
        <v>0</v>
      </c>
      <c r="BL117" s="13" t="s">
        <v>123</v>
      </c>
      <c r="BM117" s="13" t="s">
        <v>211</v>
      </c>
    </row>
    <row r="118" s="11" customFormat="1">
      <c r="B118" s="218"/>
      <c r="C118" s="219"/>
      <c r="D118" s="220" t="s">
        <v>194</v>
      </c>
      <c r="E118" s="221" t="s">
        <v>1</v>
      </c>
      <c r="F118" s="222" t="s">
        <v>586</v>
      </c>
      <c r="G118" s="219"/>
      <c r="H118" s="223">
        <v>4.0999999999999996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194</v>
      </c>
      <c r="AU118" s="229" t="s">
        <v>80</v>
      </c>
      <c r="AV118" s="11" t="s">
        <v>80</v>
      </c>
      <c r="AW118" s="11" t="s">
        <v>32</v>
      </c>
      <c r="AX118" s="11" t="s">
        <v>70</v>
      </c>
      <c r="AY118" s="229" t="s">
        <v>124</v>
      </c>
    </row>
    <row r="119" s="11" customFormat="1">
      <c r="B119" s="218"/>
      <c r="C119" s="219"/>
      <c r="D119" s="220" t="s">
        <v>194</v>
      </c>
      <c r="E119" s="221" t="s">
        <v>1</v>
      </c>
      <c r="F119" s="222" t="s">
        <v>587</v>
      </c>
      <c r="G119" s="219"/>
      <c r="H119" s="223">
        <v>11.18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80</v>
      </c>
      <c r="AV119" s="11" t="s">
        <v>80</v>
      </c>
      <c r="AW119" s="11" t="s">
        <v>32</v>
      </c>
      <c r="AX119" s="11" t="s">
        <v>70</v>
      </c>
      <c r="AY119" s="229" t="s">
        <v>124</v>
      </c>
    </row>
    <row r="120" s="1" customFormat="1" ht="16.5" customHeight="1">
      <c r="B120" s="34"/>
      <c r="C120" s="199" t="s">
        <v>239</v>
      </c>
      <c r="D120" s="199" t="s">
        <v>125</v>
      </c>
      <c r="E120" s="200" t="s">
        <v>213</v>
      </c>
      <c r="F120" s="201" t="s">
        <v>214</v>
      </c>
      <c r="G120" s="202" t="s">
        <v>192</v>
      </c>
      <c r="H120" s="203">
        <v>1.0800000000000001</v>
      </c>
      <c r="I120" s="204"/>
      <c r="J120" s="205">
        <f>ROUND(I120*H120,2)</f>
        <v>0</v>
      </c>
      <c r="K120" s="201" t="s">
        <v>129</v>
      </c>
      <c r="L120" s="39"/>
      <c r="M120" s="206" t="s">
        <v>1</v>
      </c>
      <c r="N120" s="207" t="s">
        <v>41</v>
      </c>
      <c r="O120" s="75"/>
      <c r="P120" s="208">
        <f>O120*H120</f>
        <v>0</v>
      </c>
      <c r="Q120" s="208">
        <v>0</v>
      </c>
      <c r="R120" s="208">
        <f>Q120*H120</f>
        <v>0</v>
      </c>
      <c r="S120" s="208">
        <v>0.031</v>
      </c>
      <c r="T120" s="209">
        <f>S120*H120</f>
        <v>0.033480000000000003</v>
      </c>
      <c r="AR120" s="13" t="s">
        <v>123</v>
      </c>
      <c r="AT120" s="13" t="s">
        <v>125</v>
      </c>
      <c r="AU120" s="13" t="s">
        <v>80</v>
      </c>
      <c r="AY120" s="13" t="s">
        <v>124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3" t="s">
        <v>78</v>
      </c>
      <c r="BK120" s="210">
        <f>ROUND(I120*H120,2)</f>
        <v>0</v>
      </c>
      <c r="BL120" s="13" t="s">
        <v>123</v>
      </c>
      <c r="BM120" s="13" t="s">
        <v>215</v>
      </c>
    </row>
    <row r="121" s="11" customFormat="1">
      <c r="B121" s="218"/>
      <c r="C121" s="219"/>
      <c r="D121" s="220" t="s">
        <v>194</v>
      </c>
      <c r="E121" s="221" t="s">
        <v>1</v>
      </c>
      <c r="F121" s="222" t="s">
        <v>588</v>
      </c>
      <c r="G121" s="219"/>
      <c r="H121" s="223">
        <v>1.0800000000000001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194</v>
      </c>
      <c r="AU121" s="229" t="s">
        <v>80</v>
      </c>
      <c r="AV121" s="11" t="s">
        <v>80</v>
      </c>
      <c r="AW121" s="11" t="s">
        <v>32</v>
      </c>
      <c r="AX121" s="11" t="s">
        <v>78</v>
      </c>
      <c r="AY121" s="229" t="s">
        <v>124</v>
      </c>
    </row>
    <row r="122" s="1" customFormat="1" ht="16.5" customHeight="1">
      <c r="B122" s="34"/>
      <c r="C122" s="199" t="s">
        <v>247</v>
      </c>
      <c r="D122" s="199" t="s">
        <v>125</v>
      </c>
      <c r="E122" s="200" t="s">
        <v>217</v>
      </c>
      <c r="F122" s="201" t="s">
        <v>218</v>
      </c>
      <c r="G122" s="202" t="s">
        <v>192</v>
      </c>
      <c r="H122" s="203">
        <v>1.6000000000000001</v>
      </c>
      <c r="I122" s="204"/>
      <c r="J122" s="205">
        <f>ROUND(I122*H122,2)</f>
        <v>0</v>
      </c>
      <c r="K122" s="201" t="s">
        <v>129</v>
      </c>
      <c r="L122" s="39"/>
      <c r="M122" s="206" t="s">
        <v>1</v>
      </c>
      <c r="N122" s="207" t="s">
        <v>41</v>
      </c>
      <c r="O122" s="75"/>
      <c r="P122" s="208">
        <f>O122*H122</f>
        <v>0</v>
      </c>
      <c r="Q122" s="208">
        <v>0</v>
      </c>
      <c r="R122" s="208">
        <f>Q122*H122</f>
        <v>0</v>
      </c>
      <c r="S122" s="208">
        <v>0.075999999999999998</v>
      </c>
      <c r="T122" s="209">
        <f>S122*H122</f>
        <v>0.1216</v>
      </c>
      <c r="AR122" s="13" t="s">
        <v>123</v>
      </c>
      <c r="AT122" s="13" t="s">
        <v>125</v>
      </c>
      <c r="AU122" s="13" t="s">
        <v>80</v>
      </c>
      <c r="AY122" s="13" t="s">
        <v>124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3" t="s">
        <v>78</v>
      </c>
      <c r="BK122" s="210">
        <f>ROUND(I122*H122,2)</f>
        <v>0</v>
      </c>
      <c r="BL122" s="13" t="s">
        <v>123</v>
      </c>
      <c r="BM122" s="13" t="s">
        <v>219</v>
      </c>
    </row>
    <row r="123" s="11" customFormat="1">
      <c r="B123" s="218"/>
      <c r="C123" s="219"/>
      <c r="D123" s="220" t="s">
        <v>194</v>
      </c>
      <c r="E123" s="221" t="s">
        <v>1</v>
      </c>
      <c r="F123" s="222" t="s">
        <v>589</v>
      </c>
      <c r="G123" s="219"/>
      <c r="H123" s="223">
        <v>1.6000000000000001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194</v>
      </c>
      <c r="AU123" s="229" t="s">
        <v>80</v>
      </c>
      <c r="AV123" s="11" t="s">
        <v>80</v>
      </c>
      <c r="AW123" s="11" t="s">
        <v>32</v>
      </c>
      <c r="AX123" s="11" t="s">
        <v>78</v>
      </c>
      <c r="AY123" s="229" t="s">
        <v>124</v>
      </c>
    </row>
    <row r="124" s="1" customFormat="1" ht="16.5" customHeight="1">
      <c r="B124" s="34"/>
      <c r="C124" s="199" t="s">
        <v>256</v>
      </c>
      <c r="D124" s="199" t="s">
        <v>125</v>
      </c>
      <c r="E124" s="200" t="s">
        <v>221</v>
      </c>
      <c r="F124" s="201" t="s">
        <v>222</v>
      </c>
      <c r="G124" s="202" t="s">
        <v>192</v>
      </c>
      <c r="H124" s="203">
        <v>9.9199999999999999</v>
      </c>
      <c r="I124" s="204"/>
      <c r="J124" s="205">
        <f>ROUND(I124*H124,2)</f>
        <v>0</v>
      </c>
      <c r="K124" s="201" t="s">
        <v>129</v>
      </c>
      <c r="L124" s="39"/>
      <c r="M124" s="206" t="s">
        <v>1</v>
      </c>
      <c r="N124" s="207" t="s">
        <v>41</v>
      </c>
      <c r="O124" s="75"/>
      <c r="P124" s="208">
        <f>O124*H124</f>
        <v>0</v>
      </c>
      <c r="Q124" s="208">
        <v>0</v>
      </c>
      <c r="R124" s="208">
        <f>Q124*H124</f>
        <v>0</v>
      </c>
      <c r="S124" s="208">
        <v>0.01</v>
      </c>
      <c r="T124" s="209">
        <f>S124*H124</f>
        <v>0.099199999999999997</v>
      </c>
      <c r="AR124" s="13" t="s">
        <v>123</v>
      </c>
      <c r="AT124" s="13" t="s">
        <v>125</v>
      </c>
      <c r="AU124" s="13" t="s">
        <v>80</v>
      </c>
      <c r="AY124" s="13" t="s">
        <v>124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3" t="s">
        <v>78</v>
      </c>
      <c r="BK124" s="210">
        <f>ROUND(I124*H124,2)</f>
        <v>0</v>
      </c>
      <c r="BL124" s="13" t="s">
        <v>123</v>
      </c>
      <c r="BM124" s="13" t="s">
        <v>223</v>
      </c>
    </row>
    <row r="125" s="11" customFormat="1">
      <c r="B125" s="218"/>
      <c r="C125" s="219"/>
      <c r="D125" s="220" t="s">
        <v>194</v>
      </c>
      <c r="E125" s="221" t="s">
        <v>1</v>
      </c>
      <c r="F125" s="222" t="s">
        <v>571</v>
      </c>
      <c r="G125" s="219"/>
      <c r="H125" s="223">
        <v>4.9199999999999999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194</v>
      </c>
      <c r="AU125" s="229" t="s">
        <v>80</v>
      </c>
      <c r="AV125" s="11" t="s">
        <v>80</v>
      </c>
      <c r="AW125" s="11" t="s">
        <v>32</v>
      </c>
      <c r="AX125" s="11" t="s">
        <v>70</v>
      </c>
      <c r="AY125" s="229" t="s">
        <v>124</v>
      </c>
    </row>
    <row r="126" s="11" customFormat="1">
      <c r="B126" s="218"/>
      <c r="C126" s="219"/>
      <c r="D126" s="220" t="s">
        <v>194</v>
      </c>
      <c r="E126" s="221" t="s">
        <v>1</v>
      </c>
      <c r="F126" s="222" t="s">
        <v>590</v>
      </c>
      <c r="G126" s="219"/>
      <c r="H126" s="223">
        <v>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194</v>
      </c>
      <c r="AU126" s="229" t="s">
        <v>80</v>
      </c>
      <c r="AV126" s="11" t="s">
        <v>80</v>
      </c>
      <c r="AW126" s="11" t="s">
        <v>32</v>
      </c>
      <c r="AX126" s="11" t="s">
        <v>70</v>
      </c>
      <c r="AY126" s="229" t="s">
        <v>124</v>
      </c>
    </row>
    <row r="127" s="1" customFormat="1" ht="16.5" customHeight="1">
      <c r="B127" s="34"/>
      <c r="C127" s="199" t="s">
        <v>8</v>
      </c>
      <c r="D127" s="199" t="s">
        <v>125</v>
      </c>
      <c r="E127" s="200" t="s">
        <v>591</v>
      </c>
      <c r="F127" s="201" t="s">
        <v>592</v>
      </c>
      <c r="G127" s="202" t="s">
        <v>192</v>
      </c>
      <c r="H127" s="203">
        <v>4.6399999999999997</v>
      </c>
      <c r="I127" s="204"/>
      <c r="J127" s="205">
        <f>ROUND(I127*H127,2)</f>
        <v>0</v>
      </c>
      <c r="K127" s="201" t="s">
        <v>129</v>
      </c>
      <c r="L127" s="39"/>
      <c r="M127" s="206" t="s">
        <v>1</v>
      </c>
      <c r="N127" s="207" t="s">
        <v>41</v>
      </c>
      <c r="O127" s="75"/>
      <c r="P127" s="208">
        <f>O127*H127</f>
        <v>0</v>
      </c>
      <c r="Q127" s="208">
        <v>0</v>
      </c>
      <c r="R127" s="208">
        <f>Q127*H127</f>
        <v>0</v>
      </c>
      <c r="S127" s="208">
        <v>0.068000000000000005</v>
      </c>
      <c r="T127" s="209">
        <f>S127*H127</f>
        <v>0.31552000000000002</v>
      </c>
      <c r="AR127" s="13" t="s">
        <v>123</v>
      </c>
      <c r="AT127" s="13" t="s">
        <v>125</v>
      </c>
      <c r="AU127" s="13" t="s">
        <v>80</v>
      </c>
      <c r="AY127" s="13" t="s">
        <v>124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3" t="s">
        <v>78</v>
      </c>
      <c r="BK127" s="210">
        <f>ROUND(I127*H127,2)</f>
        <v>0</v>
      </c>
      <c r="BL127" s="13" t="s">
        <v>123</v>
      </c>
      <c r="BM127" s="13" t="s">
        <v>593</v>
      </c>
    </row>
    <row r="128" s="11" customFormat="1">
      <c r="B128" s="218"/>
      <c r="C128" s="219"/>
      <c r="D128" s="220" t="s">
        <v>194</v>
      </c>
      <c r="E128" s="221" t="s">
        <v>1</v>
      </c>
      <c r="F128" s="222" t="s">
        <v>575</v>
      </c>
      <c r="G128" s="219"/>
      <c r="H128" s="223">
        <v>4.6399999999999997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194</v>
      </c>
      <c r="AU128" s="229" t="s">
        <v>80</v>
      </c>
      <c r="AV128" s="11" t="s">
        <v>80</v>
      </c>
      <c r="AW128" s="11" t="s">
        <v>32</v>
      </c>
      <c r="AX128" s="11" t="s">
        <v>78</v>
      </c>
      <c r="AY128" s="229" t="s">
        <v>124</v>
      </c>
    </row>
    <row r="129" s="10" customFormat="1" ht="22.8" customHeight="1">
      <c r="B129" s="185"/>
      <c r="C129" s="186"/>
      <c r="D129" s="187" t="s">
        <v>69</v>
      </c>
      <c r="E129" s="211" t="s">
        <v>226</v>
      </c>
      <c r="F129" s="211" t="s">
        <v>227</v>
      </c>
      <c r="G129" s="186"/>
      <c r="H129" s="186"/>
      <c r="I129" s="189"/>
      <c r="J129" s="212">
        <f>BK129</f>
        <v>0</v>
      </c>
      <c r="K129" s="186"/>
      <c r="L129" s="191"/>
      <c r="M129" s="192"/>
      <c r="N129" s="193"/>
      <c r="O129" s="193"/>
      <c r="P129" s="194">
        <f>SUM(P130:P134)</f>
        <v>0</v>
      </c>
      <c r="Q129" s="193"/>
      <c r="R129" s="194">
        <f>SUM(R130:R134)</f>
        <v>0</v>
      </c>
      <c r="S129" s="193"/>
      <c r="T129" s="195">
        <f>SUM(T130:T134)</f>
        <v>0</v>
      </c>
      <c r="AR129" s="196" t="s">
        <v>78</v>
      </c>
      <c r="AT129" s="197" t="s">
        <v>69</v>
      </c>
      <c r="AU129" s="197" t="s">
        <v>78</v>
      </c>
      <c r="AY129" s="196" t="s">
        <v>124</v>
      </c>
      <c r="BK129" s="198">
        <f>SUM(BK130:BK134)</f>
        <v>0</v>
      </c>
    </row>
    <row r="130" s="1" customFormat="1" ht="16.5" customHeight="1">
      <c r="B130" s="34"/>
      <c r="C130" s="199" t="s">
        <v>251</v>
      </c>
      <c r="D130" s="199" t="s">
        <v>125</v>
      </c>
      <c r="E130" s="200" t="s">
        <v>228</v>
      </c>
      <c r="F130" s="201" t="s">
        <v>229</v>
      </c>
      <c r="G130" s="202" t="s">
        <v>230</v>
      </c>
      <c r="H130" s="203">
        <v>3.1589999999999998</v>
      </c>
      <c r="I130" s="204"/>
      <c r="J130" s="205">
        <f>ROUND(I130*H130,2)</f>
        <v>0</v>
      </c>
      <c r="K130" s="201" t="s">
        <v>129</v>
      </c>
      <c r="L130" s="39"/>
      <c r="M130" s="206" t="s">
        <v>1</v>
      </c>
      <c r="N130" s="207" t="s">
        <v>41</v>
      </c>
      <c r="O130" s="75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13" t="s">
        <v>123</v>
      </c>
      <c r="AT130" s="13" t="s">
        <v>125</v>
      </c>
      <c r="AU130" s="13" t="s">
        <v>80</v>
      </c>
      <c r="AY130" s="13" t="s">
        <v>124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3" t="s">
        <v>78</v>
      </c>
      <c r="BK130" s="210">
        <f>ROUND(I130*H130,2)</f>
        <v>0</v>
      </c>
      <c r="BL130" s="13" t="s">
        <v>123</v>
      </c>
      <c r="BM130" s="13" t="s">
        <v>231</v>
      </c>
    </row>
    <row r="131" s="1" customFormat="1" ht="16.5" customHeight="1">
      <c r="B131" s="34"/>
      <c r="C131" s="199" t="s">
        <v>268</v>
      </c>
      <c r="D131" s="199" t="s">
        <v>125</v>
      </c>
      <c r="E131" s="200" t="s">
        <v>232</v>
      </c>
      <c r="F131" s="201" t="s">
        <v>233</v>
      </c>
      <c r="G131" s="202" t="s">
        <v>230</v>
      </c>
      <c r="H131" s="203">
        <v>3.1589999999999998</v>
      </c>
      <c r="I131" s="204"/>
      <c r="J131" s="205">
        <f>ROUND(I131*H131,2)</f>
        <v>0</v>
      </c>
      <c r="K131" s="201" t="s">
        <v>129</v>
      </c>
      <c r="L131" s="39"/>
      <c r="M131" s="206" t="s">
        <v>1</v>
      </c>
      <c r="N131" s="207" t="s">
        <v>41</v>
      </c>
      <c r="O131" s="75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AR131" s="13" t="s">
        <v>123</v>
      </c>
      <c r="AT131" s="13" t="s">
        <v>125</v>
      </c>
      <c r="AU131" s="13" t="s">
        <v>80</v>
      </c>
      <c r="AY131" s="13" t="s">
        <v>124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3" t="s">
        <v>78</v>
      </c>
      <c r="BK131" s="210">
        <f>ROUND(I131*H131,2)</f>
        <v>0</v>
      </c>
      <c r="BL131" s="13" t="s">
        <v>123</v>
      </c>
      <c r="BM131" s="13" t="s">
        <v>234</v>
      </c>
    </row>
    <row r="132" s="1" customFormat="1" ht="16.5" customHeight="1">
      <c r="B132" s="34"/>
      <c r="C132" s="199" t="s">
        <v>272</v>
      </c>
      <c r="D132" s="199" t="s">
        <v>125</v>
      </c>
      <c r="E132" s="200" t="s">
        <v>235</v>
      </c>
      <c r="F132" s="201" t="s">
        <v>236</v>
      </c>
      <c r="G132" s="202" t="s">
        <v>230</v>
      </c>
      <c r="H132" s="203">
        <v>44.225999999999999</v>
      </c>
      <c r="I132" s="204"/>
      <c r="J132" s="205">
        <f>ROUND(I132*H132,2)</f>
        <v>0</v>
      </c>
      <c r="K132" s="201" t="s">
        <v>129</v>
      </c>
      <c r="L132" s="39"/>
      <c r="M132" s="206" t="s">
        <v>1</v>
      </c>
      <c r="N132" s="207" t="s">
        <v>41</v>
      </c>
      <c r="O132" s="75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AR132" s="13" t="s">
        <v>123</v>
      </c>
      <c r="AT132" s="13" t="s">
        <v>125</v>
      </c>
      <c r="AU132" s="13" t="s">
        <v>80</v>
      </c>
      <c r="AY132" s="13" t="s">
        <v>124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3" t="s">
        <v>78</v>
      </c>
      <c r="BK132" s="210">
        <f>ROUND(I132*H132,2)</f>
        <v>0</v>
      </c>
      <c r="BL132" s="13" t="s">
        <v>123</v>
      </c>
      <c r="BM132" s="13" t="s">
        <v>237</v>
      </c>
    </row>
    <row r="133" s="11" customFormat="1">
      <c r="B133" s="218"/>
      <c r="C133" s="219"/>
      <c r="D133" s="220" t="s">
        <v>194</v>
      </c>
      <c r="E133" s="219"/>
      <c r="F133" s="222" t="s">
        <v>594</v>
      </c>
      <c r="G133" s="219"/>
      <c r="H133" s="223">
        <v>44.225999999999999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194</v>
      </c>
      <c r="AU133" s="229" t="s">
        <v>80</v>
      </c>
      <c r="AV133" s="11" t="s">
        <v>80</v>
      </c>
      <c r="AW133" s="11" t="s">
        <v>4</v>
      </c>
      <c r="AX133" s="11" t="s">
        <v>78</v>
      </c>
      <c r="AY133" s="229" t="s">
        <v>124</v>
      </c>
    </row>
    <row r="134" s="1" customFormat="1" ht="16.5" customHeight="1">
      <c r="B134" s="34"/>
      <c r="C134" s="199" t="s">
        <v>276</v>
      </c>
      <c r="D134" s="199" t="s">
        <v>125</v>
      </c>
      <c r="E134" s="200" t="s">
        <v>240</v>
      </c>
      <c r="F134" s="201" t="s">
        <v>241</v>
      </c>
      <c r="G134" s="202" t="s">
        <v>230</v>
      </c>
      <c r="H134" s="203">
        <v>3.1589999999999998</v>
      </c>
      <c r="I134" s="204"/>
      <c r="J134" s="205">
        <f>ROUND(I134*H134,2)</f>
        <v>0</v>
      </c>
      <c r="K134" s="201" t="s">
        <v>129</v>
      </c>
      <c r="L134" s="39"/>
      <c r="M134" s="206" t="s">
        <v>1</v>
      </c>
      <c r="N134" s="207" t="s">
        <v>41</v>
      </c>
      <c r="O134" s="75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AR134" s="13" t="s">
        <v>123</v>
      </c>
      <c r="AT134" s="13" t="s">
        <v>125</v>
      </c>
      <c r="AU134" s="13" t="s">
        <v>80</v>
      </c>
      <c r="AY134" s="13" t="s">
        <v>124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3" t="s">
        <v>78</v>
      </c>
      <c r="BK134" s="210">
        <f>ROUND(I134*H134,2)</f>
        <v>0</v>
      </c>
      <c r="BL134" s="13" t="s">
        <v>123</v>
      </c>
      <c r="BM134" s="13" t="s">
        <v>242</v>
      </c>
    </row>
    <row r="135" s="10" customFormat="1" ht="22.8" customHeight="1">
      <c r="B135" s="185"/>
      <c r="C135" s="186"/>
      <c r="D135" s="187" t="s">
        <v>69</v>
      </c>
      <c r="E135" s="211" t="s">
        <v>412</v>
      </c>
      <c r="F135" s="211" t="s">
        <v>413</v>
      </c>
      <c r="G135" s="186"/>
      <c r="H135" s="186"/>
      <c r="I135" s="189"/>
      <c r="J135" s="212">
        <f>BK135</f>
        <v>0</v>
      </c>
      <c r="K135" s="186"/>
      <c r="L135" s="191"/>
      <c r="M135" s="192"/>
      <c r="N135" s="193"/>
      <c r="O135" s="193"/>
      <c r="P135" s="194">
        <f>P136</f>
        <v>0</v>
      </c>
      <c r="Q135" s="193"/>
      <c r="R135" s="194">
        <f>R136</f>
        <v>0</v>
      </c>
      <c r="S135" s="193"/>
      <c r="T135" s="195">
        <f>T136</f>
        <v>0</v>
      </c>
      <c r="AR135" s="196" t="s">
        <v>78</v>
      </c>
      <c r="AT135" s="197" t="s">
        <v>69</v>
      </c>
      <c r="AU135" s="197" t="s">
        <v>78</v>
      </c>
      <c r="AY135" s="196" t="s">
        <v>124</v>
      </c>
      <c r="BK135" s="198">
        <f>BK136</f>
        <v>0</v>
      </c>
    </row>
    <row r="136" s="1" customFormat="1" ht="16.5" customHeight="1">
      <c r="B136" s="34"/>
      <c r="C136" s="199" t="s">
        <v>86</v>
      </c>
      <c r="D136" s="199" t="s">
        <v>125</v>
      </c>
      <c r="E136" s="200" t="s">
        <v>414</v>
      </c>
      <c r="F136" s="201" t="s">
        <v>415</v>
      </c>
      <c r="G136" s="202" t="s">
        <v>230</v>
      </c>
      <c r="H136" s="203">
        <v>0.24199999999999999</v>
      </c>
      <c r="I136" s="204"/>
      <c r="J136" s="205">
        <f>ROUND(I136*H136,2)</f>
        <v>0</v>
      </c>
      <c r="K136" s="201" t="s">
        <v>129</v>
      </c>
      <c r="L136" s="39"/>
      <c r="M136" s="206" t="s">
        <v>1</v>
      </c>
      <c r="N136" s="207" t="s">
        <v>41</v>
      </c>
      <c r="O136" s="75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AR136" s="13" t="s">
        <v>123</v>
      </c>
      <c r="AT136" s="13" t="s">
        <v>125</v>
      </c>
      <c r="AU136" s="13" t="s">
        <v>80</v>
      </c>
      <c r="AY136" s="13" t="s">
        <v>124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3" t="s">
        <v>78</v>
      </c>
      <c r="BK136" s="210">
        <f>ROUND(I136*H136,2)</f>
        <v>0</v>
      </c>
      <c r="BL136" s="13" t="s">
        <v>123</v>
      </c>
      <c r="BM136" s="13" t="s">
        <v>595</v>
      </c>
    </row>
    <row r="137" s="10" customFormat="1" ht="25.92" customHeight="1">
      <c r="B137" s="185"/>
      <c r="C137" s="186"/>
      <c r="D137" s="187" t="s">
        <v>69</v>
      </c>
      <c r="E137" s="188" t="s">
        <v>243</v>
      </c>
      <c r="F137" s="188" t="s">
        <v>244</v>
      </c>
      <c r="G137" s="186"/>
      <c r="H137" s="186"/>
      <c r="I137" s="189"/>
      <c r="J137" s="190">
        <f>BK137</f>
        <v>0</v>
      </c>
      <c r="K137" s="186"/>
      <c r="L137" s="191"/>
      <c r="M137" s="192"/>
      <c r="N137" s="193"/>
      <c r="O137" s="193"/>
      <c r="P137" s="194">
        <f>P138+P141+P152+P156+P166+P171+P174</f>
        <v>0</v>
      </c>
      <c r="Q137" s="193"/>
      <c r="R137" s="194">
        <f>R138+R141+R152+R156+R166+R171+R174</f>
        <v>0.0044000000000000003</v>
      </c>
      <c r="S137" s="193"/>
      <c r="T137" s="195">
        <f>T138+T141+T152+T156+T166+T171+T174</f>
        <v>0.18294559999999999</v>
      </c>
      <c r="AR137" s="196" t="s">
        <v>80</v>
      </c>
      <c r="AT137" s="197" t="s">
        <v>69</v>
      </c>
      <c r="AU137" s="197" t="s">
        <v>70</v>
      </c>
      <c r="AY137" s="196" t="s">
        <v>124</v>
      </c>
      <c r="BK137" s="198">
        <f>BK138+BK141+BK152+BK156+BK166+BK171+BK174</f>
        <v>0</v>
      </c>
    </row>
    <row r="138" s="10" customFormat="1" ht="22.8" customHeight="1">
      <c r="B138" s="185"/>
      <c r="C138" s="186"/>
      <c r="D138" s="187" t="s">
        <v>69</v>
      </c>
      <c r="E138" s="211" t="s">
        <v>596</v>
      </c>
      <c r="F138" s="211" t="s">
        <v>597</v>
      </c>
      <c r="G138" s="186"/>
      <c r="H138" s="186"/>
      <c r="I138" s="189"/>
      <c r="J138" s="212">
        <f>BK138</f>
        <v>0</v>
      </c>
      <c r="K138" s="186"/>
      <c r="L138" s="191"/>
      <c r="M138" s="192"/>
      <c r="N138" s="193"/>
      <c r="O138" s="193"/>
      <c r="P138" s="194">
        <f>SUM(P139:P140)</f>
        <v>0</v>
      </c>
      <c r="Q138" s="193"/>
      <c r="R138" s="194">
        <f>SUM(R139:R140)</f>
        <v>0</v>
      </c>
      <c r="S138" s="193"/>
      <c r="T138" s="195">
        <f>SUM(T139:T140)</f>
        <v>0.0027999999999999995</v>
      </c>
      <c r="AR138" s="196" t="s">
        <v>80</v>
      </c>
      <c r="AT138" s="197" t="s">
        <v>69</v>
      </c>
      <c r="AU138" s="197" t="s">
        <v>78</v>
      </c>
      <c r="AY138" s="196" t="s">
        <v>124</v>
      </c>
      <c r="BK138" s="198">
        <f>SUM(BK139:BK140)</f>
        <v>0</v>
      </c>
    </row>
    <row r="139" s="1" customFormat="1" ht="16.5" customHeight="1">
      <c r="B139" s="34"/>
      <c r="C139" s="199" t="s">
        <v>7</v>
      </c>
      <c r="D139" s="199" t="s">
        <v>125</v>
      </c>
      <c r="E139" s="200" t="s">
        <v>598</v>
      </c>
      <c r="F139" s="201" t="s">
        <v>599</v>
      </c>
      <c r="G139" s="202" t="s">
        <v>210</v>
      </c>
      <c r="H139" s="203">
        <v>10</v>
      </c>
      <c r="I139" s="204"/>
      <c r="J139" s="205">
        <f>ROUND(I139*H139,2)</f>
        <v>0</v>
      </c>
      <c r="K139" s="201" t="s">
        <v>129</v>
      </c>
      <c r="L139" s="39"/>
      <c r="M139" s="206" t="s">
        <v>1</v>
      </c>
      <c r="N139" s="207" t="s">
        <v>41</v>
      </c>
      <c r="O139" s="75"/>
      <c r="P139" s="208">
        <f>O139*H139</f>
        <v>0</v>
      </c>
      <c r="Q139" s="208">
        <v>0</v>
      </c>
      <c r="R139" s="208">
        <f>Q139*H139</f>
        <v>0</v>
      </c>
      <c r="S139" s="208">
        <v>0.00027999999999999998</v>
      </c>
      <c r="T139" s="209">
        <f>S139*H139</f>
        <v>0.0027999999999999995</v>
      </c>
      <c r="AR139" s="13" t="s">
        <v>251</v>
      </c>
      <c r="AT139" s="13" t="s">
        <v>125</v>
      </c>
      <c r="AU139" s="13" t="s">
        <v>80</v>
      </c>
      <c r="AY139" s="13" t="s">
        <v>124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3" t="s">
        <v>78</v>
      </c>
      <c r="BK139" s="210">
        <f>ROUND(I139*H139,2)</f>
        <v>0</v>
      </c>
      <c r="BL139" s="13" t="s">
        <v>251</v>
      </c>
      <c r="BM139" s="13" t="s">
        <v>600</v>
      </c>
    </row>
    <row r="140" s="11" customFormat="1">
      <c r="B140" s="218"/>
      <c r="C140" s="219"/>
      <c r="D140" s="220" t="s">
        <v>194</v>
      </c>
      <c r="E140" s="221" t="s">
        <v>1</v>
      </c>
      <c r="F140" s="222" t="s">
        <v>601</v>
      </c>
      <c r="G140" s="219"/>
      <c r="H140" s="223">
        <v>10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194</v>
      </c>
      <c r="AU140" s="229" t="s">
        <v>80</v>
      </c>
      <c r="AV140" s="11" t="s">
        <v>80</v>
      </c>
      <c r="AW140" s="11" t="s">
        <v>32</v>
      </c>
      <c r="AX140" s="11" t="s">
        <v>78</v>
      </c>
      <c r="AY140" s="229" t="s">
        <v>124</v>
      </c>
    </row>
    <row r="141" s="10" customFormat="1" ht="22.8" customHeight="1">
      <c r="B141" s="185"/>
      <c r="C141" s="186"/>
      <c r="D141" s="187" t="s">
        <v>69</v>
      </c>
      <c r="E141" s="211" t="s">
        <v>602</v>
      </c>
      <c r="F141" s="211" t="s">
        <v>603</v>
      </c>
      <c r="G141" s="186"/>
      <c r="H141" s="186"/>
      <c r="I141" s="189"/>
      <c r="J141" s="212">
        <f>BK141</f>
        <v>0</v>
      </c>
      <c r="K141" s="186"/>
      <c r="L141" s="191"/>
      <c r="M141" s="192"/>
      <c r="N141" s="193"/>
      <c r="O141" s="193"/>
      <c r="P141" s="194">
        <f>SUM(P142:P151)</f>
        <v>0</v>
      </c>
      <c r="Q141" s="193"/>
      <c r="R141" s="194">
        <f>SUM(R142:R151)</f>
        <v>0</v>
      </c>
      <c r="S141" s="193"/>
      <c r="T141" s="195">
        <f>SUM(T142:T151)</f>
        <v>0.040160000000000001</v>
      </c>
      <c r="AR141" s="196" t="s">
        <v>80</v>
      </c>
      <c r="AT141" s="197" t="s">
        <v>69</v>
      </c>
      <c r="AU141" s="197" t="s">
        <v>78</v>
      </c>
      <c r="AY141" s="196" t="s">
        <v>124</v>
      </c>
      <c r="BK141" s="198">
        <f>SUM(BK142:BK151)</f>
        <v>0</v>
      </c>
    </row>
    <row r="142" s="1" customFormat="1" ht="16.5" customHeight="1">
      <c r="B142" s="34"/>
      <c r="C142" s="199" t="s">
        <v>286</v>
      </c>
      <c r="D142" s="199" t="s">
        <v>125</v>
      </c>
      <c r="E142" s="200" t="s">
        <v>604</v>
      </c>
      <c r="F142" s="201" t="s">
        <v>605</v>
      </c>
      <c r="G142" s="202" t="s">
        <v>128</v>
      </c>
      <c r="H142" s="203">
        <v>1</v>
      </c>
      <c r="I142" s="204"/>
      <c r="J142" s="205">
        <f>ROUND(I142*H142,2)</f>
        <v>0</v>
      </c>
      <c r="K142" s="201" t="s">
        <v>129</v>
      </c>
      <c r="L142" s="39"/>
      <c r="M142" s="206" t="s">
        <v>1</v>
      </c>
      <c r="N142" s="207" t="s">
        <v>41</v>
      </c>
      <c r="O142" s="75"/>
      <c r="P142" s="208">
        <f>O142*H142</f>
        <v>0</v>
      </c>
      <c r="Q142" s="208">
        <v>0</v>
      </c>
      <c r="R142" s="208">
        <f>Q142*H142</f>
        <v>0</v>
      </c>
      <c r="S142" s="208">
        <v>0.019460000000000002</v>
      </c>
      <c r="T142" s="209">
        <f>S142*H142</f>
        <v>0.019460000000000002</v>
      </c>
      <c r="AR142" s="13" t="s">
        <v>251</v>
      </c>
      <c r="AT142" s="13" t="s">
        <v>125</v>
      </c>
      <c r="AU142" s="13" t="s">
        <v>80</v>
      </c>
      <c r="AY142" s="13" t="s">
        <v>124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3" t="s">
        <v>78</v>
      </c>
      <c r="BK142" s="210">
        <f>ROUND(I142*H142,2)</f>
        <v>0</v>
      </c>
      <c r="BL142" s="13" t="s">
        <v>251</v>
      </c>
      <c r="BM142" s="13" t="s">
        <v>606</v>
      </c>
    </row>
    <row r="143" s="11" customFormat="1">
      <c r="B143" s="218"/>
      <c r="C143" s="219"/>
      <c r="D143" s="220" t="s">
        <v>194</v>
      </c>
      <c r="E143" s="221" t="s">
        <v>1</v>
      </c>
      <c r="F143" s="222" t="s">
        <v>607</v>
      </c>
      <c r="G143" s="219"/>
      <c r="H143" s="223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194</v>
      </c>
      <c r="AU143" s="229" t="s">
        <v>80</v>
      </c>
      <c r="AV143" s="11" t="s">
        <v>80</v>
      </c>
      <c r="AW143" s="11" t="s">
        <v>32</v>
      </c>
      <c r="AX143" s="11" t="s">
        <v>78</v>
      </c>
      <c r="AY143" s="229" t="s">
        <v>124</v>
      </c>
    </row>
    <row r="144" s="1" customFormat="1" ht="16.5" customHeight="1">
      <c r="B144" s="34"/>
      <c r="C144" s="199" t="s">
        <v>290</v>
      </c>
      <c r="D144" s="199" t="s">
        <v>125</v>
      </c>
      <c r="E144" s="200" t="s">
        <v>608</v>
      </c>
      <c r="F144" s="201" t="s">
        <v>609</v>
      </c>
      <c r="G144" s="202" t="s">
        <v>128</v>
      </c>
      <c r="H144" s="203">
        <v>1</v>
      </c>
      <c r="I144" s="204"/>
      <c r="J144" s="205">
        <f>ROUND(I144*H144,2)</f>
        <v>0</v>
      </c>
      <c r="K144" s="201" t="s">
        <v>129</v>
      </c>
      <c r="L144" s="39"/>
      <c r="M144" s="206" t="s">
        <v>1</v>
      </c>
      <c r="N144" s="207" t="s">
        <v>41</v>
      </c>
      <c r="O144" s="75"/>
      <c r="P144" s="208">
        <f>O144*H144</f>
        <v>0</v>
      </c>
      <c r="Q144" s="208">
        <v>0</v>
      </c>
      <c r="R144" s="208">
        <f>Q144*H144</f>
        <v>0</v>
      </c>
      <c r="S144" s="208">
        <v>0.017299999999999999</v>
      </c>
      <c r="T144" s="209">
        <f>S144*H144</f>
        <v>0.017299999999999999</v>
      </c>
      <c r="AR144" s="13" t="s">
        <v>251</v>
      </c>
      <c r="AT144" s="13" t="s">
        <v>125</v>
      </c>
      <c r="AU144" s="13" t="s">
        <v>80</v>
      </c>
      <c r="AY144" s="13" t="s">
        <v>124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3" t="s">
        <v>78</v>
      </c>
      <c r="BK144" s="210">
        <f>ROUND(I144*H144,2)</f>
        <v>0</v>
      </c>
      <c r="BL144" s="13" t="s">
        <v>251</v>
      </c>
      <c r="BM144" s="13" t="s">
        <v>610</v>
      </c>
    </row>
    <row r="145" s="1" customFormat="1" ht="16.5" customHeight="1">
      <c r="B145" s="34"/>
      <c r="C145" s="199" t="s">
        <v>296</v>
      </c>
      <c r="D145" s="199" t="s">
        <v>125</v>
      </c>
      <c r="E145" s="200" t="s">
        <v>611</v>
      </c>
      <c r="F145" s="201" t="s">
        <v>612</v>
      </c>
      <c r="G145" s="202" t="s">
        <v>250</v>
      </c>
      <c r="H145" s="203">
        <v>2</v>
      </c>
      <c r="I145" s="204"/>
      <c r="J145" s="205">
        <f>ROUND(I145*H145,2)</f>
        <v>0</v>
      </c>
      <c r="K145" s="201" t="s">
        <v>129</v>
      </c>
      <c r="L145" s="39"/>
      <c r="M145" s="206" t="s">
        <v>1</v>
      </c>
      <c r="N145" s="207" t="s">
        <v>41</v>
      </c>
      <c r="O145" s="75"/>
      <c r="P145" s="208">
        <f>O145*H145</f>
        <v>0</v>
      </c>
      <c r="Q145" s="208">
        <v>0</v>
      </c>
      <c r="R145" s="208">
        <f>Q145*H145</f>
        <v>0</v>
      </c>
      <c r="S145" s="208">
        <v>0.00048999999999999998</v>
      </c>
      <c r="T145" s="209">
        <f>S145*H145</f>
        <v>0.00097999999999999997</v>
      </c>
      <c r="AR145" s="13" t="s">
        <v>251</v>
      </c>
      <c r="AT145" s="13" t="s">
        <v>125</v>
      </c>
      <c r="AU145" s="13" t="s">
        <v>80</v>
      </c>
      <c r="AY145" s="13" t="s">
        <v>124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3" t="s">
        <v>78</v>
      </c>
      <c r="BK145" s="210">
        <f>ROUND(I145*H145,2)</f>
        <v>0</v>
      </c>
      <c r="BL145" s="13" t="s">
        <v>251</v>
      </c>
      <c r="BM145" s="13" t="s">
        <v>613</v>
      </c>
    </row>
    <row r="146" s="11" customFormat="1">
      <c r="B146" s="218"/>
      <c r="C146" s="219"/>
      <c r="D146" s="220" t="s">
        <v>194</v>
      </c>
      <c r="E146" s="221" t="s">
        <v>1</v>
      </c>
      <c r="F146" s="222" t="s">
        <v>614</v>
      </c>
      <c r="G146" s="219"/>
      <c r="H146" s="223">
        <v>2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194</v>
      </c>
      <c r="AU146" s="229" t="s">
        <v>80</v>
      </c>
      <c r="AV146" s="11" t="s">
        <v>80</v>
      </c>
      <c r="AW146" s="11" t="s">
        <v>32</v>
      </c>
      <c r="AX146" s="11" t="s">
        <v>78</v>
      </c>
      <c r="AY146" s="229" t="s">
        <v>124</v>
      </c>
    </row>
    <row r="147" s="1" customFormat="1" ht="16.5" customHeight="1">
      <c r="B147" s="34"/>
      <c r="C147" s="199" t="s">
        <v>89</v>
      </c>
      <c r="D147" s="199" t="s">
        <v>125</v>
      </c>
      <c r="E147" s="200" t="s">
        <v>615</v>
      </c>
      <c r="F147" s="201" t="s">
        <v>616</v>
      </c>
      <c r="G147" s="202" t="s">
        <v>128</v>
      </c>
      <c r="H147" s="203">
        <v>1</v>
      </c>
      <c r="I147" s="204"/>
      <c r="J147" s="205">
        <f>ROUND(I147*H147,2)</f>
        <v>0</v>
      </c>
      <c r="K147" s="201" t="s">
        <v>129</v>
      </c>
      <c r="L147" s="39"/>
      <c r="M147" s="206" t="s">
        <v>1</v>
      </c>
      <c r="N147" s="207" t="s">
        <v>41</v>
      </c>
      <c r="O147" s="75"/>
      <c r="P147" s="208">
        <f>O147*H147</f>
        <v>0</v>
      </c>
      <c r="Q147" s="208">
        <v>0</v>
      </c>
      <c r="R147" s="208">
        <f>Q147*H147</f>
        <v>0</v>
      </c>
      <c r="S147" s="208">
        <v>0.00156</v>
      </c>
      <c r="T147" s="209">
        <f>S147*H147</f>
        <v>0.00156</v>
      </c>
      <c r="AR147" s="13" t="s">
        <v>251</v>
      </c>
      <c r="AT147" s="13" t="s">
        <v>125</v>
      </c>
      <c r="AU147" s="13" t="s">
        <v>80</v>
      </c>
      <c r="AY147" s="13" t="s">
        <v>124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3" t="s">
        <v>78</v>
      </c>
      <c r="BK147" s="210">
        <f>ROUND(I147*H147,2)</f>
        <v>0</v>
      </c>
      <c r="BL147" s="13" t="s">
        <v>251</v>
      </c>
      <c r="BM147" s="13" t="s">
        <v>617</v>
      </c>
    </row>
    <row r="148" s="11" customFormat="1">
      <c r="B148" s="218"/>
      <c r="C148" s="219"/>
      <c r="D148" s="220" t="s">
        <v>194</v>
      </c>
      <c r="E148" s="221" t="s">
        <v>1</v>
      </c>
      <c r="F148" s="222" t="s">
        <v>618</v>
      </c>
      <c r="G148" s="219"/>
      <c r="H148" s="223">
        <v>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194</v>
      </c>
      <c r="AU148" s="229" t="s">
        <v>80</v>
      </c>
      <c r="AV148" s="11" t="s">
        <v>80</v>
      </c>
      <c r="AW148" s="11" t="s">
        <v>32</v>
      </c>
      <c r="AX148" s="11" t="s">
        <v>78</v>
      </c>
      <c r="AY148" s="229" t="s">
        <v>124</v>
      </c>
    </row>
    <row r="149" s="1" customFormat="1" ht="16.5" customHeight="1">
      <c r="B149" s="34"/>
      <c r="C149" s="199" t="s">
        <v>307</v>
      </c>
      <c r="D149" s="199" t="s">
        <v>125</v>
      </c>
      <c r="E149" s="200" t="s">
        <v>619</v>
      </c>
      <c r="F149" s="201" t="s">
        <v>620</v>
      </c>
      <c r="G149" s="202" t="s">
        <v>128</v>
      </c>
      <c r="H149" s="203">
        <v>1</v>
      </c>
      <c r="I149" s="204"/>
      <c r="J149" s="205">
        <f>ROUND(I149*H149,2)</f>
        <v>0</v>
      </c>
      <c r="K149" s="201" t="s">
        <v>129</v>
      </c>
      <c r="L149" s="39"/>
      <c r="M149" s="206" t="s">
        <v>1</v>
      </c>
      <c r="N149" s="207" t="s">
        <v>41</v>
      </c>
      <c r="O149" s="75"/>
      <c r="P149" s="208">
        <f>O149*H149</f>
        <v>0</v>
      </c>
      <c r="Q149" s="208">
        <v>0</v>
      </c>
      <c r="R149" s="208">
        <f>Q149*H149</f>
        <v>0</v>
      </c>
      <c r="S149" s="208">
        <v>0.00085999999999999998</v>
      </c>
      <c r="T149" s="209">
        <f>S149*H149</f>
        <v>0.00085999999999999998</v>
      </c>
      <c r="AR149" s="13" t="s">
        <v>251</v>
      </c>
      <c r="AT149" s="13" t="s">
        <v>125</v>
      </c>
      <c r="AU149" s="13" t="s">
        <v>80</v>
      </c>
      <c r="AY149" s="13" t="s">
        <v>124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3" t="s">
        <v>78</v>
      </c>
      <c r="BK149" s="210">
        <f>ROUND(I149*H149,2)</f>
        <v>0</v>
      </c>
      <c r="BL149" s="13" t="s">
        <v>251</v>
      </c>
      <c r="BM149" s="13" t="s">
        <v>621</v>
      </c>
    </row>
    <row r="150" s="11" customFormat="1">
      <c r="B150" s="218"/>
      <c r="C150" s="219"/>
      <c r="D150" s="220" t="s">
        <v>194</v>
      </c>
      <c r="E150" s="221" t="s">
        <v>1</v>
      </c>
      <c r="F150" s="222" t="s">
        <v>607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194</v>
      </c>
      <c r="AU150" s="229" t="s">
        <v>80</v>
      </c>
      <c r="AV150" s="11" t="s">
        <v>80</v>
      </c>
      <c r="AW150" s="11" t="s">
        <v>32</v>
      </c>
      <c r="AX150" s="11" t="s">
        <v>78</v>
      </c>
      <c r="AY150" s="229" t="s">
        <v>124</v>
      </c>
    </row>
    <row r="151" s="1" customFormat="1" ht="16.5" customHeight="1">
      <c r="B151" s="34"/>
      <c r="C151" s="199" t="s">
        <v>315</v>
      </c>
      <c r="D151" s="199" t="s">
        <v>125</v>
      </c>
      <c r="E151" s="200" t="s">
        <v>622</v>
      </c>
      <c r="F151" s="201" t="s">
        <v>623</v>
      </c>
      <c r="G151" s="202" t="s">
        <v>250</v>
      </c>
      <c r="H151" s="203">
        <v>2</v>
      </c>
      <c r="I151" s="204"/>
      <c r="J151" s="205">
        <f>ROUND(I151*H151,2)</f>
        <v>0</v>
      </c>
      <c r="K151" s="201" t="s">
        <v>1</v>
      </c>
      <c r="L151" s="39"/>
      <c r="M151" s="206" t="s">
        <v>1</v>
      </c>
      <c r="N151" s="207" t="s">
        <v>41</v>
      </c>
      <c r="O151" s="75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AR151" s="13" t="s">
        <v>251</v>
      </c>
      <c r="AT151" s="13" t="s">
        <v>125</v>
      </c>
      <c r="AU151" s="13" t="s">
        <v>80</v>
      </c>
      <c r="AY151" s="13" t="s">
        <v>124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3" t="s">
        <v>78</v>
      </c>
      <c r="BK151" s="210">
        <f>ROUND(I151*H151,2)</f>
        <v>0</v>
      </c>
      <c r="BL151" s="13" t="s">
        <v>251</v>
      </c>
      <c r="BM151" s="13" t="s">
        <v>624</v>
      </c>
    </row>
    <row r="152" s="10" customFormat="1" ht="22.8" customHeight="1">
      <c r="B152" s="185"/>
      <c r="C152" s="186"/>
      <c r="D152" s="187" t="s">
        <v>69</v>
      </c>
      <c r="E152" s="211" t="s">
        <v>245</v>
      </c>
      <c r="F152" s="211" t="s">
        <v>246</v>
      </c>
      <c r="G152" s="186"/>
      <c r="H152" s="186"/>
      <c r="I152" s="189"/>
      <c r="J152" s="212">
        <f>BK152</f>
        <v>0</v>
      </c>
      <c r="K152" s="186"/>
      <c r="L152" s="191"/>
      <c r="M152" s="192"/>
      <c r="N152" s="193"/>
      <c r="O152" s="193"/>
      <c r="P152" s="194">
        <f>SUM(P153:P155)</f>
        <v>0</v>
      </c>
      <c r="Q152" s="193"/>
      <c r="R152" s="194">
        <f>SUM(R153:R155)</f>
        <v>0.00024000000000000003</v>
      </c>
      <c r="S152" s="193"/>
      <c r="T152" s="195">
        <f>SUM(T153:T155)</f>
        <v>0.074789999999999995</v>
      </c>
      <c r="AR152" s="196" t="s">
        <v>80</v>
      </c>
      <c r="AT152" s="197" t="s">
        <v>69</v>
      </c>
      <c r="AU152" s="197" t="s">
        <v>78</v>
      </c>
      <c r="AY152" s="196" t="s">
        <v>124</v>
      </c>
      <c r="BK152" s="198">
        <f>SUM(BK153:BK155)</f>
        <v>0</v>
      </c>
    </row>
    <row r="153" s="1" customFormat="1" ht="16.5" customHeight="1">
      <c r="B153" s="34"/>
      <c r="C153" s="199" t="s">
        <v>323</v>
      </c>
      <c r="D153" s="199" t="s">
        <v>125</v>
      </c>
      <c r="E153" s="200" t="s">
        <v>248</v>
      </c>
      <c r="F153" s="201" t="s">
        <v>249</v>
      </c>
      <c r="G153" s="202" t="s">
        <v>250</v>
      </c>
      <c r="H153" s="203">
        <v>3</v>
      </c>
      <c r="I153" s="204"/>
      <c r="J153" s="205">
        <f>ROUND(I153*H153,2)</f>
        <v>0</v>
      </c>
      <c r="K153" s="201" t="s">
        <v>129</v>
      </c>
      <c r="L153" s="39"/>
      <c r="M153" s="206" t="s">
        <v>1</v>
      </c>
      <c r="N153" s="207" t="s">
        <v>41</v>
      </c>
      <c r="O153" s="75"/>
      <c r="P153" s="208">
        <f>O153*H153</f>
        <v>0</v>
      </c>
      <c r="Q153" s="208">
        <v>8.0000000000000007E-05</v>
      </c>
      <c r="R153" s="208">
        <f>Q153*H153</f>
        <v>0.00024000000000000003</v>
      </c>
      <c r="S153" s="208">
        <v>0.024930000000000001</v>
      </c>
      <c r="T153" s="209">
        <f>S153*H153</f>
        <v>0.074789999999999995</v>
      </c>
      <c r="AR153" s="13" t="s">
        <v>251</v>
      </c>
      <c r="AT153" s="13" t="s">
        <v>125</v>
      </c>
      <c r="AU153" s="13" t="s">
        <v>80</v>
      </c>
      <c r="AY153" s="13" t="s">
        <v>124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3" t="s">
        <v>78</v>
      </c>
      <c r="BK153" s="210">
        <f>ROUND(I153*H153,2)</f>
        <v>0</v>
      </c>
      <c r="BL153" s="13" t="s">
        <v>251</v>
      </c>
      <c r="BM153" s="13" t="s">
        <v>252</v>
      </c>
    </row>
    <row r="154" s="11" customFormat="1">
      <c r="B154" s="218"/>
      <c r="C154" s="219"/>
      <c r="D154" s="220" t="s">
        <v>194</v>
      </c>
      <c r="E154" s="221" t="s">
        <v>1</v>
      </c>
      <c r="F154" s="222" t="s">
        <v>625</v>
      </c>
      <c r="G154" s="219"/>
      <c r="H154" s="223">
        <v>2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194</v>
      </c>
      <c r="AU154" s="229" t="s">
        <v>80</v>
      </c>
      <c r="AV154" s="11" t="s">
        <v>80</v>
      </c>
      <c r="AW154" s="11" t="s">
        <v>32</v>
      </c>
      <c r="AX154" s="11" t="s">
        <v>70</v>
      </c>
      <c r="AY154" s="229" t="s">
        <v>124</v>
      </c>
    </row>
    <row r="155" s="11" customFormat="1">
      <c r="B155" s="218"/>
      <c r="C155" s="219"/>
      <c r="D155" s="220" t="s">
        <v>194</v>
      </c>
      <c r="E155" s="221" t="s">
        <v>1</v>
      </c>
      <c r="F155" s="222" t="s">
        <v>626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194</v>
      </c>
      <c r="AU155" s="229" t="s">
        <v>80</v>
      </c>
      <c r="AV155" s="11" t="s">
        <v>80</v>
      </c>
      <c r="AW155" s="11" t="s">
        <v>32</v>
      </c>
      <c r="AX155" s="11" t="s">
        <v>70</v>
      </c>
      <c r="AY155" s="229" t="s">
        <v>124</v>
      </c>
    </row>
    <row r="156" s="10" customFormat="1" ht="22.8" customHeight="1">
      <c r="B156" s="185"/>
      <c r="C156" s="186"/>
      <c r="D156" s="187" t="s">
        <v>69</v>
      </c>
      <c r="E156" s="211" t="s">
        <v>254</v>
      </c>
      <c r="F156" s="211" t="s">
        <v>255</v>
      </c>
      <c r="G156" s="186"/>
      <c r="H156" s="186"/>
      <c r="I156" s="189"/>
      <c r="J156" s="212">
        <f>BK156</f>
        <v>0</v>
      </c>
      <c r="K156" s="186"/>
      <c r="L156" s="191"/>
      <c r="M156" s="192"/>
      <c r="N156" s="193"/>
      <c r="O156" s="193"/>
      <c r="P156" s="194">
        <f>SUM(P157:P165)</f>
        <v>0</v>
      </c>
      <c r="Q156" s="193"/>
      <c r="R156" s="194">
        <f>SUM(R157:R165)</f>
        <v>0</v>
      </c>
      <c r="S156" s="193"/>
      <c r="T156" s="195">
        <f>SUM(T157:T165)</f>
        <v>0.024</v>
      </c>
      <c r="AR156" s="196" t="s">
        <v>80</v>
      </c>
      <c r="AT156" s="197" t="s">
        <v>69</v>
      </c>
      <c r="AU156" s="197" t="s">
        <v>78</v>
      </c>
      <c r="AY156" s="196" t="s">
        <v>124</v>
      </c>
      <c r="BK156" s="198">
        <f>SUM(BK157:BK165)</f>
        <v>0</v>
      </c>
    </row>
    <row r="157" s="1" customFormat="1" ht="16.5" customHeight="1">
      <c r="B157" s="34"/>
      <c r="C157" s="199" t="s">
        <v>92</v>
      </c>
      <c r="D157" s="199" t="s">
        <v>125</v>
      </c>
      <c r="E157" s="200" t="s">
        <v>261</v>
      </c>
      <c r="F157" s="201" t="s">
        <v>262</v>
      </c>
      <c r="G157" s="202" t="s">
        <v>250</v>
      </c>
      <c r="H157" s="203">
        <v>1</v>
      </c>
      <c r="I157" s="204"/>
      <c r="J157" s="205">
        <f>ROUND(I157*H157,2)</f>
        <v>0</v>
      </c>
      <c r="K157" s="201" t="s">
        <v>129</v>
      </c>
      <c r="L157" s="39"/>
      <c r="M157" s="206" t="s">
        <v>1</v>
      </c>
      <c r="N157" s="207" t="s">
        <v>41</v>
      </c>
      <c r="O157" s="75"/>
      <c r="P157" s="208">
        <f>O157*H157</f>
        <v>0</v>
      </c>
      <c r="Q157" s="208">
        <v>0</v>
      </c>
      <c r="R157" s="208">
        <f>Q157*H157</f>
        <v>0</v>
      </c>
      <c r="S157" s="208">
        <v>0.024</v>
      </c>
      <c r="T157" s="209">
        <f>S157*H157</f>
        <v>0.024</v>
      </c>
      <c r="AR157" s="13" t="s">
        <v>251</v>
      </c>
      <c r="AT157" s="13" t="s">
        <v>125</v>
      </c>
      <c r="AU157" s="13" t="s">
        <v>80</v>
      </c>
      <c r="AY157" s="13" t="s">
        <v>124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3" t="s">
        <v>78</v>
      </c>
      <c r="BK157" s="210">
        <f>ROUND(I157*H157,2)</f>
        <v>0</v>
      </c>
      <c r="BL157" s="13" t="s">
        <v>251</v>
      </c>
      <c r="BM157" s="13" t="s">
        <v>263</v>
      </c>
    </row>
    <row r="158" s="11" customFormat="1">
      <c r="B158" s="218"/>
      <c r="C158" s="219"/>
      <c r="D158" s="220" t="s">
        <v>194</v>
      </c>
      <c r="E158" s="221" t="s">
        <v>1</v>
      </c>
      <c r="F158" s="222" t="s">
        <v>627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194</v>
      </c>
      <c r="AU158" s="229" t="s">
        <v>80</v>
      </c>
      <c r="AV158" s="11" t="s">
        <v>80</v>
      </c>
      <c r="AW158" s="11" t="s">
        <v>32</v>
      </c>
      <c r="AX158" s="11" t="s">
        <v>78</v>
      </c>
      <c r="AY158" s="229" t="s">
        <v>124</v>
      </c>
    </row>
    <row r="159" s="1" customFormat="1" ht="16.5" customHeight="1">
      <c r="B159" s="34"/>
      <c r="C159" s="199" t="s">
        <v>494</v>
      </c>
      <c r="D159" s="199" t="s">
        <v>125</v>
      </c>
      <c r="E159" s="200" t="s">
        <v>628</v>
      </c>
      <c r="F159" s="201" t="s">
        <v>629</v>
      </c>
      <c r="G159" s="202" t="s">
        <v>250</v>
      </c>
      <c r="H159" s="203">
        <v>1</v>
      </c>
      <c r="I159" s="204"/>
      <c r="J159" s="205">
        <f>ROUND(I159*H159,2)</f>
        <v>0</v>
      </c>
      <c r="K159" s="201" t="s">
        <v>1</v>
      </c>
      <c r="L159" s="39"/>
      <c r="M159" s="206" t="s">
        <v>1</v>
      </c>
      <c r="N159" s="207" t="s">
        <v>41</v>
      </c>
      <c r="O159" s="75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AR159" s="13" t="s">
        <v>251</v>
      </c>
      <c r="AT159" s="13" t="s">
        <v>125</v>
      </c>
      <c r="AU159" s="13" t="s">
        <v>80</v>
      </c>
      <c r="AY159" s="13" t="s">
        <v>124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3" t="s">
        <v>78</v>
      </c>
      <c r="BK159" s="210">
        <f>ROUND(I159*H159,2)</f>
        <v>0</v>
      </c>
      <c r="BL159" s="13" t="s">
        <v>251</v>
      </c>
      <c r="BM159" s="13" t="s">
        <v>630</v>
      </c>
    </row>
    <row r="160" s="1" customFormat="1" ht="16.5" customHeight="1">
      <c r="B160" s="34"/>
      <c r="C160" s="199" t="s">
        <v>425</v>
      </c>
      <c r="D160" s="199" t="s">
        <v>125</v>
      </c>
      <c r="E160" s="200" t="s">
        <v>631</v>
      </c>
      <c r="F160" s="201" t="s">
        <v>632</v>
      </c>
      <c r="G160" s="202" t="s">
        <v>250</v>
      </c>
      <c r="H160" s="203">
        <v>5</v>
      </c>
      <c r="I160" s="204"/>
      <c r="J160" s="205">
        <f>ROUND(I160*H160,2)</f>
        <v>0</v>
      </c>
      <c r="K160" s="201" t="s">
        <v>1</v>
      </c>
      <c r="L160" s="39"/>
      <c r="M160" s="206" t="s">
        <v>1</v>
      </c>
      <c r="N160" s="207" t="s">
        <v>41</v>
      </c>
      <c r="O160" s="75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AR160" s="13" t="s">
        <v>251</v>
      </c>
      <c r="AT160" s="13" t="s">
        <v>125</v>
      </c>
      <c r="AU160" s="13" t="s">
        <v>80</v>
      </c>
      <c r="AY160" s="13" t="s">
        <v>124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3" t="s">
        <v>78</v>
      </c>
      <c r="BK160" s="210">
        <f>ROUND(I160*H160,2)</f>
        <v>0</v>
      </c>
      <c r="BL160" s="13" t="s">
        <v>251</v>
      </c>
      <c r="BM160" s="13" t="s">
        <v>633</v>
      </c>
    </row>
    <row r="161" s="1" customFormat="1" ht="16.5" customHeight="1">
      <c r="B161" s="34"/>
      <c r="C161" s="199" t="s">
        <v>503</v>
      </c>
      <c r="D161" s="199" t="s">
        <v>125</v>
      </c>
      <c r="E161" s="200" t="s">
        <v>634</v>
      </c>
      <c r="F161" s="201" t="s">
        <v>635</v>
      </c>
      <c r="G161" s="202" t="s">
        <v>250</v>
      </c>
      <c r="H161" s="203">
        <v>1</v>
      </c>
      <c r="I161" s="204"/>
      <c r="J161" s="205">
        <f>ROUND(I161*H161,2)</f>
        <v>0</v>
      </c>
      <c r="K161" s="201" t="s">
        <v>1</v>
      </c>
      <c r="L161" s="39"/>
      <c r="M161" s="206" t="s">
        <v>1</v>
      </c>
      <c r="N161" s="207" t="s">
        <v>41</v>
      </c>
      <c r="O161" s="75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AR161" s="13" t="s">
        <v>251</v>
      </c>
      <c r="AT161" s="13" t="s">
        <v>125</v>
      </c>
      <c r="AU161" s="13" t="s">
        <v>80</v>
      </c>
      <c r="AY161" s="13" t="s">
        <v>124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3" t="s">
        <v>78</v>
      </c>
      <c r="BK161" s="210">
        <f>ROUND(I161*H161,2)</f>
        <v>0</v>
      </c>
      <c r="BL161" s="13" t="s">
        <v>251</v>
      </c>
      <c r="BM161" s="13" t="s">
        <v>636</v>
      </c>
    </row>
    <row r="162" s="1" customFormat="1" ht="16.5" customHeight="1">
      <c r="B162" s="34"/>
      <c r="C162" s="199" t="s">
        <v>507</v>
      </c>
      <c r="D162" s="199" t="s">
        <v>125</v>
      </c>
      <c r="E162" s="200" t="s">
        <v>637</v>
      </c>
      <c r="F162" s="201" t="s">
        <v>638</v>
      </c>
      <c r="G162" s="202" t="s">
        <v>250</v>
      </c>
      <c r="H162" s="203">
        <v>1</v>
      </c>
      <c r="I162" s="204"/>
      <c r="J162" s="205">
        <f>ROUND(I162*H162,2)</f>
        <v>0</v>
      </c>
      <c r="K162" s="201" t="s">
        <v>1</v>
      </c>
      <c r="L162" s="39"/>
      <c r="M162" s="206" t="s">
        <v>1</v>
      </c>
      <c r="N162" s="207" t="s">
        <v>41</v>
      </c>
      <c r="O162" s="75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AR162" s="13" t="s">
        <v>251</v>
      </c>
      <c r="AT162" s="13" t="s">
        <v>125</v>
      </c>
      <c r="AU162" s="13" t="s">
        <v>80</v>
      </c>
      <c r="AY162" s="13" t="s">
        <v>124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3" t="s">
        <v>78</v>
      </c>
      <c r="BK162" s="210">
        <f>ROUND(I162*H162,2)</f>
        <v>0</v>
      </c>
      <c r="BL162" s="13" t="s">
        <v>251</v>
      </c>
      <c r="BM162" s="13" t="s">
        <v>639</v>
      </c>
    </row>
    <row r="163" s="1" customFormat="1" ht="16.5" customHeight="1">
      <c r="B163" s="34"/>
      <c r="C163" s="199" t="s">
        <v>358</v>
      </c>
      <c r="D163" s="199" t="s">
        <v>125</v>
      </c>
      <c r="E163" s="200" t="s">
        <v>640</v>
      </c>
      <c r="F163" s="201" t="s">
        <v>641</v>
      </c>
      <c r="G163" s="202" t="s">
        <v>250</v>
      </c>
      <c r="H163" s="203">
        <v>1</v>
      </c>
      <c r="I163" s="204"/>
      <c r="J163" s="205">
        <f>ROUND(I163*H163,2)</f>
        <v>0</v>
      </c>
      <c r="K163" s="201" t="s">
        <v>1</v>
      </c>
      <c r="L163" s="39"/>
      <c r="M163" s="206" t="s">
        <v>1</v>
      </c>
      <c r="N163" s="207" t="s">
        <v>41</v>
      </c>
      <c r="O163" s="75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AR163" s="13" t="s">
        <v>251</v>
      </c>
      <c r="AT163" s="13" t="s">
        <v>125</v>
      </c>
      <c r="AU163" s="13" t="s">
        <v>80</v>
      </c>
      <c r="AY163" s="13" t="s">
        <v>124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3" t="s">
        <v>78</v>
      </c>
      <c r="BK163" s="210">
        <f>ROUND(I163*H163,2)</f>
        <v>0</v>
      </c>
      <c r="BL163" s="13" t="s">
        <v>251</v>
      </c>
      <c r="BM163" s="13" t="s">
        <v>642</v>
      </c>
    </row>
    <row r="164" s="1" customFormat="1" ht="16.5" customHeight="1">
      <c r="B164" s="34"/>
      <c r="C164" s="199" t="s">
        <v>511</v>
      </c>
      <c r="D164" s="199" t="s">
        <v>125</v>
      </c>
      <c r="E164" s="200" t="s">
        <v>643</v>
      </c>
      <c r="F164" s="201" t="s">
        <v>644</v>
      </c>
      <c r="G164" s="202" t="s">
        <v>250</v>
      </c>
      <c r="H164" s="203">
        <v>1</v>
      </c>
      <c r="I164" s="204"/>
      <c r="J164" s="205">
        <f>ROUND(I164*H164,2)</f>
        <v>0</v>
      </c>
      <c r="K164" s="201" t="s">
        <v>1</v>
      </c>
      <c r="L164" s="39"/>
      <c r="M164" s="206" t="s">
        <v>1</v>
      </c>
      <c r="N164" s="207" t="s">
        <v>41</v>
      </c>
      <c r="O164" s="75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AR164" s="13" t="s">
        <v>251</v>
      </c>
      <c r="AT164" s="13" t="s">
        <v>125</v>
      </c>
      <c r="AU164" s="13" t="s">
        <v>80</v>
      </c>
      <c r="AY164" s="13" t="s">
        <v>124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3" t="s">
        <v>78</v>
      </c>
      <c r="BK164" s="210">
        <f>ROUND(I164*H164,2)</f>
        <v>0</v>
      </c>
      <c r="BL164" s="13" t="s">
        <v>251</v>
      </c>
      <c r="BM164" s="13" t="s">
        <v>645</v>
      </c>
    </row>
    <row r="165" s="1" customFormat="1" ht="16.5" customHeight="1">
      <c r="B165" s="34"/>
      <c r="C165" s="199" t="s">
        <v>543</v>
      </c>
      <c r="D165" s="199" t="s">
        <v>125</v>
      </c>
      <c r="E165" s="200" t="s">
        <v>646</v>
      </c>
      <c r="F165" s="201" t="s">
        <v>647</v>
      </c>
      <c r="G165" s="202" t="s">
        <v>250</v>
      </c>
      <c r="H165" s="203">
        <v>1</v>
      </c>
      <c r="I165" s="204"/>
      <c r="J165" s="205">
        <f>ROUND(I165*H165,2)</f>
        <v>0</v>
      </c>
      <c r="K165" s="201" t="s">
        <v>1</v>
      </c>
      <c r="L165" s="39"/>
      <c r="M165" s="206" t="s">
        <v>1</v>
      </c>
      <c r="N165" s="207" t="s">
        <v>41</v>
      </c>
      <c r="O165" s="75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AR165" s="13" t="s">
        <v>251</v>
      </c>
      <c r="AT165" s="13" t="s">
        <v>125</v>
      </c>
      <c r="AU165" s="13" t="s">
        <v>80</v>
      </c>
      <c r="AY165" s="13" t="s">
        <v>124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3" t="s">
        <v>78</v>
      </c>
      <c r="BK165" s="210">
        <f>ROUND(I165*H165,2)</f>
        <v>0</v>
      </c>
      <c r="BL165" s="13" t="s">
        <v>251</v>
      </c>
      <c r="BM165" s="13" t="s">
        <v>648</v>
      </c>
    </row>
    <row r="166" s="10" customFormat="1" ht="22.8" customHeight="1">
      <c r="B166" s="185"/>
      <c r="C166" s="186"/>
      <c r="D166" s="187" t="s">
        <v>69</v>
      </c>
      <c r="E166" s="211" t="s">
        <v>294</v>
      </c>
      <c r="F166" s="211" t="s">
        <v>295</v>
      </c>
      <c r="G166" s="186"/>
      <c r="H166" s="186"/>
      <c r="I166" s="189"/>
      <c r="J166" s="212">
        <f>BK166</f>
        <v>0</v>
      </c>
      <c r="K166" s="186"/>
      <c r="L166" s="191"/>
      <c r="M166" s="192"/>
      <c r="N166" s="193"/>
      <c r="O166" s="193"/>
      <c r="P166" s="194">
        <f>SUM(P167:P170)</f>
        <v>0</v>
      </c>
      <c r="Q166" s="193"/>
      <c r="R166" s="194">
        <f>SUM(R167:R170)</f>
        <v>0</v>
      </c>
      <c r="S166" s="193"/>
      <c r="T166" s="195">
        <f>SUM(T167:T170)</f>
        <v>0.039282000000000004</v>
      </c>
      <c r="AR166" s="196" t="s">
        <v>80</v>
      </c>
      <c r="AT166" s="197" t="s">
        <v>69</v>
      </c>
      <c r="AU166" s="197" t="s">
        <v>78</v>
      </c>
      <c r="AY166" s="196" t="s">
        <v>124</v>
      </c>
      <c r="BK166" s="198">
        <f>SUM(BK167:BK170)</f>
        <v>0</v>
      </c>
    </row>
    <row r="167" s="1" customFormat="1" ht="16.5" customHeight="1">
      <c r="B167" s="34"/>
      <c r="C167" s="199" t="s">
        <v>549</v>
      </c>
      <c r="D167" s="199" t="s">
        <v>125</v>
      </c>
      <c r="E167" s="200" t="s">
        <v>297</v>
      </c>
      <c r="F167" s="201" t="s">
        <v>298</v>
      </c>
      <c r="G167" s="202" t="s">
        <v>192</v>
      </c>
      <c r="H167" s="203">
        <v>10.862</v>
      </c>
      <c r="I167" s="204"/>
      <c r="J167" s="205">
        <f>ROUND(I167*H167,2)</f>
        <v>0</v>
      </c>
      <c r="K167" s="201" t="s">
        <v>129</v>
      </c>
      <c r="L167" s="39"/>
      <c r="M167" s="206" t="s">
        <v>1</v>
      </c>
      <c r="N167" s="207" t="s">
        <v>41</v>
      </c>
      <c r="O167" s="75"/>
      <c r="P167" s="208">
        <f>O167*H167</f>
        <v>0</v>
      </c>
      <c r="Q167" s="208">
        <v>0</v>
      </c>
      <c r="R167" s="208">
        <f>Q167*H167</f>
        <v>0</v>
      </c>
      <c r="S167" s="208">
        <v>0.0030000000000000001</v>
      </c>
      <c r="T167" s="209">
        <f>S167*H167</f>
        <v>0.032586000000000004</v>
      </c>
      <c r="AR167" s="13" t="s">
        <v>251</v>
      </c>
      <c r="AT167" s="13" t="s">
        <v>125</v>
      </c>
      <c r="AU167" s="13" t="s">
        <v>80</v>
      </c>
      <c r="AY167" s="13" t="s">
        <v>124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3" t="s">
        <v>78</v>
      </c>
      <c r="BK167" s="210">
        <f>ROUND(I167*H167,2)</f>
        <v>0</v>
      </c>
      <c r="BL167" s="13" t="s">
        <v>251</v>
      </c>
      <c r="BM167" s="13" t="s">
        <v>299</v>
      </c>
    </row>
    <row r="168" s="11" customFormat="1">
      <c r="B168" s="218"/>
      <c r="C168" s="219"/>
      <c r="D168" s="220" t="s">
        <v>194</v>
      </c>
      <c r="E168" s="221" t="s">
        <v>1</v>
      </c>
      <c r="F168" s="222" t="s">
        <v>649</v>
      </c>
      <c r="G168" s="219"/>
      <c r="H168" s="223">
        <v>10.862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194</v>
      </c>
      <c r="AU168" s="229" t="s">
        <v>80</v>
      </c>
      <c r="AV168" s="11" t="s">
        <v>80</v>
      </c>
      <c r="AW168" s="11" t="s">
        <v>32</v>
      </c>
      <c r="AX168" s="11" t="s">
        <v>78</v>
      </c>
      <c r="AY168" s="229" t="s">
        <v>124</v>
      </c>
    </row>
    <row r="169" s="1" customFormat="1" ht="16.5" customHeight="1">
      <c r="B169" s="34"/>
      <c r="C169" s="199" t="s">
        <v>553</v>
      </c>
      <c r="D169" s="199" t="s">
        <v>125</v>
      </c>
      <c r="E169" s="200" t="s">
        <v>301</v>
      </c>
      <c r="F169" s="201" t="s">
        <v>302</v>
      </c>
      <c r="G169" s="202" t="s">
        <v>210</v>
      </c>
      <c r="H169" s="203">
        <v>22.32</v>
      </c>
      <c r="I169" s="204"/>
      <c r="J169" s="205">
        <f>ROUND(I169*H169,2)</f>
        <v>0</v>
      </c>
      <c r="K169" s="201" t="s">
        <v>129</v>
      </c>
      <c r="L169" s="39"/>
      <c r="M169" s="206" t="s">
        <v>1</v>
      </c>
      <c r="N169" s="207" t="s">
        <v>41</v>
      </c>
      <c r="O169" s="75"/>
      <c r="P169" s="208">
        <f>O169*H169</f>
        <v>0</v>
      </c>
      <c r="Q169" s="208">
        <v>0</v>
      </c>
      <c r="R169" s="208">
        <f>Q169*H169</f>
        <v>0</v>
      </c>
      <c r="S169" s="208">
        <v>0.00029999999999999997</v>
      </c>
      <c r="T169" s="209">
        <f>S169*H169</f>
        <v>0.0066959999999999997</v>
      </c>
      <c r="AR169" s="13" t="s">
        <v>251</v>
      </c>
      <c r="AT169" s="13" t="s">
        <v>125</v>
      </c>
      <c r="AU169" s="13" t="s">
        <v>80</v>
      </c>
      <c r="AY169" s="13" t="s">
        <v>124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3" t="s">
        <v>78</v>
      </c>
      <c r="BK169" s="210">
        <f>ROUND(I169*H169,2)</f>
        <v>0</v>
      </c>
      <c r="BL169" s="13" t="s">
        <v>251</v>
      </c>
      <c r="BM169" s="13" t="s">
        <v>303</v>
      </c>
    </row>
    <row r="170" s="11" customFormat="1">
      <c r="B170" s="218"/>
      <c r="C170" s="219"/>
      <c r="D170" s="220" t="s">
        <v>194</v>
      </c>
      <c r="E170" s="221" t="s">
        <v>1</v>
      </c>
      <c r="F170" s="222" t="s">
        <v>650</v>
      </c>
      <c r="G170" s="219"/>
      <c r="H170" s="223">
        <v>22.32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194</v>
      </c>
      <c r="AU170" s="229" t="s">
        <v>80</v>
      </c>
      <c r="AV170" s="11" t="s">
        <v>80</v>
      </c>
      <c r="AW170" s="11" t="s">
        <v>32</v>
      </c>
      <c r="AX170" s="11" t="s">
        <v>78</v>
      </c>
      <c r="AY170" s="229" t="s">
        <v>124</v>
      </c>
    </row>
    <row r="171" s="10" customFormat="1" ht="22.8" customHeight="1">
      <c r="B171" s="185"/>
      <c r="C171" s="186"/>
      <c r="D171" s="187" t="s">
        <v>69</v>
      </c>
      <c r="E171" s="211" t="s">
        <v>305</v>
      </c>
      <c r="F171" s="211" t="s">
        <v>306</v>
      </c>
      <c r="G171" s="186"/>
      <c r="H171" s="186"/>
      <c r="I171" s="189"/>
      <c r="J171" s="212">
        <f>BK171</f>
        <v>0</v>
      </c>
      <c r="K171" s="186"/>
      <c r="L171" s="191"/>
      <c r="M171" s="192"/>
      <c r="N171" s="193"/>
      <c r="O171" s="193"/>
      <c r="P171" s="194">
        <f>SUM(P172:P173)</f>
        <v>0</v>
      </c>
      <c r="Q171" s="193"/>
      <c r="R171" s="194">
        <f>SUM(R172:R173)</f>
        <v>0</v>
      </c>
      <c r="S171" s="193"/>
      <c r="T171" s="195">
        <f>SUM(T172:T173)</f>
        <v>0</v>
      </c>
      <c r="AR171" s="196" t="s">
        <v>80</v>
      </c>
      <c r="AT171" s="197" t="s">
        <v>69</v>
      </c>
      <c r="AU171" s="197" t="s">
        <v>78</v>
      </c>
      <c r="AY171" s="196" t="s">
        <v>124</v>
      </c>
      <c r="BK171" s="198">
        <f>SUM(BK172:BK173)</f>
        <v>0</v>
      </c>
    </row>
    <row r="172" s="1" customFormat="1" ht="16.5" customHeight="1">
      <c r="B172" s="34"/>
      <c r="C172" s="199" t="s">
        <v>557</v>
      </c>
      <c r="D172" s="199" t="s">
        <v>125</v>
      </c>
      <c r="E172" s="200" t="s">
        <v>308</v>
      </c>
      <c r="F172" s="201" t="s">
        <v>309</v>
      </c>
      <c r="G172" s="202" t="s">
        <v>192</v>
      </c>
      <c r="H172" s="203">
        <v>4.9199999999999999</v>
      </c>
      <c r="I172" s="204"/>
      <c r="J172" s="205">
        <f>ROUND(I172*H172,2)</f>
        <v>0</v>
      </c>
      <c r="K172" s="201" t="s">
        <v>129</v>
      </c>
      <c r="L172" s="39"/>
      <c r="M172" s="206" t="s">
        <v>1</v>
      </c>
      <c r="N172" s="207" t="s">
        <v>41</v>
      </c>
      <c r="O172" s="75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AR172" s="13" t="s">
        <v>251</v>
      </c>
      <c r="AT172" s="13" t="s">
        <v>125</v>
      </c>
      <c r="AU172" s="13" t="s">
        <v>80</v>
      </c>
      <c r="AY172" s="13" t="s">
        <v>124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3" t="s">
        <v>78</v>
      </c>
      <c r="BK172" s="210">
        <f>ROUND(I172*H172,2)</f>
        <v>0</v>
      </c>
      <c r="BL172" s="13" t="s">
        <v>251</v>
      </c>
      <c r="BM172" s="13" t="s">
        <v>310</v>
      </c>
    </row>
    <row r="173" s="11" customFormat="1">
      <c r="B173" s="218"/>
      <c r="C173" s="219"/>
      <c r="D173" s="220" t="s">
        <v>194</v>
      </c>
      <c r="E173" s="221" t="s">
        <v>1</v>
      </c>
      <c r="F173" s="222" t="s">
        <v>571</v>
      </c>
      <c r="G173" s="219"/>
      <c r="H173" s="223">
        <v>4.9199999999999999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194</v>
      </c>
      <c r="AU173" s="229" t="s">
        <v>80</v>
      </c>
      <c r="AV173" s="11" t="s">
        <v>80</v>
      </c>
      <c r="AW173" s="11" t="s">
        <v>32</v>
      </c>
      <c r="AX173" s="11" t="s">
        <v>70</v>
      </c>
      <c r="AY173" s="229" t="s">
        <v>124</v>
      </c>
    </row>
    <row r="174" s="10" customFormat="1" ht="22.8" customHeight="1">
      <c r="B174" s="185"/>
      <c r="C174" s="186"/>
      <c r="D174" s="187" t="s">
        <v>69</v>
      </c>
      <c r="E174" s="211" t="s">
        <v>313</v>
      </c>
      <c r="F174" s="211" t="s">
        <v>314</v>
      </c>
      <c r="G174" s="186"/>
      <c r="H174" s="186"/>
      <c r="I174" s="189"/>
      <c r="J174" s="212">
        <f>BK174</f>
        <v>0</v>
      </c>
      <c r="K174" s="186"/>
      <c r="L174" s="191"/>
      <c r="M174" s="192"/>
      <c r="N174" s="193"/>
      <c r="O174" s="193"/>
      <c r="P174" s="194">
        <f>SUM(P175:P178)</f>
        <v>0</v>
      </c>
      <c r="Q174" s="193"/>
      <c r="R174" s="194">
        <f>SUM(R175:R178)</f>
        <v>0.0041600000000000005</v>
      </c>
      <c r="S174" s="193"/>
      <c r="T174" s="195">
        <f>SUM(T175:T178)</f>
        <v>0.0019136000000000001</v>
      </c>
      <c r="AR174" s="196" t="s">
        <v>80</v>
      </c>
      <c r="AT174" s="197" t="s">
        <v>69</v>
      </c>
      <c r="AU174" s="197" t="s">
        <v>78</v>
      </c>
      <c r="AY174" s="196" t="s">
        <v>124</v>
      </c>
      <c r="BK174" s="198">
        <f>SUM(BK175:BK178)</f>
        <v>0</v>
      </c>
    </row>
    <row r="175" s="1" customFormat="1" ht="16.5" customHeight="1">
      <c r="B175" s="34"/>
      <c r="C175" s="199" t="s">
        <v>561</v>
      </c>
      <c r="D175" s="199" t="s">
        <v>125</v>
      </c>
      <c r="E175" s="200" t="s">
        <v>316</v>
      </c>
      <c r="F175" s="201" t="s">
        <v>317</v>
      </c>
      <c r="G175" s="202" t="s">
        <v>192</v>
      </c>
      <c r="H175" s="203">
        <v>4.1600000000000001</v>
      </c>
      <c r="I175" s="204"/>
      <c r="J175" s="205">
        <f>ROUND(I175*H175,2)</f>
        <v>0</v>
      </c>
      <c r="K175" s="201" t="s">
        <v>129</v>
      </c>
      <c r="L175" s="39"/>
      <c r="M175" s="206" t="s">
        <v>1</v>
      </c>
      <c r="N175" s="207" t="s">
        <v>41</v>
      </c>
      <c r="O175" s="75"/>
      <c r="P175" s="208">
        <f>O175*H175</f>
        <v>0</v>
      </c>
      <c r="Q175" s="208">
        <v>0</v>
      </c>
      <c r="R175" s="208">
        <f>Q175*H175</f>
        <v>0</v>
      </c>
      <c r="S175" s="208">
        <v>0.00014999999999999999</v>
      </c>
      <c r="T175" s="209">
        <f>S175*H175</f>
        <v>0.00062399999999999999</v>
      </c>
      <c r="AR175" s="13" t="s">
        <v>251</v>
      </c>
      <c r="AT175" s="13" t="s">
        <v>125</v>
      </c>
      <c r="AU175" s="13" t="s">
        <v>80</v>
      </c>
      <c r="AY175" s="13" t="s">
        <v>124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3" t="s">
        <v>78</v>
      </c>
      <c r="BK175" s="210">
        <f>ROUND(I175*H175,2)</f>
        <v>0</v>
      </c>
      <c r="BL175" s="13" t="s">
        <v>251</v>
      </c>
      <c r="BM175" s="13" t="s">
        <v>318</v>
      </c>
    </row>
    <row r="176" s="11" customFormat="1">
      <c r="B176" s="218"/>
      <c r="C176" s="219"/>
      <c r="D176" s="220" t="s">
        <v>194</v>
      </c>
      <c r="E176" s="221" t="s">
        <v>1</v>
      </c>
      <c r="F176" s="222" t="s">
        <v>569</v>
      </c>
      <c r="G176" s="219"/>
      <c r="H176" s="223">
        <v>4.1600000000000001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194</v>
      </c>
      <c r="AU176" s="229" t="s">
        <v>80</v>
      </c>
      <c r="AV176" s="11" t="s">
        <v>80</v>
      </c>
      <c r="AW176" s="11" t="s">
        <v>32</v>
      </c>
      <c r="AX176" s="11" t="s">
        <v>70</v>
      </c>
      <c r="AY176" s="229" t="s">
        <v>124</v>
      </c>
    </row>
    <row r="177" s="1" customFormat="1" ht="16.5" customHeight="1">
      <c r="B177" s="34"/>
      <c r="C177" s="199" t="s">
        <v>407</v>
      </c>
      <c r="D177" s="199" t="s">
        <v>125</v>
      </c>
      <c r="E177" s="200" t="s">
        <v>324</v>
      </c>
      <c r="F177" s="201" t="s">
        <v>325</v>
      </c>
      <c r="G177" s="202" t="s">
        <v>192</v>
      </c>
      <c r="H177" s="203">
        <v>4.1600000000000001</v>
      </c>
      <c r="I177" s="204"/>
      <c r="J177" s="205">
        <f>ROUND(I177*H177,2)</f>
        <v>0</v>
      </c>
      <c r="K177" s="201" t="s">
        <v>129</v>
      </c>
      <c r="L177" s="39"/>
      <c r="M177" s="206" t="s">
        <v>1</v>
      </c>
      <c r="N177" s="207" t="s">
        <v>41</v>
      </c>
      <c r="O177" s="75"/>
      <c r="P177" s="208">
        <f>O177*H177</f>
        <v>0</v>
      </c>
      <c r="Q177" s="208">
        <v>0.001</v>
      </c>
      <c r="R177" s="208">
        <f>Q177*H177</f>
        <v>0.0041600000000000005</v>
      </c>
      <c r="S177" s="208">
        <v>0.00031</v>
      </c>
      <c r="T177" s="209">
        <f>S177*H177</f>
        <v>0.0012896000000000001</v>
      </c>
      <c r="AR177" s="13" t="s">
        <v>251</v>
      </c>
      <c r="AT177" s="13" t="s">
        <v>125</v>
      </c>
      <c r="AU177" s="13" t="s">
        <v>80</v>
      </c>
      <c r="AY177" s="13" t="s">
        <v>124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3" t="s">
        <v>78</v>
      </c>
      <c r="BK177" s="210">
        <f>ROUND(I177*H177,2)</f>
        <v>0</v>
      </c>
      <c r="BL177" s="13" t="s">
        <v>251</v>
      </c>
      <c r="BM177" s="13" t="s">
        <v>326</v>
      </c>
    </row>
    <row r="178" s="11" customFormat="1">
      <c r="B178" s="218"/>
      <c r="C178" s="219"/>
      <c r="D178" s="220" t="s">
        <v>194</v>
      </c>
      <c r="E178" s="221" t="s">
        <v>1</v>
      </c>
      <c r="F178" s="222" t="s">
        <v>569</v>
      </c>
      <c r="G178" s="219"/>
      <c r="H178" s="223">
        <v>4.1600000000000001</v>
      </c>
      <c r="I178" s="224"/>
      <c r="J178" s="219"/>
      <c r="K178" s="219"/>
      <c r="L178" s="225"/>
      <c r="M178" s="241"/>
      <c r="N178" s="242"/>
      <c r="O178" s="242"/>
      <c r="P178" s="242"/>
      <c r="Q178" s="242"/>
      <c r="R178" s="242"/>
      <c r="S178" s="242"/>
      <c r="T178" s="243"/>
      <c r="AT178" s="229" t="s">
        <v>194</v>
      </c>
      <c r="AU178" s="229" t="s">
        <v>80</v>
      </c>
      <c r="AV178" s="11" t="s">
        <v>80</v>
      </c>
      <c r="AW178" s="11" t="s">
        <v>32</v>
      </c>
      <c r="AX178" s="11" t="s">
        <v>70</v>
      </c>
      <c r="AY178" s="229" t="s">
        <v>124</v>
      </c>
    </row>
    <row r="179" s="1" customFormat="1" ht="6.96" customHeight="1">
      <c r="B179" s="53"/>
      <c r="C179" s="54"/>
      <c r="D179" s="54"/>
      <c r="E179" s="54"/>
      <c r="F179" s="54"/>
      <c r="G179" s="54"/>
      <c r="H179" s="54"/>
      <c r="I179" s="151"/>
      <c r="J179" s="54"/>
      <c r="K179" s="54"/>
      <c r="L179" s="39"/>
    </row>
  </sheetData>
  <sheetProtection sheet="1" autoFilter="0" formatColumns="0" formatRows="0" objects="1" scenarios="1" spinCount="100000" saltValue="RHlEPRCIu90gOelWHRvgNPby6PnFMu4S1A0yjbM0LNLkbECz5AOH+6vjtzgDRCdeJZ1e6VsO7RzNo+QWljFDhA==" hashValue="0jHokuqFWDKJV8ropJVmMNpZITEsRrrQWcvgxmrIksQ3Di7q4e9CyrXLLtZ5Y8c61w8t0HndC4xUvgWKnRl/QQ==" algorithmName="SHA-512" password="CC35"/>
  <autoFilter ref="C91:K17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91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M.Majerové 1650, Sokolov - pavilon I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651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23. 4. 2019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ROUND(J96,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ROUND((SUM(BE96:BE315)),  2)</f>
        <v>0</v>
      </c>
      <c r="I33" s="140">
        <v>0.20999999999999999</v>
      </c>
      <c r="J33" s="139">
        <f>ROUND(((SUM(BE96:BE315))*I33),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ROUND((SUM(BF96:BF315)),  2)</f>
        <v>0</v>
      </c>
      <c r="I34" s="140">
        <v>0.14999999999999999</v>
      </c>
      <c r="J34" s="139">
        <f>ROUND(((SUM(BF96:BF315))*I34),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ROUND((SUM(BG96:BG315)),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ROUND((SUM(BH96:BH315)),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ROUND((SUM(BI96:BI315)),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M.Majerové 1650, Sokolov - pavilon I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25 - 2NP - nový stav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23. 4. 2019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Babic Milan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J96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178</v>
      </c>
      <c r="E60" s="164"/>
      <c r="F60" s="164"/>
      <c r="G60" s="164"/>
      <c r="H60" s="164"/>
      <c r="I60" s="165"/>
      <c r="J60" s="166">
        <f>J97</f>
        <v>0</v>
      </c>
      <c r="K60" s="162"/>
      <c r="L60" s="167"/>
    </row>
    <row r="61" s="8" customFormat="1" ht="19.92" customHeight="1">
      <c r="B61" s="168"/>
      <c r="C61" s="169"/>
      <c r="D61" s="170" t="s">
        <v>332</v>
      </c>
      <c r="E61" s="171"/>
      <c r="F61" s="171"/>
      <c r="G61" s="171"/>
      <c r="H61" s="171"/>
      <c r="I61" s="172"/>
      <c r="J61" s="173">
        <f>J98</f>
        <v>0</v>
      </c>
      <c r="K61" s="169"/>
      <c r="L61" s="174"/>
    </row>
    <row r="62" s="8" customFormat="1" ht="19.92" customHeight="1">
      <c r="B62" s="168"/>
      <c r="C62" s="169"/>
      <c r="D62" s="170" t="s">
        <v>333</v>
      </c>
      <c r="E62" s="171"/>
      <c r="F62" s="171"/>
      <c r="G62" s="171"/>
      <c r="H62" s="171"/>
      <c r="I62" s="172"/>
      <c r="J62" s="173">
        <f>J109</f>
        <v>0</v>
      </c>
      <c r="K62" s="169"/>
      <c r="L62" s="174"/>
    </row>
    <row r="63" s="8" customFormat="1" ht="19.92" customHeight="1">
      <c r="B63" s="168"/>
      <c r="C63" s="169"/>
      <c r="D63" s="170" t="s">
        <v>179</v>
      </c>
      <c r="E63" s="171"/>
      <c r="F63" s="171"/>
      <c r="G63" s="171"/>
      <c r="H63" s="171"/>
      <c r="I63" s="172"/>
      <c r="J63" s="173">
        <f>J135</f>
        <v>0</v>
      </c>
      <c r="K63" s="169"/>
      <c r="L63" s="174"/>
    </row>
    <row r="64" s="8" customFormat="1" ht="19.92" customHeight="1">
      <c r="B64" s="168"/>
      <c r="C64" s="169"/>
      <c r="D64" s="170" t="s">
        <v>334</v>
      </c>
      <c r="E64" s="171"/>
      <c r="F64" s="171"/>
      <c r="G64" s="171"/>
      <c r="H64" s="171"/>
      <c r="I64" s="172"/>
      <c r="J64" s="173">
        <f>J138</f>
        <v>0</v>
      </c>
      <c r="K64" s="169"/>
      <c r="L64" s="174"/>
    </row>
    <row r="65" s="7" customFormat="1" ht="24.96" customHeight="1">
      <c r="B65" s="161"/>
      <c r="C65" s="162"/>
      <c r="D65" s="163" t="s">
        <v>181</v>
      </c>
      <c r="E65" s="164"/>
      <c r="F65" s="164"/>
      <c r="G65" s="164"/>
      <c r="H65" s="164"/>
      <c r="I65" s="165"/>
      <c r="J65" s="166">
        <f>J140</f>
        <v>0</v>
      </c>
      <c r="K65" s="162"/>
      <c r="L65" s="167"/>
    </row>
    <row r="66" s="8" customFormat="1" ht="19.92" customHeight="1">
      <c r="B66" s="168"/>
      <c r="C66" s="169"/>
      <c r="D66" s="170" t="s">
        <v>335</v>
      </c>
      <c r="E66" s="171"/>
      <c r="F66" s="171"/>
      <c r="G66" s="171"/>
      <c r="H66" s="171"/>
      <c r="I66" s="172"/>
      <c r="J66" s="173">
        <f>J141</f>
        <v>0</v>
      </c>
      <c r="K66" s="169"/>
      <c r="L66" s="174"/>
    </row>
    <row r="67" s="8" customFormat="1" ht="19.92" customHeight="1">
      <c r="B67" s="168"/>
      <c r="C67" s="169"/>
      <c r="D67" s="170" t="s">
        <v>566</v>
      </c>
      <c r="E67" s="171"/>
      <c r="F67" s="171"/>
      <c r="G67" s="171"/>
      <c r="H67" s="171"/>
      <c r="I67" s="172"/>
      <c r="J67" s="173">
        <f>J149</f>
        <v>0</v>
      </c>
      <c r="K67" s="169"/>
      <c r="L67" s="174"/>
    </row>
    <row r="68" s="8" customFormat="1" ht="19.92" customHeight="1">
      <c r="B68" s="168"/>
      <c r="C68" s="169"/>
      <c r="D68" s="170" t="s">
        <v>567</v>
      </c>
      <c r="E68" s="171"/>
      <c r="F68" s="171"/>
      <c r="G68" s="171"/>
      <c r="H68" s="171"/>
      <c r="I68" s="172"/>
      <c r="J68" s="173">
        <f>J162</f>
        <v>0</v>
      </c>
      <c r="K68" s="169"/>
      <c r="L68" s="174"/>
    </row>
    <row r="69" s="8" customFormat="1" ht="19.92" customHeight="1">
      <c r="B69" s="168"/>
      <c r="C69" s="169"/>
      <c r="D69" s="170" t="s">
        <v>182</v>
      </c>
      <c r="E69" s="171"/>
      <c r="F69" s="171"/>
      <c r="G69" s="171"/>
      <c r="H69" s="171"/>
      <c r="I69" s="172"/>
      <c r="J69" s="173">
        <f>J181</f>
        <v>0</v>
      </c>
      <c r="K69" s="169"/>
      <c r="L69" s="174"/>
    </row>
    <row r="70" s="8" customFormat="1" ht="19.92" customHeight="1">
      <c r="B70" s="168"/>
      <c r="C70" s="169"/>
      <c r="D70" s="170" t="s">
        <v>652</v>
      </c>
      <c r="E70" s="171"/>
      <c r="F70" s="171"/>
      <c r="G70" s="171"/>
      <c r="H70" s="171"/>
      <c r="I70" s="172"/>
      <c r="J70" s="173">
        <f>J186</f>
        <v>0</v>
      </c>
      <c r="K70" s="169"/>
      <c r="L70" s="174"/>
    </row>
    <row r="71" s="8" customFormat="1" ht="19.92" customHeight="1">
      <c r="B71" s="168"/>
      <c r="C71" s="169"/>
      <c r="D71" s="170" t="s">
        <v>183</v>
      </c>
      <c r="E71" s="171"/>
      <c r="F71" s="171"/>
      <c r="G71" s="171"/>
      <c r="H71" s="171"/>
      <c r="I71" s="172"/>
      <c r="J71" s="173">
        <f>J189</f>
        <v>0</v>
      </c>
      <c r="K71" s="169"/>
      <c r="L71" s="174"/>
    </row>
    <row r="72" s="8" customFormat="1" ht="19.92" customHeight="1">
      <c r="B72" s="168"/>
      <c r="C72" s="169"/>
      <c r="D72" s="170" t="s">
        <v>336</v>
      </c>
      <c r="E72" s="171"/>
      <c r="F72" s="171"/>
      <c r="G72" s="171"/>
      <c r="H72" s="171"/>
      <c r="I72" s="172"/>
      <c r="J72" s="173">
        <f>J195</f>
        <v>0</v>
      </c>
      <c r="K72" s="169"/>
      <c r="L72" s="174"/>
    </row>
    <row r="73" s="8" customFormat="1" ht="19.92" customHeight="1">
      <c r="B73" s="168"/>
      <c r="C73" s="169"/>
      <c r="D73" s="170" t="s">
        <v>184</v>
      </c>
      <c r="E73" s="171"/>
      <c r="F73" s="171"/>
      <c r="G73" s="171"/>
      <c r="H73" s="171"/>
      <c r="I73" s="172"/>
      <c r="J73" s="173">
        <f>J210</f>
        <v>0</v>
      </c>
      <c r="K73" s="169"/>
      <c r="L73" s="174"/>
    </row>
    <row r="74" s="8" customFormat="1" ht="19.92" customHeight="1">
      <c r="B74" s="168"/>
      <c r="C74" s="169"/>
      <c r="D74" s="170" t="s">
        <v>337</v>
      </c>
      <c r="E74" s="171"/>
      <c r="F74" s="171"/>
      <c r="G74" s="171"/>
      <c r="H74" s="171"/>
      <c r="I74" s="172"/>
      <c r="J74" s="173">
        <f>J227</f>
        <v>0</v>
      </c>
      <c r="K74" s="169"/>
      <c r="L74" s="174"/>
    </row>
    <row r="75" s="8" customFormat="1" ht="19.92" customHeight="1">
      <c r="B75" s="168"/>
      <c r="C75" s="169"/>
      <c r="D75" s="170" t="s">
        <v>185</v>
      </c>
      <c r="E75" s="171"/>
      <c r="F75" s="171"/>
      <c r="G75" s="171"/>
      <c r="H75" s="171"/>
      <c r="I75" s="172"/>
      <c r="J75" s="173">
        <f>J240</f>
        <v>0</v>
      </c>
      <c r="K75" s="169"/>
      <c r="L75" s="174"/>
    </row>
    <row r="76" s="8" customFormat="1" ht="19.92" customHeight="1">
      <c r="B76" s="168"/>
      <c r="C76" s="169"/>
      <c r="D76" s="170" t="s">
        <v>186</v>
      </c>
      <c r="E76" s="171"/>
      <c r="F76" s="171"/>
      <c r="G76" s="171"/>
      <c r="H76" s="171"/>
      <c r="I76" s="172"/>
      <c r="J76" s="173">
        <f>J252</f>
        <v>0</v>
      </c>
      <c r="K76" s="169"/>
      <c r="L76" s="174"/>
    </row>
    <row r="77" s="1" customFormat="1" ht="21.84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1" customFormat="1" ht="6.96" customHeight="1">
      <c r="B78" s="53"/>
      <c r="C78" s="54"/>
      <c r="D78" s="54"/>
      <c r="E78" s="54"/>
      <c r="F78" s="54"/>
      <c r="G78" s="54"/>
      <c r="H78" s="54"/>
      <c r="I78" s="151"/>
      <c r="J78" s="54"/>
      <c r="K78" s="54"/>
      <c r="L78" s="39"/>
    </row>
    <row r="82" s="1" customFormat="1" ht="6.96" customHeight="1">
      <c r="B82" s="55"/>
      <c r="C82" s="56"/>
      <c r="D82" s="56"/>
      <c r="E82" s="56"/>
      <c r="F82" s="56"/>
      <c r="G82" s="56"/>
      <c r="H82" s="56"/>
      <c r="I82" s="154"/>
      <c r="J82" s="56"/>
      <c r="K82" s="56"/>
      <c r="L82" s="39"/>
    </row>
    <row r="83" s="1" customFormat="1" ht="24.96" customHeight="1">
      <c r="B83" s="34"/>
      <c r="C83" s="19" t="s">
        <v>108</v>
      </c>
      <c r="D83" s="35"/>
      <c r="E83" s="35"/>
      <c r="F83" s="35"/>
      <c r="G83" s="35"/>
      <c r="H83" s="35"/>
      <c r="I83" s="127"/>
      <c r="J83" s="35"/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2" customHeight="1">
      <c r="B85" s="34"/>
      <c r="C85" s="28" t="s">
        <v>16</v>
      </c>
      <c r="D85" s="35"/>
      <c r="E85" s="35"/>
      <c r="F85" s="35"/>
      <c r="G85" s="35"/>
      <c r="H85" s="35"/>
      <c r="I85" s="127"/>
      <c r="J85" s="35"/>
      <c r="K85" s="35"/>
      <c r="L85" s="39"/>
    </row>
    <row r="86" s="1" customFormat="1" ht="16.5" customHeight="1">
      <c r="B86" s="34"/>
      <c r="C86" s="35"/>
      <c r="D86" s="35"/>
      <c r="E86" s="155" t="str">
        <f>E7</f>
        <v>MŠ M.Majerové 1650, Sokolov - pavilon I</v>
      </c>
      <c r="F86" s="28"/>
      <c r="G86" s="28"/>
      <c r="H86" s="28"/>
      <c r="I86" s="127"/>
      <c r="J86" s="35"/>
      <c r="K86" s="35"/>
      <c r="L86" s="39"/>
    </row>
    <row r="87" s="1" customFormat="1" ht="12" customHeight="1">
      <c r="B87" s="34"/>
      <c r="C87" s="28" t="s">
        <v>96</v>
      </c>
      <c r="D87" s="35"/>
      <c r="E87" s="35"/>
      <c r="F87" s="35"/>
      <c r="G87" s="35"/>
      <c r="H87" s="35"/>
      <c r="I87" s="127"/>
      <c r="J87" s="35"/>
      <c r="K87" s="35"/>
      <c r="L87" s="39"/>
    </row>
    <row r="88" s="1" customFormat="1" ht="16.5" customHeight="1">
      <c r="B88" s="34"/>
      <c r="C88" s="35"/>
      <c r="D88" s="35"/>
      <c r="E88" s="60" t="str">
        <f>E9</f>
        <v>25 - 2NP - nový stav</v>
      </c>
      <c r="F88" s="35"/>
      <c r="G88" s="35"/>
      <c r="H88" s="35"/>
      <c r="I88" s="127"/>
      <c r="J88" s="35"/>
      <c r="K88" s="35"/>
      <c r="L88" s="39"/>
    </row>
    <row r="89" s="1" customFormat="1" ht="6.96" customHeight="1">
      <c r="B89" s="34"/>
      <c r="C89" s="35"/>
      <c r="D89" s="35"/>
      <c r="E89" s="35"/>
      <c r="F89" s="35"/>
      <c r="G89" s="35"/>
      <c r="H89" s="35"/>
      <c r="I89" s="127"/>
      <c r="J89" s="35"/>
      <c r="K89" s="35"/>
      <c r="L89" s="39"/>
    </row>
    <row r="90" s="1" customFormat="1" ht="12" customHeight="1">
      <c r="B90" s="34"/>
      <c r="C90" s="28" t="s">
        <v>20</v>
      </c>
      <c r="D90" s="35"/>
      <c r="E90" s="35"/>
      <c r="F90" s="23" t="str">
        <f>F12</f>
        <v>Sokolov</v>
      </c>
      <c r="G90" s="35"/>
      <c r="H90" s="35"/>
      <c r="I90" s="129" t="s">
        <v>22</v>
      </c>
      <c r="J90" s="63" t="str">
        <f>IF(J12="","",J12)</f>
        <v>23. 4. 2019</v>
      </c>
      <c r="K90" s="35"/>
      <c r="L90" s="39"/>
    </row>
    <row r="91" s="1" customFormat="1" ht="6.96" customHeight="1">
      <c r="B91" s="34"/>
      <c r="C91" s="35"/>
      <c r="D91" s="35"/>
      <c r="E91" s="35"/>
      <c r="F91" s="35"/>
      <c r="G91" s="35"/>
      <c r="H91" s="35"/>
      <c r="I91" s="127"/>
      <c r="J91" s="35"/>
      <c r="K91" s="35"/>
      <c r="L91" s="39"/>
    </row>
    <row r="92" s="1" customFormat="1" ht="13.65" customHeight="1">
      <c r="B92" s="34"/>
      <c r="C92" s="28" t="s">
        <v>24</v>
      </c>
      <c r="D92" s="35"/>
      <c r="E92" s="35"/>
      <c r="F92" s="23" t="str">
        <f>E15</f>
        <v>Město Sokolov</v>
      </c>
      <c r="G92" s="35"/>
      <c r="H92" s="35"/>
      <c r="I92" s="129" t="s">
        <v>30</v>
      </c>
      <c r="J92" s="32" t="str">
        <f>E21</f>
        <v>Babic Milan</v>
      </c>
      <c r="K92" s="35"/>
      <c r="L92" s="39"/>
    </row>
    <row r="93" s="1" customFormat="1" ht="13.65" customHeight="1">
      <c r="B93" s="34"/>
      <c r="C93" s="28" t="s">
        <v>28</v>
      </c>
      <c r="D93" s="35"/>
      <c r="E93" s="35"/>
      <c r="F93" s="23" t="str">
        <f>IF(E18="","",E18)</f>
        <v>Vyplň údaj</v>
      </c>
      <c r="G93" s="35"/>
      <c r="H93" s="35"/>
      <c r="I93" s="129" t="s">
        <v>33</v>
      </c>
      <c r="J93" s="32" t="str">
        <f>E24</f>
        <v>Millan Hájek</v>
      </c>
      <c r="K93" s="35"/>
      <c r="L93" s="39"/>
    </row>
    <row r="94" s="1" customFormat="1" ht="10.32" customHeight="1">
      <c r="B94" s="34"/>
      <c r="C94" s="35"/>
      <c r="D94" s="35"/>
      <c r="E94" s="35"/>
      <c r="F94" s="35"/>
      <c r="G94" s="35"/>
      <c r="H94" s="35"/>
      <c r="I94" s="127"/>
      <c r="J94" s="35"/>
      <c r="K94" s="35"/>
      <c r="L94" s="39"/>
    </row>
    <row r="95" s="9" customFormat="1" ht="29.28" customHeight="1">
      <c r="B95" s="175"/>
      <c r="C95" s="176" t="s">
        <v>109</v>
      </c>
      <c r="D95" s="177" t="s">
        <v>55</v>
      </c>
      <c r="E95" s="177" t="s">
        <v>51</v>
      </c>
      <c r="F95" s="177" t="s">
        <v>52</v>
      </c>
      <c r="G95" s="177" t="s">
        <v>110</v>
      </c>
      <c r="H95" s="177" t="s">
        <v>111</v>
      </c>
      <c r="I95" s="178" t="s">
        <v>112</v>
      </c>
      <c r="J95" s="177" t="s">
        <v>100</v>
      </c>
      <c r="K95" s="179" t="s">
        <v>113</v>
      </c>
      <c r="L95" s="180"/>
      <c r="M95" s="84" t="s">
        <v>1</v>
      </c>
      <c r="N95" s="85" t="s">
        <v>40</v>
      </c>
      <c r="O95" s="85" t="s">
        <v>114</v>
      </c>
      <c r="P95" s="85" t="s">
        <v>115</v>
      </c>
      <c r="Q95" s="85" t="s">
        <v>116</v>
      </c>
      <c r="R95" s="85" t="s">
        <v>117</v>
      </c>
      <c r="S95" s="85" t="s">
        <v>118</v>
      </c>
      <c r="T95" s="86" t="s">
        <v>119</v>
      </c>
    </row>
    <row r="96" s="1" customFormat="1" ht="22.8" customHeight="1">
      <c r="B96" s="34"/>
      <c r="C96" s="91" t="s">
        <v>120</v>
      </c>
      <c r="D96" s="35"/>
      <c r="E96" s="35"/>
      <c r="F96" s="35"/>
      <c r="G96" s="35"/>
      <c r="H96" s="35"/>
      <c r="I96" s="127"/>
      <c r="J96" s="181">
        <f>BK96</f>
        <v>0</v>
      </c>
      <c r="K96" s="35"/>
      <c r="L96" s="39"/>
      <c r="M96" s="87"/>
      <c r="N96" s="88"/>
      <c r="O96" s="88"/>
      <c r="P96" s="182">
        <f>P97+P140</f>
        <v>0</v>
      </c>
      <c r="Q96" s="88"/>
      <c r="R96" s="182">
        <f>R97+R140</f>
        <v>3.1011648699999999</v>
      </c>
      <c r="S96" s="88"/>
      <c r="T96" s="183">
        <f>T97+T140</f>
        <v>0.14009116999999999</v>
      </c>
      <c r="AT96" s="13" t="s">
        <v>69</v>
      </c>
      <c r="AU96" s="13" t="s">
        <v>102</v>
      </c>
      <c r="BK96" s="184">
        <f>BK97+BK140</f>
        <v>0</v>
      </c>
    </row>
    <row r="97" s="10" customFormat="1" ht="25.92" customHeight="1">
      <c r="B97" s="185"/>
      <c r="C97" s="186"/>
      <c r="D97" s="187" t="s">
        <v>69</v>
      </c>
      <c r="E97" s="188" t="s">
        <v>187</v>
      </c>
      <c r="F97" s="188" t="s">
        <v>188</v>
      </c>
      <c r="G97" s="186"/>
      <c r="H97" s="186"/>
      <c r="I97" s="189"/>
      <c r="J97" s="190">
        <f>BK97</f>
        <v>0</v>
      </c>
      <c r="K97" s="186"/>
      <c r="L97" s="191"/>
      <c r="M97" s="192"/>
      <c r="N97" s="193"/>
      <c r="O97" s="193"/>
      <c r="P97" s="194">
        <f>P98+P109+P135+P138</f>
        <v>0</v>
      </c>
      <c r="Q97" s="193"/>
      <c r="R97" s="194">
        <f>R98+R109+R135+R138</f>
        <v>1.66384687</v>
      </c>
      <c r="S97" s="193"/>
      <c r="T97" s="195">
        <f>T98+T109+T135+T138</f>
        <v>0</v>
      </c>
      <c r="AR97" s="196" t="s">
        <v>78</v>
      </c>
      <c r="AT97" s="197" t="s">
        <v>69</v>
      </c>
      <c r="AU97" s="197" t="s">
        <v>70</v>
      </c>
      <c r="AY97" s="196" t="s">
        <v>124</v>
      </c>
      <c r="BK97" s="198">
        <f>BK98+BK109+BK135+BK138</f>
        <v>0</v>
      </c>
    </row>
    <row r="98" s="10" customFormat="1" ht="22.8" customHeight="1">
      <c r="B98" s="185"/>
      <c r="C98" s="186"/>
      <c r="D98" s="187" t="s">
        <v>69</v>
      </c>
      <c r="E98" s="211" t="s">
        <v>143</v>
      </c>
      <c r="F98" s="211" t="s">
        <v>338</v>
      </c>
      <c r="G98" s="186"/>
      <c r="H98" s="186"/>
      <c r="I98" s="189"/>
      <c r="J98" s="212">
        <f>BK98</f>
        <v>0</v>
      </c>
      <c r="K98" s="186"/>
      <c r="L98" s="191"/>
      <c r="M98" s="192"/>
      <c r="N98" s="193"/>
      <c r="O98" s="193"/>
      <c r="P98" s="194">
        <f>SUM(P99:P108)</f>
        <v>0</v>
      </c>
      <c r="Q98" s="193"/>
      <c r="R98" s="194">
        <f>SUM(R99:R108)</f>
        <v>0.29584362999999997</v>
      </c>
      <c r="S98" s="193"/>
      <c r="T98" s="195">
        <f>SUM(T99:T108)</f>
        <v>0</v>
      </c>
      <c r="AR98" s="196" t="s">
        <v>78</v>
      </c>
      <c r="AT98" s="197" t="s">
        <v>69</v>
      </c>
      <c r="AU98" s="197" t="s">
        <v>78</v>
      </c>
      <c r="AY98" s="196" t="s">
        <v>124</v>
      </c>
      <c r="BK98" s="198">
        <f>SUM(BK99:BK108)</f>
        <v>0</v>
      </c>
    </row>
    <row r="99" s="1" customFormat="1" ht="16.5" customHeight="1">
      <c r="B99" s="34"/>
      <c r="C99" s="199" t="s">
        <v>78</v>
      </c>
      <c r="D99" s="199" t="s">
        <v>125</v>
      </c>
      <c r="E99" s="200" t="s">
        <v>340</v>
      </c>
      <c r="F99" s="201" t="s">
        <v>341</v>
      </c>
      <c r="G99" s="202" t="s">
        <v>230</v>
      </c>
      <c r="H99" s="203">
        <v>0.0070000000000000001</v>
      </c>
      <c r="I99" s="204"/>
      <c r="J99" s="205">
        <f>ROUND(I99*H99,2)</f>
        <v>0</v>
      </c>
      <c r="K99" s="201" t="s">
        <v>129</v>
      </c>
      <c r="L99" s="39"/>
      <c r="M99" s="206" t="s">
        <v>1</v>
      </c>
      <c r="N99" s="207" t="s">
        <v>41</v>
      </c>
      <c r="O99" s="75"/>
      <c r="P99" s="208">
        <f>O99*H99</f>
        <v>0</v>
      </c>
      <c r="Q99" s="208">
        <v>0.019539999999999998</v>
      </c>
      <c r="R99" s="208">
        <f>Q99*H99</f>
        <v>0.00013678</v>
      </c>
      <c r="S99" s="208">
        <v>0</v>
      </c>
      <c r="T99" s="209">
        <f>S99*H99</f>
        <v>0</v>
      </c>
      <c r="AR99" s="13" t="s">
        <v>123</v>
      </c>
      <c r="AT99" s="13" t="s">
        <v>125</v>
      </c>
      <c r="AU99" s="13" t="s">
        <v>80</v>
      </c>
      <c r="AY99" s="13" t="s">
        <v>124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3" t="s">
        <v>78</v>
      </c>
      <c r="BK99" s="210">
        <f>ROUND(I99*H99,2)</f>
        <v>0</v>
      </c>
      <c r="BL99" s="13" t="s">
        <v>123</v>
      </c>
      <c r="BM99" s="13" t="s">
        <v>653</v>
      </c>
    </row>
    <row r="100" s="11" customFormat="1">
      <c r="B100" s="218"/>
      <c r="C100" s="219"/>
      <c r="D100" s="220" t="s">
        <v>194</v>
      </c>
      <c r="E100" s="221" t="s">
        <v>1</v>
      </c>
      <c r="F100" s="222" t="s">
        <v>654</v>
      </c>
      <c r="G100" s="219"/>
      <c r="H100" s="223">
        <v>0.0070000000000000001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194</v>
      </c>
      <c r="AU100" s="229" t="s">
        <v>80</v>
      </c>
      <c r="AV100" s="11" t="s">
        <v>80</v>
      </c>
      <c r="AW100" s="11" t="s">
        <v>32</v>
      </c>
      <c r="AX100" s="11" t="s">
        <v>78</v>
      </c>
      <c r="AY100" s="229" t="s">
        <v>124</v>
      </c>
    </row>
    <row r="101" s="1" customFormat="1" ht="16.5" customHeight="1">
      <c r="B101" s="34"/>
      <c r="C101" s="230" t="s">
        <v>80</v>
      </c>
      <c r="D101" s="230" t="s">
        <v>345</v>
      </c>
      <c r="E101" s="231" t="s">
        <v>346</v>
      </c>
      <c r="F101" s="232" t="s">
        <v>347</v>
      </c>
      <c r="G101" s="233" t="s">
        <v>230</v>
      </c>
      <c r="H101" s="234">
        <v>0.0070000000000000001</v>
      </c>
      <c r="I101" s="235"/>
      <c r="J101" s="236">
        <f>ROUND(I101*H101,2)</f>
        <v>0</v>
      </c>
      <c r="K101" s="232" t="s">
        <v>129</v>
      </c>
      <c r="L101" s="237"/>
      <c r="M101" s="238" t="s">
        <v>1</v>
      </c>
      <c r="N101" s="239" t="s">
        <v>41</v>
      </c>
      <c r="O101" s="75"/>
      <c r="P101" s="208">
        <f>O101*H101</f>
        <v>0</v>
      </c>
      <c r="Q101" s="208">
        <v>1</v>
      </c>
      <c r="R101" s="208">
        <f>Q101*H101</f>
        <v>0.0070000000000000001</v>
      </c>
      <c r="S101" s="208">
        <v>0</v>
      </c>
      <c r="T101" s="209">
        <f>S101*H101</f>
        <v>0</v>
      </c>
      <c r="AR101" s="13" t="s">
        <v>160</v>
      </c>
      <c r="AT101" s="13" t="s">
        <v>345</v>
      </c>
      <c r="AU101" s="13" t="s">
        <v>80</v>
      </c>
      <c r="AY101" s="13" t="s">
        <v>124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3" t="s">
        <v>78</v>
      </c>
      <c r="BK101" s="210">
        <f>ROUND(I101*H101,2)</f>
        <v>0</v>
      </c>
      <c r="BL101" s="13" t="s">
        <v>123</v>
      </c>
      <c r="BM101" s="13" t="s">
        <v>655</v>
      </c>
    </row>
    <row r="102" s="11" customFormat="1">
      <c r="B102" s="218"/>
      <c r="C102" s="219"/>
      <c r="D102" s="220" t="s">
        <v>194</v>
      </c>
      <c r="E102" s="219"/>
      <c r="F102" s="222" t="s">
        <v>349</v>
      </c>
      <c r="G102" s="219"/>
      <c r="H102" s="223">
        <v>0.0070000000000000001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194</v>
      </c>
      <c r="AU102" s="229" t="s">
        <v>80</v>
      </c>
      <c r="AV102" s="11" t="s">
        <v>80</v>
      </c>
      <c r="AW102" s="11" t="s">
        <v>4</v>
      </c>
      <c r="AX102" s="11" t="s">
        <v>78</v>
      </c>
      <c r="AY102" s="229" t="s">
        <v>124</v>
      </c>
    </row>
    <row r="103" s="1" customFormat="1" ht="16.5" customHeight="1">
      <c r="B103" s="34"/>
      <c r="C103" s="199" t="s">
        <v>143</v>
      </c>
      <c r="D103" s="199" t="s">
        <v>125</v>
      </c>
      <c r="E103" s="200" t="s">
        <v>350</v>
      </c>
      <c r="F103" s="201" t="s">
        <v>351</v>
      </c>
      <c r="G103" s="202" t="s">
        <v>192</v>
      </c>
      <c r="H103" s="203">
        <v>1.0800000000000001</v>
      </c>
      <c r="I103" s="204"/>
      <c r="J103" s="205">
        <f>ROUND(I103*H103,2)</f>
        <v>0</v>
      </c>
      <c r="K103" s="201" t="s">
        <v>129</v>
      </c>
      <c r="L103" s="39"/>
      <c r="M103" s="206" t="s">
        <v>1</v>
      </c>
      <c r="N103" s="207" t="s">
        <v>41</v>
      </c>
      <c r="O103" s="75"/>
      <c r="P103" s="208">
        <f>O103*H103</f>
        <v>0</v>
      </c>
      <c r="Q103" s="208">
        <v>0.072969999999999993</v>
      </c>
      <c r="R103" s="208">
        <f>Q103*H103</f>
        <v>0.078807599999999992</v>
      </c>
      <c r="S103" s="208">
        <v>0</v>
      </c>
      <c r="T103" s="209">
        <f>S103*H103</f>
        <v>0</v>
      </c>
      <c r="AR103" s="13" t="s">
        <v>123</v>
      </c>
      <c r="AT103" s="13" t="s">
        <v>125</v>
      </c>
      <c r="AU103" s="13" t="s">
        <v>80</v>
      </c>
      <c r="AY103" s="13" t="s">
        <v>124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3" t="s">
        <v>78</v>
      </c>
      <c r="BK103" s="210">
        <f>ROUND(I103*H103,2)</f>
        <v>0</v>
      </c>
      <c r="BL103" s="13" t="s">
        <v>123</v>
      </c>
      <c r="BM103" s="13" t="s">
        <v>352</v>
      </c>
    </row>
    <row r="104" s="11" customFormat="1">
      <c r="B104" s="218"/>
      <c r="C104" s="219"/>
      <c r="D104" s="220" t="s">
        <v>194</v>
      </c>
      <c r="E104" s="221" t="s">
        <v>1</v>
      </c>
      <c r="F104" s="222" t="s">
        <v>656</v>
      </c>
      <c r="G104" s="219"/>
      <c r="H104" s="223">
        <v>1.0800000000000001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194</v>
      </c>
      <c r="AU104" s="229" t="s">
        <v>80</v>
      </c>
      <c r="AV104" s="11" t="s">
        <v>80</v>
      </c>
      <c r="AW104" s="11" t="s">
        <v>32</v>
      </c>
      <c r="AX104" s="11" t="s">
        <v>78</v>
      </c>
      <c r="AY104" s="229" t="s">
        <v>124</v>
      </c>
    </row>
    <row r="105" s="1" customFormat="1" ht="16.5" customHeight="1">
      <c r="B105" s="34"/>
      <c r="C105" s="199" t="s">
        <v>123</v>
      </c>
      <c r="D105" s="199" t="s">
        <v>125</v>
      </c>
      <c r="E105" s="200" t="s">
        <v>354</v>
      </c>
      <c r="F105" s="201" t="s">
        <v>355</v>
      </c>
      <c r="G105" s="202" t="s">
        <v>192</v>
      </c>
      <c r="H105" s="203">
        <v>3.0249999999999999</v>
      </c>
      <c r="I105" s="204"/>
      <c r="J105" s="205">
        <f>ROUND(I105*H105,2)</f>
        <v>0</v>
      </c>
      <c r="K105" s="201" t="s">
        <v>129</v>
      </c>
      <c r="L105" s="39"/>
      <c r="M105" s="206" t="s">
        <v>1</v>
      </c>
      <c r="N105" s="207" t="s">
        <v>41</v>
      </c>
      <c r="O105" s="75"/>
      <c r="P105" s="208">
        <f>O105*H105</f>
        <v>0</v>
      </c>
      <c r="Q105" s="208">
        <v>0.069169999999999995</v>
      </c>
      <c r="R105" s="208">
        <f>Q105*H105</f>
        <v>0.20923924999999999</v>
      </c>
      <c r="S105" s="208">
        <v>0</v>
      </c>
      <c r="T105" s="209">
        <f>S105*H105</f>
        <v>0</v>
      </c>
      <c r="AR105" s="13" t="s">
        <v>123</v>
      </c>
      <c r="AT105" s="13" t="s">
        <v>125</v>
      </c>
      <c r="AU105" s="13" t="s">
        <v>80</v>
      </c>
      <c r="AY105" s="13" t="s">
        <v>124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3" t="s">
        <v>78</v>
      </c>
      <c r="BK105" s="210">
        <f>ROUND(I105*H105,2)</f>
        <v>0</v>
      </c>
      <c r="BL105" s="13" t="s">
        <v>123</v>
      </c>
      <c r="BM105" s="13" t="s">
        <v>356</v>
      </c>
    </row>
    <row r="106" s="11" customFormat="1">
      <c r="B106" s="218"/>
      <c r="C106" s="219"/>
      <c r="D106" s="220" t="s">
        <v>194</v>
      </c>
      <c r="E106" s="221" t="s">
        <v>1</v>
      </c>
      <c r="F106" s="222" t="s">
        <v>657</v>
      </c>
      <c r="G106" s="219"/>
      <c r="H106" s="223">
        <v>3.0249999999999999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194</v>
      </c>
      <c r="AU106" s="229" t="s">
        <v>80</v>
      </c>
      <c r="AV106" s="11" t="s">
        <v>80</v>
      </c>
      <c r="AW106" s="11" t="s">
        <v>32</v>
      </c>
      <c r="AX106" s="11" t="s">
        <v>78</v>
      </c>
      <c r="AY106" s="229" t="s">
        <v>124</v>
      </c>
    </row>
    <row r="107" s="1" customFormat="1" ht="16.5" customHeight="1">
      <c r="B107" s="34"/>
      <c r="C107" s="199" t="s">
        <v>134</v>
      </c>
      <c r="D107" s="199" t="s">
        <v>125</v>
      </c>
      <c r="E107" s="200" t="s">
        <v>359</v>
      </c>
      <c r="F107" s="201" t="s">
        <v>360</v>
      </c>
      <c r="G107" s="202" t="s">
        <v>210</v>
      </c>
      <c r="H107" s="203">
        <v>5.5</v>
      </c>
      <c r="I107" s="204"/>
      <c r="J107" s="205">
        <f>ROUND(I107*H107,2)</f>
        <v>0</v>
      </c>
      <c r="K107" s="201" t="s">
        <v>129</v>
      </c>
      <c r="L107" s="39"/>
      <c r="M107" s="206" t="s">
        <v>1</v>
      </c>
      <c r="N107" s="207" t="s">
        <v>41</v>
      </c>
      <c r="O107" s="75"/>
      <c r="P107" s="208">
        <f>O107*H107</f>
        <v>0</v>
      </c>
      <c r="Q107" s="208">
        <v>0.00012</v>
      </c>
      <c r="R107" s="208">
        <f>Q107*H107</f>
        <v>0.00066</v>
      </c>
      <c r="S107" s="208">
        <v>0</v>
      </c>
      <c r="T107" s="209">
        <f>S107*H107</f>
        <v>0</v>
      </c>
      <c r="AR107" s="13" t="s">
        <v>123</v>
      </c>
      <c r="AT107" s="13" t="s">
        <v>125</v>
      </c>
      <c r="AU107" s="13" t="s">
        <v>80</v>
      </c>
      <c r="AY107" s="13" t="s">
        <v>124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3" t="s">
        <v>78</v>
      </c>
      <c r="BK107" s="210">
        <f>ROUND(I107*H107,2)</f>
        <v>0</v>
      </c>
      <c r="BL107" s="13" t="s">
        <v>123</v>
      </c>
      <c r="BM107" s="13" t="s">
        <v>658</v>
      </c>
    </row>
    <row r="108" s="11" customFormat="1">
      <c r="B108" s="218"/>
      <c r="C108" s="219"/>
      <c r="D108" s="220" t="s">
        <v>194</v>
      </c>
      <c r="E108" s="221" t="s">
        <v>1</v>
      </c>
      <c r="F108" s="222" t="s">
        <v>659</v>
      </c>
      <c r="G108" s="219"/>
      <c r="H108" s="223">
        <v>5.5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194</v>
      </c>
      <c r="AU108" s="229" t="s">
        <v>80</v>
      </c>
      <c r="AV108" s="11" t="s">
        <v>80</v>
      </c>
      <c r="AW108" s="11" t="s">
        <v>32</v>
      </c>
      <c r="AX108" s="11" t="s">
        <v>78</v>
      </c>
      <c r="AY108" s="229" t="s">
        <v>124</v>
      </c>
    </row>
    <row r="109" s="10" customFormat="1" ht="22.8" customHeight="1">
      <c r="B109" s="185"/>
      <c r="C109" s="186"/>
      <c r="D109" s="187" t="s">
        <v>69</v>
      </c>
      <c r="E109" s="211" t="s">
        <v>152</v>
      </c>
      <c r="F109" s="211" t="s">
        <v>363</v>
      </c>
      <c r="G109" s="186"/>
      <c r="H109" s="186"/>
      <c r="I109" s="189"/>
      <c r="J109" s="212">
        <f>BK109</f>
        <v>0</v>
      </c>
      <c r="K109" s="186"/>
      <c r="L109" s="191"/>
      <c r="M109" s="192"/>
      <c r="N109" s="193"/>
      <c r="O109" s="193"/>
      <c r="P109" s="194">
        <f>SUM(P110:P134)</f>
        <v>0</v>
      </c>
      <c r="Q109" s="193"/>
      <c r="R109" s="194">
        <f>SUM(R110:R134)</f>
        <v>1.36088444</v>
      </c>
      <c r="S109" s="193"/>
      <c r="T109" s="195">
        <f>SUM(T110:T134)</f>
        <v>0</v>
      </c>
      <c r="AR109" s="196" t="s">
        <v>78</v>
      </c>
      <c r="AT109" s="197" t="s">
        <v>69</v>
      </c>
      <c r="AU109" s="197" t="s">
        <v>78</v>
      </c>
      <c r="AY109" s="196" t="s">
        <v>124</v>
      </c>
      <c r="BK109" s="198">
        <f>SUM(BK110:BK134)</f>
        <v>0</v>
      </c>
    </row>
    <row r="110" s="1" customFormat="1" ht="16.5" customHeight="1">
      <c r="B110" s="34"/>
      <c r="C110" s="199" t="s">
        <v>152</v>
      </c>
      <c r="D110" s="199" t="s">
        <v>125</v>
      </c>
      <c r="E110" s="200" t="s">
        <v>364</v>
      </c>
      <c r="F110" s="201" t="s">
        <v>365</v>
      </c>
      <c r="G110" s="202" t="s">
        <v>192</v>
      </c>
      <c r="H110" s="203">
        <v>5.048</v>
      </c>
      <c r="I110" s="204"/>
      <c r="J110" s="205">
        <f>ROUND(I110*H110,2)</f>
        <v>0</v>
      </c>
      <c r="K110" s="201" t="s">
        <v>129</v>
      </c>
      <c r="L110" s="39"/>
      <c r="M110" s="206" t="s">
        <v>1</v>
      </c>
      <c r="N110" s="207" t="s">
        <v>41</v>
      </c>
      <c r="O110" s="75"/>
      <c r="P110" s="208">
        <f>O110*H110</f>
        <v>0</v>
      </c>
      <c r="Q110" s="208">
        <v>0.0043800000000000002</v>
      </c>
      <c r="R110" s="208">
        <f>Q110*H110</f>
        <v>0.02211024</v>
      </c>
      <c r="S110" s="208">
        <v>0</v>
      </c>
      <c r="T110" s="209">
        <f>S110*H110</f>
        <v>0</v>
      </c>
      <c r="AR110" s="13" t="s">
        <v>123</v>
      </c>
      <c r="AT110" s="13" t="s">
        <v>125</v>
      </c>
      <c r="AU110" s="13" t="s">
        <v>80</v>
      </c>
      <c r="AY110" s="13" t="s">
        <v>124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3" t="s">
        <v>78</v>
      </c>
      <c r="BK110" s="210">
        <f>ROUND(I110*H110,2)</f>
        <v>0</v>
      </c>
      <c r="BL110" s="13" t="s">
        <v>123</v>
      </c>
      <c r="BM110" s="13" t="s">
        <v>366</v>
      </c>
    </row>
    <row r="111" s="11" customFormat="1">
      <c r="B111" s="218"/>
      <c r="C111" s="219"/>
      <c r="D111" s="220" t="s">
        <v>194</v>
      </c>
      <c r="E111" s="221" t="s">
        <v>1</v>
      </c>
      <c r="F111" s="222" t="s">
        <v>660</v>
      </c>
      <c r="G111" s="219"/>
      <c r="H111" s="223">
        <v>2.1600000000000001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194</v>
      </c>
      <c r="AU111" s="229" t="s">
        <v>80</v>
      </c>
      <c r="AV111" s="11" t="s">
        <v>80</v>
      </c>
      <c r="AW111" s="11" t="s">
        <v>32</v>
      </c>
      <c r="AX111" s="11" t="s">
        <v>70</v>
      </c>
      <c r="AY111" s="229" t="s">
        <v>124</v>
      </c>
    </row>
    <row r="112" s="11" customFormat="1">
      <c r="B112" s="218"/>
      <c r="C112" s="219"/>
      <c r="D112" s="220" t="s">
        <v>194</v>
      </c>
      <c r="E112" s="221" t="s">
        <v>1</v>
      </c>
      <c r="F112" s="222" t="s">
        <v>661</v>
      </c>
      <c r="G112" s="219"/>
      <c r="H112" s="223">
        <v>2.8879999999999999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194</v>
      </c>
      <c r="AU112" s="229" t="s">
        <v>80</v>
      </c>
      <c r="AV112" s="11" t="s">
        <v>80</v>
      </c>
      <c r="AW112" s="11" t="s">
        <v>32</v>
      </c>
      <c r="AX112" s="11" t="s">
        <v>70</v>
      </c>
      <c r="AY112" s="229" t="s">
        <v>124</v>
      </c>
    </row>
    <row r="113" s="1" customFormat="1" ht="16.5" customHeight="1">
      <c r="B113" s="34"/>
      <c r="C113" s="199" t="s">
        <v>156</v>
      </c>
      <c r="D113" s="199" t="s">
        <v>125</v>
      </c>
      <c r="E113" s="200" t="s">
        <v>372</v>
      </c>
      <c r="F113" s="201" t="s">
        <v>373</v>
      </c>
      <c r="G113" s="202" t="s">
        <v>192</v>
      </c>
      <c r="H113" s="203">
        <v>10.658</v>
      </c>
      <c r="I113" s="204"/>
      <c r="J113" s="205">
        <f>ROUND(I113*H113,2)</f>
        <v>0</v>
      </c>
      <c r="K113" s="201" t="s">
        <v>129</v>
      </c>
      <c r="L113" s="39"/>
      <c r="M113" s="206" t="s">
        <v>1</v>
      </c>
      <c r="N113" s="207" t="s">
        <v>41</v>
      </c>
      <c r="O113" s="75"/>
      <c r="P113" s="208">
        <f>O113*H113</f>
        <v>0</v>
      </c>
      <c r="Q113" s="208">
        <v>0.0030000000000000001</v>
      </c>
      <c r="R113" s="208">
        <f>Q113*H113</f>
        <v>0.031974000000000002</v>
      </c>
      <c r="S113" s="208">
        <v>0</v>
      </c>
      <c r="T113" s="209">
        <f>S113*H113</f>
        <v>0</v>
      </c>
      <c r="AR113" s="13" t="s">
        <v>123</v>
      </c>
      <c r="AT113" s="13" t="s">
        <v>125</v>
      </c>
      <c r="AU113" s="13" t="s">
        <v>80</v>
      </c>
      <c r="AY113" s="13" t="s">
        <v>124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3" t="s">
        <v>78</v>
      </c>
      <c r="BK113" s="210">
        <f>ROUND(I113*H113,2)</f>
        <v>0</v>
      </c>
      <c r="BL113" s="13" t="s">
        <v>123</v>
      </c>
      <c r="BM113" s="13" t="s">
        <v>374</v>
      </c>
    </row>
    <row r="114" s="11" customFormat="1">
      <c r="B114" s="218"/>
      <c r="C114" s="219"/>
      <c r="D114" s="220" t="s">
        <v>194</v>
      </c>
      <c r="E114" s="221" t="s">
        <v>1</v>
      </c>
      <c r="F114" s="222" t="s">
        <v>660</v>
      </c>
      <c r="G114" s="219"/>
      <c r="H114" s="223">
        <v>2.1600000000000001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194</v>
      </c>
      <c r="AU114" s="229" t="s">
        <v>80</v>
      </c>
      <c r="AV114" s="11" t="s">
        <v>80</v>
      </c>
      <c r="AW114" s="11" t="s">
        <v>32</v>
      </c>
      <c r="AX114" s="11" t="s">
        <v>70</v>
      </c>
      <c r="AY114" s="229" t="s">
        <v>124</v>
      </c>
    </row>
    <row r="115" s="11" customFormat="1">
      <c r="B115" s="218"/>
      <c r="C115" s="219"/>
      <c r="D115" s="220" t="s">
        <v>194</v>
      </c>
      <c r="E115" s="221" t="s">
        <v>1</v>
      </c>
      <c r="F115" s="222" t="s">
        <v>662</v>
      </c>
      <c r="G115" s="219"/>
      <c r="H115" s="223">
        <v>5.6100000000000003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194</v>
      </c>
      <c r="AU115" s="229" t="s">
        <v>80</v>
      </c>
      <c r="AV115" s="11" t="s">
        <v>80</v>
      </c>
      <c r="AW115" s="11" t="s">
        <v>32</v>
      </c>
      <c r="AX115" s="11" t="s">
        <v>70</v>
      </c>
      <c r="AY115" s="229" t="s">
        <v>124</v>
      </c>
    </row>
    <row r="116" s="11" customFormat="1">
      <c r="B116" s="218"/>
      <c r="C116" s="219"/>
      <c r="D116" s="220" t="s">
        <v>194</v>
      </c>
      <c r="E116" s="221" t="s">
        <v>1</v>
      </c>
      <c r="F116" s="222" t="s">
        <v>661</v>
      </c>
      <c r="G116" s="219"/>
      <c r="H116" s="223">
        <v>2.8879999999999999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194</v>
      </c>
      <c r="AU116" s="229" t="s">
        <v>80</v>
      </c>
      <c r="AV116" s="11" t="s">
        <v>80</v>
      </c>
      <c r="AW116" s="11" t="s">
        <v>32</v>
      </c>
      <c r="AX116" s="11" t="s">
        <v>70</v>
      </c>
      <c r="AY116" s="229" t="s">
        <v>124</v>
      </c>
    </row>
    <row r="117" s="1" customFormat="1" ht="16.5" customHeight="1">
      <c r="B117" s="34"/>
      <c r="C117" s="199" t="s">
        <v>160</v>
      </c>
      <c r="D117" s="199" t="s">
        <v>125</v>
      </c>
      <c r="E117" s="200" t="s">
        <v>375</v>
      </c>
      <c r="F117" s="201" t="s">
        <v>376</v>
      </c>
      <c r="G117" s="202" t="s">
        <v>250</v>
      </c>
      <c r="H117" s="203">
        <v>2</v>
      </c>
      <c r="I117" s="204"/>
      <c r="J117" s="205">
        <f>ROUND(I117*H117,2)</f>
        <v>0</v>
      </c>
      <c r="K117" s="201" t="s">
        <v>129</v>
      </c>
      <c r="L117" s="39"/>
      <c r="M117" s="206" t="s">
        <v>1</v>
      </c>
      <c r="N117" s="207" t="s">
        <v>41</v>
      </c>
      <c r="O117" s="75"/>
      <c r="P117" s="208">
        <f>O117*H117</f>
        <v>0</v>
      </c>
      <c r="Q117" s="208">
        <v>0.14699999999999999</v>
      </c>
      <c r="R117" s="208">
        <f>Q117*H117</f>
        <v>0.29399999999999998</v>
      </c>
      <c r="S117" s="208">
        <v>0</v>
      </c>
      <c r="T117" s="209">
        <f>S117*H117</f>
        <v>0</v>
      </c>
      <c r="AR117" s="13" t="s">
        <v>123</v>
      </c>
      <c r="AT117" s="13" t="s">
        <v>125</v>
      </c>
      <c r="AU117" s="13" t="s">
        <v>80</v>
      </c>
      <c r="AY117" s="13" t="s">
        <v>124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3" t="s">
        <v>78</v>
      </c>
      <c r="BK117" s="210">
        <f>ROUND(I117*H117,2)</f>
        <v>0</v>
      </c>
      <c r="BL117" s="13" t="s">
        <v>123</v>
      </c>
      <c r="BM117" s="13" t="s">
        <v>377</v>
      </c>
    </row>
    <row r="118" s="11" customFormat="1">
      <c r="B118" s="218"/>
      <c r="C118" s="219"/>
      <c r="D118" s="220" t="s">
        <v>194</v>
      </c>
      <c r="E118" s="221" t="s">
        <v>1</v>
      </c>
      <c r="F118" s="222" t="s">
        <v>663</v>
      </c>
      <c r="G118" s="219"/>
      <c r="H118" s="223">
        <v>2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194</v>
      </c>
      <c r="AU118" s="229" t="s">
        <v>80</v>
      </c>
      <c r="AV118" s="11" t="s">
        <v>80</v>
      </c>
      <c r="AW118" s="11" t="s">
        <v>32</v>
      </c>
      <c r="AX118" s="11" t="s">
        <v>78</v>
      </c>
      <c r="AY118" s="229" t="s">
        <v>124</v>
      </c>
    </row>
    <row r="119" s="1" customFormat="1" ht="16.5" customHeight="1">
      <c r="B119" s="34"/>
      <c r="C119" s="199" t="s">
        <v>164</v>
      </c>
      <c r="D119" s="199" t="s">
        <v>125</v>
      </c>
      <c r="E119" s="200" t="s">
        <v>379</v>
      </c>
      <c r="F119" s="201" t="s">
        <v>380</v>
      </c>
      <c r="G119" s="202" t="s">
        <v>250</v>
      </c>
      <c r="H119" s="203">
        <v>5</v>
      </c>
      <c r="I119" s="204"/>
      <c r="J119" s="205">
        <f>ROUND(I119*H119,2)</f>
        <v>0</v>
      </c>
      <c r="K119" s="201" t="s">
        <v>129</v>
      </c>
      <c r="L119" s="39"/>
      <c r="M119" s="206" t="s">
        <v>1</v>
      </c>
      <c r="N119" s="207" t="s">
        <v>41</v>
      </c>
      <c r="O119" s="75"/>
      <c r="P119" s="208">
        <f>O119*H119</f>
        <v>0</v>
      </c>
      <c r="Q119" s="208">
        <v>0.041500000000000002</v>
      </c>
      <c r="R119" s="208">
        <f>Q119*H119</f>
        <v>0.20750000000000002</v>
      </c>
      <c r="S119" s="208">
        <v>0</v>
      </c>
      <c r="T119" s="209">
        <f>S119*H119</f>
        <v>0</v>
      </c>
      <c r="AR119" s="13" t="s">
        <v>123</v>
      </c>
      <c r="AT119" s="13" t="s">
        <v>125</v>
      </c>
      <c r="AU119" s="13" t="s">
        <v>80</v>
      </c>
      <c r="AY119" s="13" t="s">
        <v>124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3" t="s">
        <v>78</v>
      </c>
      <c r="BK119" s="210">
        <f>ROUND(I119*H119,2)</f>
        <v>0</v>
      </c>
      <c r="BL119" s="13" t="s">
        <v>123</v>
      </c>
      <c r="BM119" s="13" t="s">
        <v>381</v>
      </c>
    </row>
    <row r="120" s="11" customFormat="1">
      <c r="B120" s="218"/>
      <c r="C120" s="219"/>
      <c r="D120" s="220" t="s">
        <v>194</v>
      </c>
      <c r="E120" s="221" t="s">
        <v>1</v>
      </c>
      <c r="F120" s="222" t="s">
        <v>664</v>
      </c>
      <c r="G120" s="219"/>
      <c r="H120" s="223">
        <v>5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194</v>
      </c>
      <c r="AU120" s="229" t="s">
        <v>80</v>
      </c>
      <c r="AV120" s="11" t="s">
        <v>80</v>
      </c>
      <c r="AW120" s="11" t="s">
        <v>32</v>
      </c>
      <c r="AX120" s="11" t="s">
        <v>78</v>
      </c>
      <c r="AY120" s="229" t="s">
        <v>124</v>
      </c>
    </row>
    <row r="121" s="1" customFormat="1" ht="16.5" customHeight="1">
      <c r="B121" s="34"/>
      <c r="C121" s="199" t="s">
        <v>81</v>
      </c>
      <c r="D121" s="199" t="s">
        <v>125</v>
      </c>
      <c r="E121" s="200" t="s">
        <v>386</v>
      </c>
      <c r="F121" s="201" t="s">
        <v>387</v>
      </c>
      <c r="G121" s="202" t="s">
        <v>192</v>
      </c>
      <c r="H121" s="203">
        <v>5.6100000000000003</v>
      </c>
      <c r="I121" s="204"/>
      <c r="J121" s="205">
        <f>ROUND(I121*H121,2)</f>
        <v>0</v>
      </c>
      <c r="K121" s="201" t="s">
        <v>129</v>
      </c>
      <c r="L121" s="39"/>
      <c r="M121" s="206" t="s">
        <v>1</v>
      </c>
      <c r="N121" s="207" t="s">
        <v>41</v>
      </c>
      <c r="O121" s="75"/>
      <c r="P121" s="208">
        <f>O121*H121</f>
        <v>0</v>
      </c>
      <c r="Q121" s="208">
        <v>0.015599999999999999</v>
      </c>
      <c r="R121" s="208">
        <f>Q121*H121</f>
        <v>0.087515999999999997</v>
      </c>
      <c r="S121" s="208">
        <v>0</v>
      </c>
      <c r="T121" s="209">
        <f>S121*H121</f>
        <v>0</v>
      </c>
      <c r="AR121" s="13" t="s">
        <v>123</v>
      </c>
      <c r="AT121" s="13" t="s">
        <v>125</v>
      </c>
      <c r="AU121" s="13" t="s">
        <v>80</v>
      </c>
      <c r="AY121" s="13" t="s">
        <v>124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3" t="s">
        <v>78</v>
      </c>
      <c r="BK121" s="210">
        <f>ROUND(I121*H121,2)</f>
        <v>0</v>
      </c>
      <c r="BL121" s="13" t="s">
        <v>123</v>
      </c>
      <c r="BM121" s="13" t="s">
        <v>665</v>
      </c>
    </row>
    <row r="122" s="11" customFormat="1">
      <c r="B122" s="218"/>
      <c r="C122" s="219"/>
      <c r="D122" s="220" t="s">
        <v>194</v>
      </c>
      <c r="E122" s="221" t="s">
        <v>1</v>
      </c>
      <c r="F122" s="222" t="s">
        <v>662</v>
      </c>
      <c r="G122" s="219"/>
      <c r="H122" s="223">
        <v>5.6100000000000003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194</v>
      </c>
      <c r="AU122" s="229" t="s">
        <v>80</v>
      </c>
      <c r="AV122" s="11" t="s">
        <v>80</v>
      </c>
      <c r="AW122" s="11" t="s">
        <v>32</v>
      </c>
      <c r="AX122" s="11" t="s">
        <v>78</v>
      </c>
      <c r="AY122" s="229" t="s">
        <v>124</v>
      </c>
    </row>
    <row r="123" s="1" customFormat="1" ht="16.5" customHeight="1">
      <c r="B123" s="34"/>
      <c r="C123" s="199" t="s">
        <v>173</v>
      </c>
      <c r="D123" s="199" t="s">
        <v>125</v>
      </c>
      <c r="E123" s="200" t="s">
        <v>390</v>
      </c>
      <c r="F123" s="201" t="s">
        <v>391</v>
      </c>
      <c r="G123" s="202" t="s">
        <v>192</v>
      </c>
      <c r="H123" s="203">
        <v>154.69900000000001</v>
      </c>
      <c r="I123" s="204"/>
      <c r="J123" s="205">
        <f>ROUND(I123*H123,2)</f>
        <v>0</v>
      </c>
      <c r="K123" s="201" t="s">
        <v>129</v>
      </c>
      <c r="L123" s="39"/>
      <c r="M123" s="206" t="s">
        <v>1</v>
      </c>
      <c r="N123" s="207" t="s">
        <v>41</v>
      </c>
      <c r="O123" s="7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13" t="s">
        <v>123</v>
      </c>
      <c r="AT123" s="13" t="s">
        <v>125</v>
      </c>
      <c r="AU123" s="13" t="s">
        <v>80</v>
      </c>
      <c r="AY123" s="13" t="s">
        <v>124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3" t="s">
        <v>78</v>
      </c>
      <c r="BK123" s="210">
        <f>ROUND(I123*H123,2)</f>
        <v>0</v>
      </c>
      <c r="BL123" s="13" t="s">
        <v>123</v>
      </c>
      <c r="BM123" s="13" t="s">
        <v>666</v>
      </c>
    </row>
    <row r="124" s="11" customFormat="1">
      <c r="B124" s="218"/>
      <c r="C124" s="219"/>
      <c r="D124" s="220" t="s">
        <v>194</v>
      </c>
      <c r="E124" s="221" t="s">
        <v>1</v>
      </c>
      <c r="F124" s="222" t="s">
        <v>667</v>
      </c>
      <c r="G124" s="219"/>
      <c r="H124" s="223">
        <v>29.114999999999998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194</v>
      </c>
      <c r="AU124" s="229" t="s">
        <v>80</v>
      </c>
      <c r="AV124" s="11" t="s">
        <v>80</v>
      </c>
      <c r="AW124" s="11" t="s">
        <v>32</v>
      </c>
      <c r="AX124" s="11" t="s">
        <v>70</v>
      </c>
      <c r="AY124" s="229" t="s">
        <v>124</v>
      </c>
    </row>
    <row r="125" s="11" customFormat="1">
      <c r="B125" s="218"/>
      <c r="C125" s="219"/>
      <c r="D125" s="220" t="s">
        <v>194</v>
      </c>
      <c r="E125" s="221" t="s">
        <v>1</v>
      </c>
      <c r="F125" s="222" t="s">
        <v>668</v>
      </c>
      <c r="G125" s="219"/>
      <c r="H125" s="223">
        <v>72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194</v>
      </c>
      <c r="AU125" s="229" t="s">
        <v>80</v>
      </c>
      <c r="AV125" s="11" t="s">
        <v>80</v>
      </c>
      <c r="AW125" s="11" t="s">
        <v>32</v>
      </c>
      <c r="AX125" s="11" t="s">
        <v>70</v>
      </c>
      <c r="AY125" s="229" t="s">
        <v>124</v>
      </c>
    </row>
    <row r="126" s="11" customFormat="1">
      <c r="B126" s="218"/>
      <c r="C126" s="219"/>
      <c r="D126" s="220" t="s">
        <v>194</v>
      </c>
      <c r="E126" s="221" t="s">
        <v>1</v>
      </c>
      <c r="F126" s="222" t="s">
        <v>394</v>
      </c>
      <c r="G126" s="219"/>
      <c r="H126" s="223">
        <v>8.8640000000000008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194</v>
      </c>
      <c r="AU126" s="229" t="s">
        <v>80</v>
      </c>
      <c r="AV126" s="11" t="s">
        <v>80</v>
      </c>
      <c r="AW126" s="11" t="s">
        <v>32</v>
      </c>
      <c r="AX126" s="11" t="s">
        <v>70</v>
      </c>
      <c r="AY126" s="229" t="s">
        <v>124</v>
      </c>
    </row>
    <row r="127" s="11" customFormat="1">
      <c r="B127" s="218"/>
      <c r="C127" s="219"/>
      <c r="D127" s="220" t="s">
        <v>194</v>
      </c>
      <c r="E127" s="221" t="s">
        <v>1</v>
      </c>
      <c r="F127" s="222" t="s">
        <v>669</v>
      </c>
      <c r="G127" s="219"/>
      <c r="H127" s="223">
        <v>1.19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194</v>
      </c>
      <c r="AU127" s="229" t="s">
        <v>80</v>
      </c>
      <c r="AV127" s="11" t="s">
        <v>80</v>
      </c>
      <c r="AW127" s="11" t="s">
        <v>32</v>
      </c>
      <c r="AX127" s="11" t="s">
        <v>70</v>
      </c>
      <c r="AY127" s="229" t="s">
        <v>124</v>
      </c>
    </row>
    <row r="128" s="11" customFormat="1">
      <c r="B128" s="218"/>
      <c r="C128" s="219"/>
      <c r="D128" s="220" t="s">
        <v>194</v>
      </c>
      <c r="E128" s="221" t="s">
        <v>1</v>
      </c>
      <c r="F128" s="222" t="s">
        <v>670</v>
      </c>
      <c r="G128" s="219"/>
      <c r="H128" s="223">
        <v>4.7999999999999998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194</v>
      </c>
      <c r="AU128" s="229" t="s">
        <v>80</v>
      </c>
      <c r="AV128" s="11" t="s">
        <v>80</v>
      </c>
      <c r="AW128" s="11" t="s">
        <v>32</v>
      </c>
      <c r="AX128" s="11" t="s">
        <v>70</v>
      </c>
      <c r="AY128" s="229" t="s">
        <v>124</v>
      </c>
    </row>
    <row r="129" s="11" customFormat="1">
      <c r="B129" s="218"/>
      <c r="C129" s="219"/>
      <c r="D129" s="220" t="s">
        <v>194</v>
      </c>
      <c r="E129" s="221" t="s">
        <v>1</v>
      </c>
      <c r="F129" s="222" t="s">
        <v>671</v>
      </c>
      <c r="G129" s="219"/>
      <c r="H129" s="223">
        <v>0.80000000000000004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194</v>
      </c>
      <c r="AU129" s="229" t="s">
        <v>80</v>
      </c>
      <c r="AV129" s="11" t="s">
        <v>80</v>
      </c>
      <c r="AW129" s="11" t="s">
        <v>32</v>
      </c>
      <c r="AX129" s="11" t="s">
        <v>70</v>
      </c>
      <c r="AY129" s="229" t="s">
        <v>124</v>
      </c>
    </row>
    <row r="130" s="11" customFormat="1">
      <c r="B130" s="218"/>
      <c r="C130" s="219"/>
      <c r="D130" s="220" t="s">
        <v>194</v>
      </c>
      <c r="E130" s="221" t="s">
        <v>1</v>
      </c>
      <c r="F130" s="222" t="s">
        <v>672</v>
      </c>
      <c r="G130" s="219"/>
      <c r="H130" s="223">
        <v>2.7200000000000002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194</v>
      </c>
      <c r="AU130" s="229" t="s">
        <v>80</v>
      </c>
      <c r="AV130" s="11" t="s">
        <v>80</v>
      </c>
      <c r="AW130" s="11" t="s">
        <v>32</v>
      </c>
      <c r="AX130" s="11" t="s">
        <v>70</v>
      </c>
      <c r="AY130" s="229" t="s">
        <v>124</v>
      </c>
    </row>
    <row r="131" s="11" customFormat="1">
      <c r="B131" s="218"/>
      <c r="C131" s="219"/>
      <c r="D131" s="220" t="s">
        <v>194</v>
      </c>
      <c r="E131" s="221" t="s">
        <v>1</v>
      </c>
      <c r="F131" s="222" t="s">
        <v>673</v>
      </c>
      <c r="G131" s="219"/>
      <c r="H131" s="223">
        <v>0.56000000000000005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194</v>
      </c>
      <c r="AU131" s="229" t="s">
        <v>80</v>
      </c>
      <c r="AV131" s="11" t="s">
        <v>80</v>
      </c>
      <c r="AW131" s="11" t="s">
        <v>32</v>
      </c>
      <c r="AX131" s="11" t="s">
        <v>70</v>
      </c>
      <c r="AY131" s="229" t="s">
        <v>124</v>
      </c>
    </row>
    <row r="132" s="11" customFormat="1">
      <c r="B132" s="218"/>
      <c r="C132" s="219"/>
      <c r="D132" s="220" t="s">
        <v>194</v>
      </c>
      <c r="E132" s="221" t="s">
        <v>1</v>
      </c>
      <c r="F132" s="222" t="s">
        <v>674</v>
      </c>
      <c r="G132" s="219"/>
      <c r="H132" s="223">
        <v>34.649999999999999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194</v>
      </c>
      <c r="AU132" s="229" t="s">
        <v>80</v>
      </c>
      <c r="AV132" s="11" t="s">
        <v>80</v>
      </c>
      <c r="AW132" s="11" t="s">
        <v>32</v>
      </c>
      <c r="AX132" s="11" t="s">
        <v>70</v>
      </c>
      <c r="AY132" s="229" t="s">
        <v>124</v>
      </c>
    </row>
    <row r="133" s="1" customFormat="1" ht="16.5" customHeight="1">
      <c r="B133" s="34"/>
      <c r="C133" s="199" t="s">
        <v>239</v>
      </c>
      <c r="D133" s="199" t="s">
        <v>125</v>
      </c>
      <c r="E133" s="200" t="s">
        <v>403</v>
      </c>
      <c r="F133" s="201" t="s">
        <v>404</v>
      </c>
      <c r="G133" s="202" t="s">
        <v>192</v>
      </c>
      <c r="H133" s="203">
        <v>10.710000000000001</v>
      </c>
      <c r="I133" s="204"/>
      <c r="J133" s="205">
        <f>ROUND(I133*H133,2)</f>
        <v>0</v>
      </c>
      <c r="K133" s="201" t="s">
        <v>129</v>
      </c>
      <c r="L133" s="39"/>
      <c r="M133" s="206" t="s">
        <v>1</v>
      </c>
      <c r="N133" s="207" t="s">
        <v>41</v>
      </c>
      <c r="O133" s="75"/>
      <c r="P133" s="208">
        <f>O133*H133</f>
        <v>0</v>
      </c>
      <c r="Q133" s="208">
        <v>0.067019999999999996</v>
      </c>
      <c r="R133" s="208">
        <f>Q133*H133</f>
        <v>0.71778419999999998</v>
      </c>
      <c r="S133" s="208">
        <v>0</v>
      </c>
      <c r="T133" s="209">
        <f>S133*H133</f>
        <v>0</v>
      </c>
      <c r="AR133" s="13" t="s">
        <v>123</v>
      </c>
      <c r="AT133" s="13" t="s">
        <v>125</v>
      </c>
      <c r="AU133" s="13" t="s">
        <v>80</v>
      </c>
      <c r="AY133" s="13" t="s">
        <v>124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3" t="s">
        <v>78</v>
      </c>
      <c r="BK133" s="210">
        <f>ROUND(I133*H133,2)</f>
        <v>0</v>
      </c>
      <c r="BL133" s="13" t="s">
        <v>123</v>
      </c>
      <c r="BM133" s="13" t="s">
        <v>405</v>
      </c>
    </row>
    <row r="134" s="11" customFormat="1">
      <c r="B134" s="218"/>
      <c r="C134" s="219"/>
      <c r="D134" s="220" t="s">
        <v>194</v>
      </c>
      <c r="E134" s="221" t="s">
        <v>1</v>
      </c>
      <c r="F134" s="222" t="s">
        <v>675</v>
      </c>
      <c r="G134" s="219"/>
      <c r="H134" s="223">
        <v>10.710000000000001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194</v>
      </c>
      <c r="AU134" s="229" t="s">
        <v>80</v>
      </c>
      <c r="AV134" s="11" t="s">
        <v>80</v>
      </c>
      <c r="AW134" s="11" t="s">
        <v>32</v>
      </c>
      <c r="AX134" s="11" t="s">
        <v>78</v>
      </c>
      <c r="AY134" s="229" t="s">
        <v>124</v>
      </c>
    </row>
    <row r="135" s="10" customFormat="1" ht="22.8" customHeight="1">
      <c r="B135" s="185"/>
      <c r="C135" s="186"/>
      <c r="D135" s="187" t="s">
        <v>69</v>
      </c>
      <c r="E135" s="211" t="s">
        <v>164</v>
      </c>
      <c r="F135" s="211" t="s">
        <v>189</v>
      </c>
      <c r="G135" s="186"/>
      <c r="H135" s="186"/>
      <c r="I135" s="189"/>
      <c r="J135" s="212">
        <f>BK135</f>
        <v>0</v>
      </c>
      <c r="K135" s="186"/>
      <c r="L135" s="191"/>
      <c r="M135" s="192"/>
      <c r="N135" s="193"/>
      <c r="O135" s="193"/>
      <c r="P135" s="194">
        <f>SUM(P136:P137)</f>
        <v>0</v>
      </c>
      <c r="Q135" s="193"/>
      <c r="R135" s="194">
        <f>SUM(R136:R137)</f>
        <v>0.0071188000000000006</v>
      </c>
      <c r="S135" s="193"/>
      <c r="T135" s="195">
        <f>SUM(T136:T137)</f>
        <v>0</v>
      </c>
      <c r="AR135" s="196" t="s">
        <v>78</v>
      </c>
      <c r="AT135" s="197" t="s">
        <v>69</v>
      </c>
      <c r="AU135" s="197" t="s">
        <v>78</v>
      </c>
      <c r="AY135" s="196" t="s">
        <v>124</v>
      </c>
      <c r="BK135" s="198">
        <f>SUM(BK136:BK137)</f>
        <v>0</v>
      </c>
    </row>
    <row r="136" s="1" customFormat="1" ht="16.5" customHeight="1">
      <c r="B136" s="34"/>
      <c r="C136" s="199" t="s">
        <v>247</v>
      </c>
      <c r="D136" s="199" t="s">
        <v>125</v>
      </c>
      <c r="E136" s="200" t="s">
        <v>408</v>
      </c>
      <c r="F136" s="201" t="s">
        <v>409</v>
      </c>
      <c r="G136" s="202" t="s">
        <v>192</v>
      </c>
      <c r="H136" s="203">
        <v>177.97</v>
      </c>
      <c r="I136" s="204"/>
      <c r="J136" s="205">
        <f>ROUND(I136*H136,2)</f>
        <v>0</v>
      </c>
      <c r="K136" s="201" t="s">
        <v>129</v>
      </c>
      <c r="L136" s="39"/>
      <c r="M136" s="206" t="s">
        <v>1</v>
      </c>
      <c r="N136" s="207" t="s">
        <v>41</v>
      </c>
      <c r="O136" s="75"/>
      <c r="P136" s="208">
        <f>O136*H136</f>
        <v>0</v>
      </c>
      <c r="Q136" s="208">
        <v>4.0000000000000003E-05</v>
      </c>
      <c r="R136" s="208">
        <f>Q136*H136</f>
        <v>0.0071188000000000006</v>
      </c>
      <c r="S136" s="208">
        <v>0</v>
      </c>
      <c r="T136" s="209">
        <f>S136*H136</f>
        <v>0</v>
      </c>
      <c r="AR136" s="13" t="s">
        <v>123</v>
      </c>
      <c r="AT136" s="13" t="s">
        <v>125</v>
      </c>
      <c r="AU136" s="13" t="s">
        <v>80</v>
      </c>
      <c r="AY136" s="13" t="s">
        <v>124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3" t="s">
        <v>78</v>
      </c>
      <c r="BK136" s="210">
        <f>ROUND(I136*H136,2)</f>
        <v>0</v>
      </c>
      <c r="BL136" s="13" t="s">
        <v>123</v>
      </c>
      <c r="BM136" s="13" t="s">
        <v>676</v>
      </c>
    </row>
    <row r="137" s="11" customFormat="1">
      <c r="B137" s="218"/>
      <c r="C137" s="219"/>
      <c r="D137" s="220" t="s">
        <v>194</v>
      </c>
      <c r="E137" s="221" t="s">
        <v>1</v>
      </c>
      <c r="F137" s="222" t="s">
        <v>677</v>
      </c>
      <c r="G137" s="219"/>
      <c r="H137" s="223">
        <v>177.97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194</v>
      </c>
      <c r="AU137" s="229" t="s">
        <v>80</v>
      </c>
      <c r="AV137" s="11" t="s">
        <v>80</v>
      </c>
      <c r="AW137" s="11" t="s">
        <v>32</v>
      </c>
      <c r="AX137" s="11" t="s">
        <v>78</v>
      </c>
      <c r="AY137" s="229" t="s">
        <v>124</v>
      </c>
    </row>
    <row r="138" s="10" customFormat="1" ht="22.8" customHeight="1">
      <c r="B138" s="185"/>
      <c r="C138" s="186"/>
      <c r="D138" s="187" t="s">
        <v>69</v>
      </c>
      <c r="E138" s="211" t="s">
        <v>412</v>
      </c>
      <c r="F138" s="211" t="s">
        <v>413</v>
      </c>
      <c r="G138" s="186"/>
      <c r="H138" s="186"/>
      <c r="I138" s="189"/>
      <c r="J138" s="212">
        <f>BK138</f>
        <v>0</v>
      </c>
      <c r="K138" s="186"/>
      <c r="L138" s="191"/>
      <c r="M138" s="192"/>
      <c r="N138" s="193"/>
      <c r="O138" s="193"/>
      <c r="P138" s="194">
        <f>P139</f>
        <v>0</v>
      </c>
      <c r="Q138" s="193"/>
      <c r="R138" s="194">
        <f>R139</f>
        <v>0</v>
      </c>
      <c r="S138" s="193"/>
      <c r="T138" s="195">
        <f>T139</f>
        <v>0</v>
      </c>
      <c r="AR138" s="196" t="s">
        <v>78</v>
      </c>
      <c r="AT138" s="197" t="s">
        <v>69</v>
      </c>
      <c r="AU138" s="197" t="s">
        <v>78</v>
      </c>
      <c r="AY138" s="196" t="s">
        <v>124</v>
      </c>
      <c r="BK138" s="198">
        <f>BK139</f>
        <v>0</v>
      </c>
    </row>
    <row r="139" s="1" customFormat="1" ht="16.5" customHeight="1">
      <c r="B139" s="34"/>
      <c r="C139" s="199" t="s">
        <v>256</v>
      </c>
      <c r="D139" s="199" t="s">
        <v>125</v>
      </c>
      <c r="E139" s="200" t="s">
        <v>414</v>
      </c>
      <c r="F139" s="201" t="s">
        <v>415</v>
      </c>
      <c r="G139" s="202" t="s">
        <v>230</v>
      </c>
      <c r="H139" s="203">
        <v>1.6639999999999999</v>
      </c>
      <c r="I139" s="204"/>
      <c r="J139" s="205">
        <f>ROUND(I139*H139,2)</f>
        <v>0</v>
      </c>
      <c r="K139" s="201" t="s">
        <v>129</v>
      </c>
      <c r="L139" s="39"/>
      <c r="M139" s="206" t="s">
        <v>1</v>
      </c>
      <c r="N139" s="207" t="s">
        <v>41</v>
      </c>
      <c r="O139" s="75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AR139" s="13" t="s">
        <v>123</v>
      </c>
      <c r="AT139" s="13" t="s">
        <v>125</v>
      </c>
      <c r="AU139" s="13" t="s">
        <v>80</v>
      </c>
      <c r="AY139" s="13" t="s">
        <v>124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3" t="s">
        <v>78</v>
      </c>
      <c r="BK139" s="210">
        <f>ROUND(I139*H139,2)</f>
        <v>0</v>
      </c>
      <c r="BL139" s="13" t="s">
        <v>123</v>
      </c>
      <c r="BM139" s="13" t="s">
        <v>416</v>
      </c>
    </row>
    <row r="140" s="10" customFormat="1" ht="25.92" customHeight="1">
      <c r="B140" s="185"/>
      <c r="C140" s="186"/>
      <c r="D140" s="187" t="s">
        <v>69</v>
      </c>
      <c r="E140" s="188" t="s">
        <v>243</v>
      </c>
      <c r="F140" s="188" t="s">
        <v>244</v>
      </c>
      <c r="G140" s="186"/>
      <c r="H140" s="186"/>
      <c r="I140" s="189"/>
      <c r="J140" s="190">
        <f>BK140</f>
        <v>0</v>
      </c>
      <c r="K140" s="186"/>
      <c r="L140" s="191"/>
      <c r="M140" s="192"/>
      <c r="N140" s="193"/>
      <c r="O140" s="193"/>
      <c r="P140" s="194">
        <f>P141+P149+P162+P181+P186+P189+P195+P210+P227+P240+P252</f>
        <v>0</v>
      </c>
      <c r="Q140" s="193"/>
      <c r="R140" s="194">
        <f>R141+R149+R162+R181+R186+R189+R195+R210+R227+R240+R252</f>
        <v>1.4373179999999999</v>
      </c>
      <c r="S140" s="193"/>
      <c r="T140" s="195">
        <f>T141+T149+T162+T181+T186+T189+T195+T210+T227+T240+T252</f>
        <v>0.14009116999999999</v>
      </c>
      <c r="AR140" s="196" t="s">
        <v>80</v>
      </c>
      <c r="AT140" s="197" t="s">
        <v>69</v>
      </c>
      <c r="AU140" s="197" t="s">
        <v>70</v>
      </c>
      <c r="AY140" s="196" t="s">
        <v>124</v>
      </c>
      <c r="BK140" s="198">
        <f>BK141+BK149+BK162+BK181+BK186+BK189+BK195+BK210+BK227+BK240+BK252</f>
        <v>0</v>
      </c>
    </row>
    <row r="141" s="10" customFormat="1" ht="22.8" customHeight="1">
      <c r="B141" s="185"/>
      <c r="C141" s="186"/>
      <c r="D141" s="187" t="s">
        <v>69</v>
      </c>
      <c r="E141" s="211" t="s">
        <v>417</v>
      </c>
      <c r="F141" s="211" t="s">
        <v>418</v>
      </c>
      <c r="G141" s="186"/>
      <c r="H141" s="186"/>
      <c r="I141" s="189"/>
      <c r="J141" s="212">
        <f>BK141</f>
        <v>0</v>
      </c>
      <c r="K141" s="186"/>
      <c r="L141" s="191"/>
      <c r="M141" s="192"/>
      <c r="N141" s="193"/>
      <c r="O141" s="193"/>
      <c r="P141" s="194">
        <f>SUM(P142:P148)</f>
        <v>0</v>
      </c>
      <c r="Q141" s="193"/>
      <c r="R141" s="194">
        <f>SUM(R142:R148)</f>
        <v>0.027941800000000003</v>
      </c>
      <c r="S141" s="193"/>
      <c r="T141" s="195">
        <f>SUM(T142:T148)</f>
        <v>0</v>
      </c>
      <c r="AR141" s="196" t="s">
        <v>80</v>
      </c>
      <c r="AT141" s="197" t="s">
        <v>69</v>
      </c>
      <c r="AU141" s="197" t="s">
        <v>78</v>
      </c>
      <c r="AY141" s="196" t="s">
        <v>124</v>
      </c>
      <c r="BK141" s="198">
        <f>SUM(BK142:BK148)</f>
        <v>0</v>
      </c>
    </row>
    <row r="142" s="1" customFormat="1" ht="16.5" customHeight="1">
      <c r="B142" s="34"/>
      <c r="C142" s="199" t="s">
        <v>8</v>
      </c>
      <c r="D142" s="199" t="s">
        <v>125</v>
      </c>
      <c r="E142" s="200" t="s">
        <v>678</v>
      </c>
      <c r="F142" s="201" t="s">
        <v>679</v>
      </c>
      <c r="G142" s="202" t="s">
        <v>192</v>
      </c>
      <c r="H142" s="203">
        <v>2</v>
      </c>
      <c r="I142" s="204"/>
      <c r="J142" s="205">
        <f>ROUND(I142*H142,2)</f>
        <v>0</v>
      </c>
      <c r="K142" s="201" t="s">
        <v>129</v>
      </c>
      <c r="L142" s="39"/>
      <c r="M142" s="206" t="s">
        <v>1</v>
      </c>
      <c r="N142" s="207" t="s">
        <v>41</v>
      </c>
      <c r="O142" s="75"/>
      <c r="P142" s="208">
        <f>O142*H142</f>
        <v>0</v>
      </c>
      <c r="Q142" s="208">
        <v>0.001</v>
      </c>
      <c r="R142" s="208">
        <f>Q142*H142</f>
        <v>0.002</v>
      </c>
      <c r="S142" s="208">
        <v>0</v>
      </c>
      <c r="T142" s="209">
        <f>S142*H142</f>
        <v>0</v>
      </c>
      <c r="AR142" s="13" t="s">
        <v>251</v>
      </c>
      <c r="AT142" s="13" t="s">
        <v>125</v>
      </c>
      <c r="AU142" s="13" t="s">
        <v>80</v>
      </c>
      <c r="AY142" s="13" t="s">
        <v>124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3" t="s">
        <v>78</v>
      </c>
      <c r="BK142" s="210">
        <f>ROUND(I142*H142,2)</f>
        <v>0</v>
      </c>
      <c r="BL142" s="13" t="s">
        <v>251</v>
      </c>
      <c r="BM142" s="13" t="s">
        <v>680</v>
      </c>
    </row>
    <row r="143" s="11" customFormat="1">
      <c r="B143" s="218"/>
      <c r="C143" s="219"/>
      <c r="D143" s="220" t="s">
        <v>194</v>
      </c>
      <c r="E143" s="221" t="s">
        <v>1</v>
      </c>
      <c r="F143" s="222" t="s">
        <v>681</v>
      </c>
      <c r="G143" s="219"/>
      <c r="H143" s="223">
        <v>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194</v>
      </c>
      <c r="AU143" s="229" t="s">
        <v>80</v>
      </c>
      <c r="AV143" s="11" t="s">
        <v>80</v>
      </c>
      <c r="AW143" s="11" t="s">
        <v>32</v>
      </c>
      <c r="AX143" s="11" t="s">
        <v>78</v>
      </c>
      <c r="AY143" s="229" t="s">
        <v>124</v>
      </c>
    </row>
    <row r="144" s="1" customFormat="1" ht="16.5" customHeight="1">
      <c r="B144" s="34"/>
      <c r="C144" s="199" t="s">
        <v>251</v>
      </c>
      <c r="D144" s="199" t="s">
        <v>125</v>
      </c>
      <c r="E144" s="200" t="s">
        <v>419</v>
      </c>
      <c r="F144" s="201" t="s">
        <v>420</v>
      </c>
      <c r="G144" s="202" t="s">
        <v>192</v>
      </c>
      <c r="H144" s="203">
        <v>112.79000000000001</v>
      </c>
      <c r="I144" s="204"/>
      <c r="J144" s="205">
        <f>ROUND(I144*H144,2)</f>
        <v>0</v>
      </c>
      <c r="K144" s="201" t="s">
        <v>129</v>
      </c>
      <c r="L144" s="39"/>
      <c r="M144" s="206" t="s">
        <v>1</v>
      </c>
      <c r="N144" s="207" t="s">
        <v>41</v>
      </c>
      <c r="O144" s="75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AR144" s="13" t="s">
        <v>251</v>
      </c>
      <c r="AT144" s="13" t="s">
        <v>125</v>
      </c>
      <c r="AU144" s="13" t="s">
        <v>80</v>
      </c>
      <c r="AY144" s="13" t="s">
        <v>124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3" t="s">
        <v>78</v>
      </c>
      <c r="BK144" s="210">
        <f>ROUND(I144*H144,2)</f>
        <v>0</v>
      </c>
      <c r="BL144" s="13" t="s">
        <v>251</v>
      </c>
      <c r="BM144" s="13" t="s">
        <v>421</v>
      </c>
    </row>
    <row r="145" s="11" customFormat="1">
      <c r="B145" s="218"/>
      <c r="C145" s="219"/>
      <c r="D145" s="220" t="s">
        <v>194</v>
      </c>
      <c r="E145" s="221" t="s">
        <v>1</v>
      </c>
      <c r="F145" s="222" t="s">
        <v>682</v>
      </c>
      <c r="G145" s="219"/>
      <c r="H145" s="223">
        <v>112.79000000000001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194</v>
      </c>
      <c r="AU145" s="229" t="s">
        <v>80</v>
      </c>
      <c r="AV145" s="11" t="s">
        <v>80</v>
      </c>
      <c r="AW145" s="11" t="s">
        <v>32</v>
      </c>
      <c r="AX145" s="11" t="s">
        <v>78</v>
      </c>
      <c r="AY145" s="229" t="s">
        <v>124</v>
      </c>
    </row>
    <row r="146" s="1" customFormat="1" ht="16.5" customHeight="1">
      <c r="B146" s="34"/>
      <c r="C146" s="230" t="s">
        <v>268</v>
      </c>
      <c r="D146" s="230" t="s">
        <v>345</v>
      </c>
      <c r="E146" s="231" t="s">
        <v>423</v>
      </c>
      <c r="F146" s="232" t="s">
        <v>424</v>
      </c>
      <c r="G146" s="233" t="s">
        <v>192</v>
      </c>
      <c r="H146" s="234">
        <v>129.709</v>
      </c>
      <c r="I146" s="235"/>
      <c r="J146" s="236">
        <f>ROUND(I146*H146,2)</f>
        <v>0</v>
      </c>
      <c r="K146" s="232" t="s">
        <v>129</v>
      </c>
      <c r="L146" s="237"/>
      <c r="M146" s="238" t="s">
        <v>1</v>
      </c>
      <c r="N146" s="239" t="s">
        <v>41</v>
      </c>
      <c r="O146" s="75"/>
      <c r="P146" s="208">
        <f>O146*H146</f>
        <v>0</v>
      </c>
      <c r="Q146" s="208">
        <v>0.00020000000000000001</v>
      </c>
      <c r="R146" s="208">
        <f>Q146*H146</f>
        <v>0.025941800000000001</v>
      </c>
      <c r="S146" s="208">
        <v>0</v>
      </c>
      <c r="T146" s="209">
        <f>S146*H146</f>
        <v>0</v>
      </c>
      <c r="AR146" s="13" t="s">
        <v>425</v>
      </c>
      <c r="AT146" s="13" t="s">
        <v>345</v>
      </c>
      <c r="AU146" s="13" t="s">
        <v>80</v>
      </c>
      <c r="AY146" s="13" t="s">
        <v>124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3" t="s">
        <v>78</v>
      </c>
      <c r="BK146" s="210">
        <f>ROUND(I146*H146,2)</f>
        <v>0</v>
      </c>
      <c r="BL146" s="13" t="s">
        <v>251</v>
      </c>
      <c r="BM146" s="13" t="s">
        <v>426</v>
      </c>
    </row>
    <row r="147" s="11" customFormat="1">
      <c r="B147" s="218"/>
      <c r="C147" s="219"/>
      <c r="D147" s="220" t="s">
        <v>194</v>
      </c>
      <c r="E147" s="219"/>
      <c r="F147" s="222" t="s">
        <v>683</v>
      </c>
      <c r="G147" s="219"/>
      <c r="H147" s="223">
        <v>129.709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194</v>
      </c>
      <c r="AU147" s="229" t="s">
        <v>80</v>
      </c>
      <c r="AV147" s="11" t="s">
        <v>80</v>
      </c>
      <c r="AW147" s="11" t="s">
        <v>4</v>
      </c>
      <c r="AX147" s="11" t="s">
        <v>78</v>
      </c>
      <c r="AY147" s="229" t="s">
        <v>124</v>
      </c>
    </row>
    <row r="148" s="1" customFormat="1" ht="16.5" customHeight="1">
      <c r="B148" s="34"/>
      <c r="C148" s="199" t="s">
        <v>272</v>
      </c>
      <c r="D148" s="199" t="s">
        <v>125</v>
      </c>
      <c r="E148" s="200" t="s">
        <v>428</v>
      </c>
      <c r="F148" s="201" t="s">
        <v>429</v>
      </c>
      <c r="G148" s="202" t="s">
        <v>430</v>
      </c>
      <c r="H148" s="240"/>
      <c r="I148" s="204"/>
      <c r="J148" s="205">
        <f>ROUND(I148*H148,2)</f>
        <v>0</v>
      </c>
      <c r="K148" s="201" t="s">
        <v>129</v>
      </c>
      <c r="L148" s="39"/>
      <c r="M148" s="206" t="s">
        <v>1</v>
      </c>
      <c r="N148" s="207" t="s">
        <v>41</v>
      </c>
      <c r="O148" s="75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AR148" s="13" t="s">
        <v>251</v>
      </c>
      <c r="AT148" s="13" t="s">
        <v>125</v>
      </c>
      <c r="AU148" s="13" t="s">
        <v>80</v>
      </c>
      <c r="AY148" s="13" t="s">
        <v>124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3" t="s">
        <v>78</v>
      </c>
      <c r="BK148" s="210">
        <f>ROUND(I148*H148,2)</f>
        <v>0</v>
      </c>
      <c r="BL148" s="13" t="s">
        <v>251</v>
      </c>
      <c r="BM148" s="13" t="s">
        <v>431</v>
      </c>
    </row>
    <row r="149" s="10" customFormat="1" ht="22.8" customHeight="1">
      <c r="B149" s="185"/>
      <c r="C149" s="186"/>
      <c r="D149" s="187" t="s">
        <v>69</v>
      </c>
      <c r="E149" s="211" t="s">
        <v>596</v>
      </c>
      <c r="F149" s="211" t="s">
        <v>597</v>
      </c>
      <c r="G149" s="186"/>
      <c r="H149" s="186"/>
      <c r="I149" s="189"/>
      <c r="J149" s="212">
        <f>BK149</f>
        <v>0</v>
      </c>
      <c r="K149" s="186"/>
      <c r="L149" s="191"/>
      <c r="M149" s="192"/>
      <c r="N149" s="193"/>
      <c r="O149" s="193"/>
      <c r="P149" s="194">
        <f>SUM(P150:P161)</f>
        <v>0</v>
      </c>
      <c r="Q149" s="193"/>
      <c r="R149" s="194">
        <f>SUM(R150:R161)</f>
        <v>0.0095200000000000007</v>
      </c>
      <c r="S149" s="193"/>
      <c r="T149" s="195">
        <f>SUM(T150:T161)</f>
        <v>0</v>
      </c>
      <c r="AR149" s="196" t="s">
        <v>80</v>
      </c>
      <c r="AT149" s="197" t="s">
        <v>69</v>
      </c>
      <c r="AU149" s="197" t="s">
        <v>78</v>
      </c>
      <c r="AY149" s="196" t="s">
        <v>124</v>
      </c>
      <c r="BK149" s="198">
        <f>SUM(BK150:BK161)</f>
        <v>0</v>
      </c>
    </row>
    <row r="150" s="1" customFormat="1" ht="16.5" customHeight="1">
      <c r="B150" s="34"/>
      <c r="C150" s="199" t="s">
        <v>276</v>
      </c>
      <c r="D150" s="199" t="s">
        <v>125</v>
      </c>
      <c r="E150" s="200" t="s">
        <v>684</v>
      </c>
      <c r="F150" s="201" t="s">
        <v>685</v>
      </c>
      <c r="G150" s="202" t="s">
        <v>250</v>
      </c>
      <c r="H150" s="203">
        <v>2</v>
      </c>
      <c r="I150" s="204"/>
      <c r="J150" s="205">
        <f>ROUND(I150*H150,2)</f>
        <v>0</v>
      </c>
      <c r="K150" s="201" t="s">
        <v>1</v>
      </c>
      <c r="L150" s="39"/>
      <c r="M150" s="206" t="s">
        <v>1</v>
      </c>
      <c r="N150" s="207" t="s">
        <v>41</v>
      </c>
      <c r="O150" s="75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AR150" s="13" t="s">
        <v>251</v>
      </c>
      <c r="AT150" s="13" t="s">
        <v>125</v>
      </c>
      <c r="AU150" s="13" t="s">
        <v>80</v>
      </c>
      <c r="AY150" s="13" t="s">
        <v>124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3" t="s">
        <v>78</v>
      </c>
      <c r="BK150" s="210">
        <f>ROUND(I150*H150,2)</f>
        <v>0</v>
      </c>
      <c r="BL150" s="13" t="s">
        <v>251</v>
      </c>
      <c r="BM150" s="13" t="s">
        <v>686</v>
      </c>
    </row>
    <row r="151" s="1" customFormat="1" ht="16.5" customHeight="1">
      <c r="B151" s="34"/>
      <c r="C151" s="199" t="s">
        <v>86</v>
      </c>
      <c r="D151" s="199" t="s">
        <v>125</v>
      </c>
      <c r="E151" s="200" t="s">
        <v>687</v>
      </c>
      <c r="F151" s="201" t="s">
        <v>688</v>
      </c>
      <c r="G151" s="202" t="s">
        <v>210</v>
      </c>
      <c r="H151" s="203">
        <v>10</v>
      </c>
      <c r="I151" s="204"/>
      <c r="J151" s="205">
        <f>ROUND(I151*H151,2)</f>
        <v>0</v>
      </c>
      <c r="K151" s="201" t="s">
        <v>129</v>
      </c>
      <c r="L151" s="39"/>
      <c r="M151" s="206" t="s">
        <v>1</v>
      </c>
      <c r="N151" s="207" t="s">
        <v>41</v>
      </c>
      <c r="O151" s="75"/>
      <c r="P151" s="208">
        <f>O151*H151</f>
        <v>0</v>
      </c>
      <c r="Q151" s="208">
        <v>0.00066</v>
      </c>
      <c r="R151" s="208">
        <f>Q151*H151</f>
        <v>0.0066</v>
      </c>
      <c r="S151" s="208">
        <v>0</v>
      </c>
      <c r="T151" s="209">
        <f>S151*H151</f>
        <v>0</v>
      </c>
      <c r="AR151" s="13" t="s">
        <v>251</v>
      </c>
      <c r="AT151" s="13" t="s">
        <v>125</v>
      </c>
      <c r="AU151" s="13" t="s">
        <v>80</v>
      </c>
      <c r="AY151" s="13" t="s">
        <v>124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3" t="s">
        <v>78</v>
      </c>
      <c r="BK151" s="210">
        <f>ROUND(I151*H151,2)</f>
        <v>0</v>
      </c>
      <c r="BL151" s="13" t="s">
        <v>251</v>
      </c>
      <c r="BM151" s="13" t="s">
        <v>689</v>
      </c>
    </row>
    <row r="152" s="11" customFormat="1">
      <c r="B152" s="218"/>
      <c r="C152" s="219"/>
      <c r="D152" s="220" t="s">
        <v>194</v>
      </c>
      <c r="E152" s="221" t="s">
        <v>1</v>
      </c>
      <c r="F152" s="222" t="s">
        <v>690</v>
      </c>
      <c r="G152" s="219"/>
      <c r="H152" s="223">
        <v>10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194</v>
      </c>
      <c r="AU152" s="229" t="s">
        <v>80</v>
      </c>
      <c r="AV152" s="11" t="s">
        <v>80</v>
      </c>
      <c r="AW152" s="11" t="s">
        <v>32</v>
      </c>
      <c r="AX152" s="11" t="s">
        <v>78</v>
      </c>
      <c r="AY152" s="229" t="s">
        <v>124</v>
      </c>
    </row>
    <row r="153" s="1" customFormat="1" ht="16.5" customHeight="1">
      <c r="B153" s="34"/>
      <c r="C153" s="199" t="s">
        <v>7</v>
      </c>
      <c r="D153" s="199" t="s">
        <v>125</v>
      </c>
      <c r="E153" s="200" t="s">
        <v>691</v>
      </c>
      <c r="F153" s="201" t="s">
        <v>692</v>
      </c>
      <c r="G153" s="202" t="s">
        <v>210</v>
      </c>
      <c r="H153" s="203">
        <v>10</v>
      </c>
      <c r="I153" s="204"/>
      <c r="J153" s="205">
        <f>ROUND(I153*H153,2)</f>
        <v>0</v>
      </c>
      <c r="K153" s="201" t="s">
        <v>129</v>
      </c>
      <c r="L153" s="39"/>
      <c r="M153" s="206" t="s">
        <v>1</v>
      </c>
      <c r="N153" s="207" t="s">
        <v>41</v>
      </c>
      <c r="O153" s="75"/>
      <c r="P153" s="208">
        <f>O153*H153</f>
        <v>0</v>
      </c>
      <c r="Q153" s="208">
        <v>5.0000000000000002E-05</v>
      </c>
      <c r="R153" s="208">
        <f>Q153*H153</f>
        <v>0.00050000000000000001</v>
      </c>
      <c r="S153" s="208">
        <v>0</v>
      </c>
      <c r="T153" s="209">
        <f>S153*H153</f>
        <v>0</v>
      </c>
      <c r="AR153" s="13" t="s">
        <v>251</v>
      </c>
      <c r="AT153" s="13" t="s">
        <v>125</v>
      </c>
      <c r="AU153" s="13" t="s">
        <v>80</v>
      </c>
      <c r="AY153" s="13" t="s">
        <v>124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3" t="s">
        <v>78</v>
      </c>
      <c r="BK153" s="210">
        <f>ROUND(I153*H153,2)</f>
        <v>0</v>
      </c>
      <c r="BL153" s="13" t="s">
        <v>251</v>
      </c>
      <c r="BM153" s="13" t="s">
        <v>693</v>
      </c>
    </row>
    <row r="154" s="11" customFormat="1">
      <c r="B154" s="218"/>
      <c r="C154" s="219"/>
      <c r="D154" s="220" t="s">
        <v>194</v>
      </c>
      <c r="E154" s="221" t="s">
        <v>1</v>
      </c>
      <c r="F154" s="222" t="s">
        <v>690</v>
      </c>
      <c r="G154" s="219"/>
      <c r="H154" s="223">
        <v>10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194</v>
      </c>
      <c r="AU154" s="229" t="s">
        <v>80</v>
      </c>
      <c r="AV154" s="11" t="s">
        <v>80</v>
      </c>
      <c r="AW154" s="11" t="s">
        <v>32</v>
      </c>
      <c r="AX154" s="11" t="s">
        <v>78</v>
      </c>
      <c r="AY154" s="229" t="s">
        <v>124</v>
      </c>
    </row>
    <row r="155" s="1" customFormat="1" ht="16.5" customHeight="1">
      <c r="B155" s="34"/>
      <c r="C155" s="199" t="s">
        <v>286</v>
      </c>
      <c r="D155" s="199" t="s">
        <v>125</v>
      </c>
      <c r="E155" s="200" t="s">
        <v>694</v>
      </c>
      <c r="F155" s="201" t="s">
        <v>695</v>
      </c>
      <c r="G155" s="202" t="s">
        <v>250</v>
      </c>
      <c r="H155" s="203">
        <v>2</v>
      </c>
      <c r="I155" s="204"/>
      <c r="J155" s="205">
        <f>ROUND(I155*H155,2)</f>
        <v>0</v>
      </c>
      <c r="K155" s="201" t="s">
        <v>129</v>
      </c>
      <c r="L155" s="39"/>
      <c r="M155" s="206" t="s">
        <v>1</v>
      </c>
      <c r="N155" s="207" t="s">
        <v>41</v>
      </c>
      <c r="O155" s="75"/>
      <c r="P155" s="208">
        <f>O155*H155</f>
        <v>0</v>
      </c>
      <c r="Q155" s="208">
        <v>0.00021000000000000001</v>
      </c>
      <c r="R155" s="208">
        <f>Q155*H155</f>
        <v>0.00042000000000000002</v>
      </c>
      <c r="S155" s="208">
        <v>0</v>
      </c>
      <c r="T155" s="209">
        <f>S155*H155</f>
        <v>0</v>
      </c>
      <c r="AR155" s="13" t="s">
        <v>251</v>
      </c>
      <c r="AT155" s="13" t="s">
        <v>125</v>
      </c>
      <c r="AU155" s="13" t="s">
        <v>80</v>
      </c>
      <c r="AY155" s="13" t="s">
        <v>124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3" t="s">
        <v>78</v>
      </c>
      <c r="BK155" s="210">
        <f>ROUND(I155*H155,2)</f>
        <v>0</v>
      </c>
      <c r="BL155" s="13" t="s">
        <v>251</v>
      </c>
      <c r="BM155" s="13" t="s">
        <v>696</v>
      </c>
    </row>
    <row r="156" s="11" customFormat="1">
      <c r="B156" s="218"/>
      <c r="C156" s="219"/>
      <c r="D156" s="220" t="s">
        <v>194</v>
      </c>
      <c r="E156" s="221" t="s">
        <v>1</v>
      </c>
      <c r="F156" s="222" t="s">
        <v>697</v>
      </c>
      <c r="G156" s="219"/>
      <c r="H156" s="223">
        <v>2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194</v>
      </c>
      <c r="AU156" s="229" t="s">
        <v>80</v>
      </c>
      <c r="AV156" s="11" t="s">
        <v>80</v>
      </c>
      <c r="AW156" s="11" t="s">
        <v>32</v>
      </c>
      <c r="AX156" s="11" t="s">
        <v>78</v>
      </c>
      <c r="AY156" s="229" t="s">
        <v>124</v>
      </c>
    </row>
    <row r="157" s="1" customFormat="1" ht="16.5" customHeight="1">
      <c r="B157" s="34"/>
      <c r="C157" s="199" t="s">
        <v>290</v>
      </c>
      <c r="D157" s="199" t="s">
        <v>125</v>
      </c>
      <c r="E157" s="200" t="s">
        <v>698</v>
      </c>
      <c r="F157" s="201" t="s">
        <v>699</v>
      </c>
      <c r="G157" s="202" t="s">
        <v>210</v>
      </c>
      <c r="H157" s="203">
        <v>10</v>
      </c>
      <c r="I157" s="204"/>
      <c r="J157" s="205">
        <f>ROUND(I157*H157,2)</f>
        <v>0</v>
      </c>
      <c r="K157" s="201" t="s">
        <v>129</v>
      </c>
      <c r="L157" s="39"/>
      <c r="M157" s="206" t="s">
        <v>1</v>
      </c>
      <c r="N157" s="207" t="s">
        <v>41</v>
      </c>
      <c r="O157" s="75"/>
      <c r="P157" s="208">
        <f>O157*H157</f>
        <v>0</v>
      </c>
      <c r="Q157" s="208">
        <v>0.00019000000000000001</v>
      </c>
      <c r="R157" s="208">
        <f>Q157*H157</f>
        <v>0.0019000000000000002</v>
      </c>
      <c r="S157" s="208">
        <v>0</v>
      </c>
      <c r="T157" s="209">
        <f>S157*H157</f>
        <v>0</v>
      </c>
      <c r="AR157" s="13" t="s">
        <v>251</v>
      </c>
      <c r="AT157" s="13" t="s">
        <v>125</v>
      </c>
      <c r="AU157" s="13" t="s">
        <v>80</v>
      </c>
      <c r="AY157" s="13" t="s">
        <v>124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3" t="s">
        <v>78</v>
      </c>
      <c r="BK157" s="210">
        <f>ROUND(I157*H157,2)</f>
        <v>0</v>
      </c>
      <c r="BL157" s="13" t="s">
        <v>251</v>
      </c>
      <c r="BM157" s="13" t="s">
        <v>700</v>
      </c>
    </row>
    <row r="158" s="11" customFormat="1">
      <c r="B158" s="218"/>
      <c r="C158" s="219"/>
      <c r="D158" s="220" t="s">
        <v>194</v>
      </c>
      <c r="E158" s="221" t="s">
        <v>1</v>
      </c>
      <c r="F158" s="222" t="s">
        <v>690</v>
      </c>
      <c r="G158" s="219"/>
      <c r="H158" s="223">
        <v>10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194</v>
      </c>
      <c r="AU158" s="229" t="s">
        <v>80</v>
      </c>
      <c r="AV158" s="11" t="s">
        <v>80</v>
      </c>
      <c r="AW158" s="11" t="s">
        <v>32</v>
      </c>
      <c r="AX158" s="11" t="s">
        <v>78</v>
      </c>
      <c r="AY158" s="229" t="s">
        <v>124</v>
      </c>
    </row>
    <row r="159" s="1" customFormat="1" ht="16.5" customHeight="1">
      <c r="B159" s="34"/>
      <c r="C159" s="199" t="s">
        <v>296</v>
      </c>
      <c r="D159" s="199" t="s">
        <v>125</v>
      </c>
      <c r="E159" s="200" t="s">
        <v>701</v>
      </c>
      <c r="F159" s="201" t="s">
        <v>702</v>
      </c>
      <c r="G159" s="202" t="s">
        <v>210</v>
      </c>
      <c r="H159" s="203">
        <v>10</v>
      </c>
      <c r="I159" s="204"/>
      <c r="J159" s="205">
        <f>ROUND(I159*H159,2)</f>
        <v>0</v>
      </c>
      <c r="K159" s="201" t="s">
        <v>129</v>
      </c>
      <c r="L159" s="39"/>
      <c r="M159" s="206" t="s">
        <v>1</v>
      </c>
      <c r="N159" s="207" t="s">
        <v>41</v>
      </c>
      <c r="O159" s="75"/>
      <c r="P159" s="208">
        <f>O159*H159</f>
        <v>0</v>
      </c>
      <c r="Q159" s="208">
        <v>1.0000000000000001E-05</v>
      </c>
      <c r="R159" s="208">
        <f>Q159*H159</f>
        <v>0.00010000000000000001</v>
      </c>
      <c r="S159" s="208">
        <v>0</v>
      </c>
      <c r="T159" s="209">
        <f>S159*H159</f>
        <v>0</v>
      </c>
      <c r="AR159" s="13" t="s">
        <v>251</v>
      </c>
      <c r="AT159" s="13" t="s">
        <v>125</v>
      </c>
      <c r="AU159" s="13" t="s">
        <v>80</v>
      </c>
      <c r="AY159" s="13" t="s">
        <v>124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3" t="s">
        <v>78</v>
      </c>
      <c r="BK159" s="210">
        <f>ROUND(I159*H159,2)</f>
        <v>0</v>
      </c>
      <c r="BL159" s="13" t="s">
        <v>251</v>
      </c>
      <c r="BM159" s="13" t="s">
        <v>703</v>
      </c>
    </row>
    <row r="160" s="11" customFormat="1">
      <c r="B160" s="218"/>
      <c r="C160" s="219"/>
      <c r="D160" s="220" t="s">
        <v>194</v>
      </c>
      <c r="E160" s="221" t="s">
        <v>1</v>
      </c>
      <c r="F160" s="222" t="s">
        <v>690</v>
      </c>
      <c r="G160" s="219"/>
      <c r="H160" s="223">
        <v>10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194</v>
      </c>
      <c r="AU160" s="229" t="s">
        <v>80</v>
      </c>
      <c r="AV160" s="11" t="s">
        <v>80</v>
      </c>
      <c r="AW160" s="11" t="s">
        <v>32</v>
      </c>
      <c r="AX160" s="11" t="s">
        <v>78</v>
      </c>
      <c r="AY160" s="229" t="s">
        <v>124</v>
      </c>
    </row>
    <row r="161" s="1" customFormat="1" ht="16.5" customHeight="1">
      <c r="B161" s="34"/>
      <c r="C161" s="199" t="s">
        <v>89</v>
      </c>
      <c r="D161" s="199" t="s">
        <v>125</v>
      </c>
      <c r="E161" s="200" t="s">
        <v>704</v>
      </c>
      <c r="F161" s="201" t="s">
        <v>705</v>
      </c>
      <c r="G161" s="202" t="s">
        <v>430</v>
      </c>
      <c r="H161" s="240"/>
      <c r="I161" s="204"/>
      <c r="J161" s="205">
        <f>ROUND(I161*H161,2)</f>
        <v>0</v>
      </c>
      <c r="K161" s="201" t="s">
        <v>129</v>
      </c>
      <c r="L161" s="39"/>
      <c r="M161" s="206" t="s">
        <v>1</v>
      </c>
      <c r="N161" s="207" t="s">
        <v>41</v>
      </c>
      <c r="O161" s="75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AR161" s="13" t="s">
        <v>251</v>
      </c>
      <c r="AT161" s="13" t="s">
        <v>125</v>
      </c>
      <c r="AU161" s="13" t="s">
        <v>80</v>
      </c>
      <c r="AY161" s="13" t="s">
        <v>124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3" t="s">
        <v>78</v>
      </c>
      <c r="BK161" s="210">
        <f>ROUND(I161*H161,2)</f>
        <v>0</v>
      </c>
      <c r="BL161" s="13" t="s">
        <v>251</v>
      </c>
      <c r="BM161" s="13" t="s">
        <v>706</v>
      </c>
    </row>
    <row r="162" s="10" customFormat="1" ht="22.8" customHeight="1">
      <c r="B162" s="185"/>
      <c r="C162" s="186"/>
      <c r="D162" s="187" t="s">
        <v>69</v>
      </c>
      <c r="E162" s="211" t="s">
        <v>602</v>
      </c>
      <c r="F162" s="211" t="s">
        <v>603</v>
      </c>
      <c r="G162" s="186"/>
      <c r="H162" s="186"/>
      <c r="I162" s="189"/>
      <c r="J162" s="212">
        <f>BK162</f>
        <v>0</v>
      </c>
      <c r="K162" s="186"/>
      <c r="L162" s="191"/>
      <c r="M162" s="192"/>
      <c r="N162" s="193"/>
      <c r="O162" s="193"/>
      <c r="P162" s="194">
        <f>SUM(P163:P180)</f>
        <v>0</v>
      </c>
      <c r="Q162" s="193"/>
      <c r="R162" s="194">
        <f>SUM(R163:R180)</f>
        <v>0.036549999999999999</v>
      </c>
      <c r="S162" s="193"/>
      <c r="T162" s="195">
        <f>SUM(T163:T180)</f>
        <v>0</v>
      </c>
      <c r="AR162" s="196" t="s">
        <v>80</v>
      </c>
      <c r="AT162" s="197" t="s">
        <v>69</v>
      </c>
      <c r="AU162" s="197" t="s">
        <v>78</v>
      </c>
      <c r="AY162" s="196" t="s">
        <v>124</v>
      </c>
      <c r="BK162" s="198">
        <f>SUM(BK163:BK180)</f>
        <v>0</v>
      </c>
    </row>
    <row r="163" s="1" customFormat="1" ht="16.5" customHeight="1">
      <c r="B163" s="34"/>
      <c r="C163" s="199" t="s">
        <v>307</v>
      </c>
      <c r="D163" s="199" t="s">
        <v>125</v>
      </c>
      <c r="E163" s="200" t="s">
        <v>707</v>
      </c>
      <c r="F163" s="201" t="s">
        <v>708</v>
      </c>
      <c r="G163" s="202" t="s">
        <v>128</v>
      </c>
      <c r="H163" s="203">
        <v>1</v>
      </c>
      <c r="I163" s="204"/>
      <c r="J163" s="205">
        <f>ROUND(I163*H163,2)</f>
        <v>0</v>
      </c>
      <c r="K163" s="201" t="s">
        <v>129</v>
      </c>
      <c r="L163" s="39"/>
      <c r="M163" s="206" t="s">
        <v>1</v>
      </c>
      <c r="N163" s="207" t="s">
        <v>41</v>
      </c>
      <c r="O163" s="75"/>
      <c r="P163" s="208">
        <f>O163*H163</f>
        <v>0</v>
      </c>
      <c r="Q163" s="208">
        <v>0.01197</v>
      </c>
      <c r="R163" s="208">
        <f>Q163*H163</f>
        <v>0.01197</v>
      </c>
      <c r="S163" s="208">
        <v>0</v>
      </c>
      <c r="T163" s="209">
        <f>S163*H163</f>
        <v>0</v>
      </c>
      <c r="AR163" s="13" t="s">
        <v>251</v>
      </c>
      <c r="AT163" s="13" t="s">
        <v>125</v>
      </c>
      <c r="AU163" s="13" t="s">
        <v>80</v>
      </c>
      <c r="AY163" s="13" t="s">
        <v>124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3" t="s">
        <v>78</v>
      </c>
      <c r="BK163" s="210">
        <f>ROUND(I163*H163,2)</f>
        <v>0</v>
      </c>
      <c r="BL163" s="13" t="s">
        <v>251</v>
      </c>
      <c r="BM163" s="13" t="s">
        <v>709</v>
      </c>
    </row>
    <row r="164" s="11" customFormat="1">
      <c r="B164" s="218"/>
      <c r="C164" s="219"/>
      <c r="D164" s="220" t="s">
        <v>194</v>
      </c>
      <c r="E164" s="221" t="s">
        <v>1</v>
      </c>
      <c r="F164" s="222" t="s">
        <v>710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194</v>
      </c>
      <c r="AU164" s="229" t="s">
        <v>80</v>
      </c>
      <c r="AV164" s="11" t="s">
        <v>80</v>
      </c>
      <c r="AW164" s="11" t="s">
        <v>32</v>
      </c>
      <c r="AX164" s="11" t="s">
        <v>78</v>
      </c>
      <c r="AY164" s="229" t="s">
        <v>124</v>
      </c>
    </row>
    <row r="165" s="1" customFormat="1" ht="16.5" customHeight="1">
      <c r="B165" s="34"/>
      <c r="C165" s="199" t="s">
        <v>315</v>
      </c>
      <c r="D165" s="199" t="s">
        <v>125</v>
      </c>
      <c r="E165" s="200" t="s">
        <v>711</v>
      </c>
      <c r="F165" s="201" t="s">
        <v>712</v>
      </c>
      <c r="G165" s="202" t="s">
        <v>128</v>
      </c>
      <c r="H165" s="203">
        <v>1</v>
      </c>
      <c r="I165" s="204"/>
      <c r="J165" s="205">
        <f>ROUND(I165*H165,2)</f>
        <v>0</v>
      </c>
      <c r="K165" s="201" t="s">
        <v>129</v>
      </c>
      <c r="L165" s="39"/>
      <c r="M165" s="206" t="s">
        <v>1</v>
      </c>
      <c r="N165" s="207" t="s">
        <v>41</v>
      </c>
      <c r="O165" s="75"/>
      <c r="P165" s="208">
        <f>O165*H165</f>
        <v>0</v>
      </c>
      <c r="Q165" s="208">
        <v>0.00051999999999999995</v>
      </c>
      <c r="R165" s="208">
        <f>Q165*H165</f>
        <v>0.00051999999999999995</v>
      </c>
      <c r="S165" s="208">
        <v>0</v>
      </c>
      <c r="T165" s="209">
        <f>S165*H165</f>
        <v>0</v>
      </c>
      <c r="AR165" s="13" t="s">
        <v>251</v>
      </c>
      <c r="AT165" s="13" t="s">
        <v>125</v>
      </c>
      <c r="AU165" s="13" t="s">
        <v>80</v>
      </c>
      <c r="AY165" s="13" t="s">
        <v>124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3" t="s">
        <v>78</v>
      </c>
      <c r="BK165" s="210">
        <f>ROUND(I165*H165,2)</f>
        <v>0</v>
      </c>
      <c r="BL165" s="13" t="s">
        <v>251</v>
      </c>
      <c r="BM165" s="13" t="s">
        <v>713</v>
      </c>
    </row>
    <row r="166" s="11" customFormat="1">
      <c r="B166" s="218"/>
      <c r="C166" s="219"/>
      <c r="D166" s="220" t="s">
        <v>194</v>
      </c>
      <c r="E166" s="221" t="s">
        <v>1</v>
      </c>
      <c r="F166" s="222" t="s">
        <v>710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194</v>
      </c>
      <c r="AU166" s="229" t="s">
        <v>80</v>
      </c>
      <c r="AV166" s="11" t="s">
        <v>80</v>
      </c>
      <c r="AW166" s="11" t="s">
        <v>32</v>
      </c>
      <c r="AX166" s="11" t="s">
        <v>78</v>
      </c>
      <c r="AY166" s="229" t="s">
        <v>124</v>
      </c>
    </row>
    <row r="167" s="1" customFormat="1" ht="16.5" customHeight="1">
      <c r="B167" s="34"/>
      <c r="C167" s="199" t="s">
        <v>323</v>
      </c>
      <c r="D167" s="199" t="s">
        <v>125</v>
      </c>
      <c r="E167" s="200" t="s">
        <v>714</v>
      </c>
      <c r="F167" s="201" t="s">
        <v>715</v>
      </c>
      <c r="G167" s="202" t="s">
        <v>128</v>
      </c>
      <c r="H167" s="203">
        <v>1</v>
      </c>
      <c r="I167" s="204"/>
      <c r="J167" s="205">
        <f>ROUND(I167*H167,2)</f>
        <v>0</v>
      </c>
      <c r="K167" s="201" t="s">
        <v>129</v>
      </c>
      <c r="L167" s="39"/>
      <c r="M167" s="206" t="s">
        <v>1</v>
      </c>
      <c r="N167" s="207" t="s">
        <v>41</v>
      </c>
      <c r="O167" s="75"/>
      <c r="P167" s="208">
        <f>O167*H167</f>
        <v>0</v>
      </c>
      <c r="Q167" s="208">
        <v>0.00051999999999999995</v>
      </c>
      <c r="R167" s="208">
        <f>Q167*H167</f>
        <v>0.00051999999999999995</v>
      </c>
      <c r="S167" s="208">
        <v>0</v>
      </c>
      <c r="T167" s="209">
        <f>S167*H167</f>
        <v>0</v>
      </c>
      <c r="AR167" s="13" t="s">
        <v>251</v>
      </c>
      <c r="AT167" s="13" t="s">
        <v>125</v>
      </c>
      <c r="AU167" s="13" t="s">
        <v>80</v>
      </c>
      <c r="AY167" s="13" t="s">
        <v>124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3" t="s">
        <v>78</v>
      </c>
      <c r="BK167" s="210">
        <f>ROUND(I167*H167,2)</f>
        <v>0</v>
      </c>
      <c r="BL167" s="13" t="s">
        <v>251</v>
      </c>
      <c r="BM167" s="13" t="s">
        <v>716</v>
      </c>
    </row>
    <row r="168" s="11" customFormat="1">
      <c r="B168" s="218"/>
      <c r="C168" s="219"/>
      <c r="D168" s="220" t="s">
        <v>194</v>
      </c>
      <c r="E168" s="221" t="s">
        <v>1</v>
      </c>
      <c r="F168" s="222" t="s">
        <v>710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194</v>
      </c>
      <c r="AU168" s="229" t="s">
        <v>80</v>
      </c>
      <c r="AV168" s="11" t="s">
        <v>80</v>
      </c>
      <c r="AW168" s="11" t="s">
        <v>32</v>
      </c>
      <c r="AX168" s="11" t="s">
        <v>78</v>
      </c>
      <c r="AY168" s="229" t="s">
        <v>124</v>
      </c>
    </row>
    <row r="169" s="1" customFormat="1" ht="16.5" customHeight="1">
      <c r="B169" s="34"/>
      <c r="C169" s="199" t="s">
        <v>327</v>
      </c>
      <c r="D169" s="199" t="s">
        <v>125</v>
      </c>
      <c r="E169" s="200" t="s">
        <v>717</v>
      </c>
      <c r="F169" s="201" t="s">
        <v>718</v>
      </c>
      <c r="G169" s="202" t="s">
        <v>128</v>
      </c>
      <c r="H169" s="203">
        <v>1</v>
      </c>
      <c r="I169" s="204"/>
      <c r="J169" s="205">
        <f>ROUND(I169*H169,2)</f>
        <v>0</v>
      </c>
      <c r="K169" s="201" t="s">
        <v>129</v>
      </c>
      <c r="L169" s="39"/>
      <c r="M169" s="206" t="s">
        <v>1</v>
      </c>
      <c r="N169" s="207" t="s">
        <v>41</v>
      </c>
      <c r="O169" s="75"/>
      <c r="P169" s="208">
        <f>O169*H169</f>
        <v>0</v>
      </c>
      <c r="Q169" s="208">
        <v>0.00042999999999999999</v>
      </c>
      <c r="R169" s="208">
        <f>Q169*H169</f>
        <v>0.00042999999999999999</v>
      </c>
      <c r="S169" s="208">
        <v>0</v>
      </c>
      <c r="T169" s="209">
        <f>S169*H169</f>
        <v>0</v>
      </c>
      <c r="AR169" s="13" t="s">
        <v>251</v>
      </c>
      <c r="AT169" s="13" t="s">
        <v>125</v>
      </c>
      <c r="AU169" s="13" t="s">
        <v>80</v>
      </c>
      <c r="AY169" s="13" t="s">
        <v>124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3" t="s">
        <v>78</v>
      </c>
      <c r="BK169" s="210">
        <f>ROUND(I169*H169,2)</f>
        <v>0</v>
      </c>
      <c r="BL169" s="13" t="s">
        <v>251</v>
      </c>
      <c r="BM169" s="13" t="s">
        <v>719</v>
      </c>
    </row>
    <row r="170" s="1" customFormat="1" ht="16.5" customHeight="1">
      <c r="B170" s="34"/>
      <c r="C170" s="230" t="s">
        <v>92</v>
      </c>
      <c r="D170" s="230" t="s">
        <v>345</v>
      </c>
      <c r="E170" s="231" t="s">
        <v>720</v>
      </c>
      <c r="F170" s="232" t="s">
        <v>721</v>
      </c>
      <c r="G170" s="233" t="s">
        <v>250</v>
      </c>
      <c r="H170" s="234">
        <v>1</v>
      </c>
      <c r="I170" s="235"/>
      <c r="J170" s="236">
        <f>ROUND(I170*H170,2)</f>
        <v>0</v>
      </c>
      <c r="K170" s="232" t="s">
        <v>1</v>
      </c>
      <c r="L170" s="237"/>
      <c r="M170" s="238" t="s">
        <v>1</v>
      </c>
      <c r="N170" s="239" t="s">
        <v>41</v>
      </c>
      <c r="O170" s="75"/>
      <c r="P170" s="208">
        <f>O170*H170</f>
        <v>0</v>
      </c>
      <c r="Q170" s="208">
        <v>0.017999999999999999</v>
      </c>
      <c r="R170" s="208">
        <f>Q170*H170</f>
        <v>0.017999999999999999</v>
      </c>
      <c r="S170" s="208">
        <v>0</v>
      </c>
      <c r="T170" s="209">
        <f>S170*H170</f>
        <v>0</v>
      </c>
      <c r="AR170" s="13" t="s">
        <v>425</v>
      </c>
      <c r="AT170" s="13" t="s">
        <v>345</v>
      </c>
      <c r="AU170" s="13" t="s">
        <v>80</v>
      </c>
      <c r="AY170" s="13" t="s">
        <v>124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3" t="s">
        <v>78</v>
      </c>
      <c r="BK170" s="210">
        <f>ROUND(I170*H170,2)</f>
        <v>0</v>
      </c>
      <c r="BL170" s="13" t="s">
        <v>251</v>
      </c>
      <c r="BM170" s="13" t="s">
        <v>722</v>
      </c>
    </row>
    <row r="171" s="11" customFormat="1">
      <c r="B171" s="218"/>
      <c r="C171" s="219"/>
      <c r="D171" s="220" t="s">
        <v>194</v>
      </c>
      <c r="E171" s="221" t="s">
        <v>1</v>
      </c>
      <c r="F171" s="222" t="s">
        <v>723</v>
      </c>
      <c r="G171" s="219"/>
      <c r="H171" s="223">
        <v>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194</v>
      </c>
      <c r="AU171" s="229" t="s">
        <v>80</v>
      </c>
      <c r="AV171" s="11" t="s">
        <v>80</v>
      </c>
      <c r="AW171" s="11" t="s">
        <v>32</v>
      </c>
      <c r="AX171" s="11" t="s">
        <v>78</v>
      </c>
      <c r="AY171" s="229" t="s">
        <v>124</v>
      </c>
    </row>
    <row r="172" s="1" customFormat="1" ht="16.5" customHeight="1">
      <c r="B172" s="34"/>
      <c r="C172" s="199" t="s">
        <v>494</v>
      </c>
      <c r="D172" s="199" t="s">
        <v>125</v>
      </c>
      <c r="E172" s="200" t="s">
        <v>724</v>
      </c>
      <c r="F172" s="201" t="s">
        <v>725</v>
      </c>
      <c r="G172" s="202" t="s">
        <v>128</v>
      </c>
      <c r="H172" s="203">
        <v>4</v>
      </c>
      <c r="I172" s="204"/>
      <c r="J172" s="205">
        <f>ROUND(I172*H172,2)</f>
        <v>0</v>
      </c>
      <c r="K172" s="201" t="s">
        <v>129</v>
      </c>
      <c r="L172" s="39"/>
      <c r="M172" s="206" t="s">
        <v>1</v>
      </c>
      <c r="N172" s="207" t="s">
        <v>41</v>
      </c>
      <c r="O172" s="75"/>
      <c r="P172" s="208">
        <f>O172*H172</f>
        <v>0</v>
      </c>
      <c r="Q172" s="208">
        <v>0.00029999999999999997</v>
      </c>
      <c r="R172" s="208">
        <f>Q172*H172</f>
        <v>0.0011999999999999999</v>
      </c>
      <c r="S172" s="208">
        <v>0</v>
      </c>
      <c r="T172" s="209">
        <f>S172*H172</f>
        <v>0</v>
      </c>
      <c r="AR172" s="13" t="s">
        <v>251</v>
      </c>
      <c r="AT172" s="13" t="s">
        <v>125</v>
      </c>
      <c r="AU172" s="13" t="s">
        <v>80</v>
      </c>
      <c r="AY172" s="13" t="s">
        <v>124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3" t="s">
        <v>78</v>
      </c>
      <c r="BK172" s="210">
        <f>ROUND(I172*H172,2)</f>
        <v>0</v>
      </c>
      <c r="BL172" s="13" t="s">
        <v>251</v>
      </c>
      <c r="BM172" s="13" t="s">
        <v>726</v>
      </c>
    </row>
    <row r="173" s="11" customFormat="1">
      <c r="B173" s="218"/>
      <c r="C173" s="219"/>
      <c r="D173" s="220" t="s">
        <v>194</v>
      </c>
      <c r="E173" s="221" t="s">
        <v>1</v>
      </c>
      <c r="F173" s="222" t="s">
        <v>727</v>
      </c>
      <c r="G173" s="219"/>
      <c r="H173" s="223">
        <v>2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194</v>
      </c>
      <c r="AU173" s="229" t="s">
        <v>80</v>
      </c>
      <c r="AV173" s="11" t="s">
        <v>80</v>
      </c>
      <c r="AW173" s="11" t="s">
        <v>32</v>
      </c>
      <c r="AX173" s="11" t="s">
        <v>70</v>
      </c>
      <c r="AY173" s="229" t="s">
        <v>124</v>
      </c>
    </row>
    <row r="174" s="11" customFormat="1">
      <c r="B174" s="218"/>
      <c r="C174" s="219"/>
      <c r="D174" s="220" t="s">
        <v>194</v>
      </c>
      <c r="E174" s="221" t="s">
        <v>1</v>
      </c>
      <c r="F174" s="222" t="s">
        <v>728</v>
      </c>
      <c r="G174" s="219"/>
      <c r="H174" s="223">
        <v>2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194</v>
      </c>
      <c r="AU174" s="229" t="s">
        <v>80</v>
      </c>
      <c r="AV174" s="11" t="s">
        <v>80</v>
      </c>
      <c r="AW174" s="11" t="s">
        <v>32</v>
      </c>
      <c r="AX174" s="11" t="s">
        <v>70</v>
      </c>
      <c r="AY174" s="229" t="s">
        <v>124</v>
      </c>
    </row>
    <row r="175" s="1" customFormat="1" ht="16.5" customHeight="1">
      <c r="B175" s="34"/>
      <c r="C175" s="199" t="s">
        <v>425</v>
      </c>
      <c r="D175" s="199" t="s">
        <v>125</v>
      </c>
      <c r="E175" s="200" t="s">
        <v>729</v>
      </c>
      <c r="F175" s="201" t="s">
        <v>730</v>
      </c>
      <c r="G175" s="202" t="s">
        <v>128</v>
      </c>
      <c r="H175" s="203">
        <v>1</v>
      </c>
      <c r="I175" s="204"/>
      <c r="J175" s="205">
        <f>ROUND(I175*H175,2)</f>
        <v>0</v>
      </c>
      <c r="K175" s="201" t="s">
        <v>129</v>
      </c>
      <c r="L175" s="39"/>
      <c r="M175" s="206" t="s">
        <v>1</v>
      </c>
      <c r="N175" s="207" t="s">
        <v>41</v>
      </c>
      <c r="O175" s="75"/>
      <c r="P175" s="208">
        <f>O175*H175</f>
        <v>0</v>
      </c>
      <c r="Q175" s="208">
        <v>0.0018</v>
      </c>
      <c r="R175" s="208">
        <f>Q175*H175</f>
        <v>0.0018</v>
      </c>
      <c r="S175" s="208">
        <v>0</v>
      </c>
      <c r="T175" s="209">
        <f>S175*H175</f>
        <v>0</v>
      </c>
      <c r="AR175" s="13" t="s">
        <v>251</v>
      </c>
      <c r="AT175" s="13" t="s">
        <v>125</v>
      </c>
      <c r="AU175" s="13" t="s">
        <v>80</v>
      </c>
      <c r="AY175" s="13" t="s">
        <v>124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3" t="s">
        <v>78</v>
      </c>
      <c r="BK175" s="210">
        <f>ROUND(I175*H175,2)</f>
        <v>0</v>
      </c>
      <c r="BL175" s="13" t="s">
        <v>251</v>
      </c>
      <c r="BM175" s="13" t="s">
        <v>731</v>
      </c>
    </row>
    <row r="176" s="11" customFormat="1">
      <c r="B176" s="218"/>
      <c r="C176" s="219"/>
      <c r="D176" s="220" t="s">
        <v>194</v>
      </c>
      <c r="E176" s="221" t="s">
        <v>1</v>
      </c>
      <c r="F176" s="222" t="s">
        <v>723</v>
      </c>
      <c r="G176" s="219"/>
      <c r="H176" s="223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194</v>
      </c>
      <c r="AU176" s="229" t="s">
        <v>80</v>
      </c>
      <c r="AV176" s="11" t="s">
        <v>80</v>
      </c>
      <c r="AW176" s="11" t="s">
        <v>32</v>
      </c>
      <c r="AX176" s="11" t="s">
        <v>78</v>
      </c>
      <c r="AY176" s="229" t="s">
        <v>124</v>
      </c>
    </row>
    <row r="177" s="1" customFormat="1" ht="16.5" customHeight="1">
      <c r="B177" s="34"/>
      <c r="C177" s="199" t="s">
        <v>503</v>
      </c>
      <c r="D177" s="199" t="s">
        <v>125</v>
      </c>
      <c r="E177" s="200" t="s">
        <v>732</v>
      </c>
      <c r="F177" s="201" t="s">
        <v>733</v>
      </c>
      <c r="G177" s="202" t="s">
        <v>128</v>
      </c>
      <c r="H177" s="203">
        <v>1</v>
      </c>
      <c r="I177" s="204"/>
      <c r="J177" s="205">
        <f>ROUND(I177*H177,2)</f>
        <v>0</v>
      </c>
      <c r="K177" s="201" t="s">
        <v>129</v>
      </c>
      <c r="L177" s="39"/>
      <c r="M177" s="206" t="s">
        <v>1</v>
      </c>
      <c r="N177" s="207" t="s">
        <v>41</v>
      </c>
      <c r="O177" s="75"/>
      <c r="P177" s="208">
        <f>O177*H177</f>
        <v>0</v>
      </c>
      <c r="Q177" s="208">
        <v>0.0018</v>
      </c>
      <c r="R177" s="208">
        <f>Q177*H177</f>
        <v>0.0018</v>
      </c>
      <c r="S177" s="208">
        <v>0</v>
      </c>
      <c r="T177" s="209">
        <f>S177*H177</f>
        <v>0</v>
      </c>
      <c r="AR177" s="13" t="s">
        <v>251</v>
      </c>
      <c r="AT177" s="13" t="s">
        <v>125</v>
      </c>
      <c r="AU177" s="13" t="s">
        <v>80</v>
      </c>
      <c r="AY177" s="13" t="s">
        <v>124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3" t="s">
        <v>78</v>
      </c>
      <c r="BK177" s="210">
        <f>ROUND(I177*H177,2)</f>
        <v>0</v>
      </c>
      <c r="BL177" s="13" t="s">
        <v>251</v>
      </c>
      <c r="BM177" s="13" t="s">
        <v>734</v>
      </c>
    </row>
    <row r="178" s="11" customFormat="1">
      <c r="B178" s="218"/>
      <c r="C178" s="219"/>
      <c r="D178" s="220" t="s">
        <v>194</v>
      </c>
      <c r="E178" s="221" t="s">
        <v>1</v>
      </c>
      <c r="F178" s="222" t="s">
        <v>710</v>
      </c>
      <c r="G178" s="219"/>
      <c r="H178" s="223">
        <v>1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194</v>
      </c>
      <c r="AU178" s="229" t="s">
        <v>80</v>
      </c>
      <c r="AV178" s="11" t="s">
        <v>80</v>
      </c>
      <c r="AW178" s="11" t="s">
        <v>32</v>
      </c>
      <c r="AX178" s="11" t="s">
        <v>78</v>
      </c>
      <c r="AY178" s="229" t="s">
        <v>124</v>
      </c>
    </row>
    <row r="179" s="1" customFormat="1" ht="16.5" customHeight="1">
      <c r="B179" s="34"/>
      <c r="C179" s="199" t="s">
        <v>507</v>
      </c>
      <c r="D179" s="199" t="s">
        <v>125</v>
      </c>
      <c r="E179" s="200" t="s">
        <v>735</v>
      </c>
      <c r="F179" s="201" t="s">
        <v>736</v>
      </c>
      <c r="G179" s="202" t="s">
        <v>250</v>
      </c>
      <c r="H179" s="203">
        <v>1</v>
      </c>
      <c r="I179" s="204"/>
      <c r="J179" s="205">
        <f>ROUND(I179*H179,2)</f>
        <v>0</v>
      </c>
      <c r="K179" s="201" t="s">
        <v>129</v>
      </c>
      <c r="L179" s="39"/>
      <c r="M179" s="206" t="s">
        <v>1</v>
      </c>
      <c r="N179" s="207" t="s">
        <v>41</v>
      </c>
      <c r="O179" s="75"/>
      <c r="P179" s="208">
        <f>O179*H179</f>
        <v>0</v>
      </c>
      <c r="Q179" s="208">
        <v>0.00031</v>
      </c>
      <c r="R179" s="208">
        <f>Q179*H179</f>
        <v>0.00031</v>
      </c>
      <c r="S179" s="208">
        <v>0</v>
      </c>
      <c r="T179" s="209">
        <f>S179*H179</f>
        <v>0</v>
      </c>
      <c r="AR179" s="13" t="s">
        <v>251</v>
      </c>
      <c r="AT179" s="13" t="s">
        <v>125</v>
      </c>
      <c r="AU179" s="13" t="s">
        <v>80</v>
      </c>
      <c r="AY179" s="13" t="s">
        <v>124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3" t="s">
        <v>78</v>
      </c>
      <c r="BK179" s="210">
        <f>ROUND(I179*H179,2)</f>
        <v>0</v>
      </c>
      <c r="BL179" s="13" t="s">
        <v>251</v>
      </c>
      <c r="BM179" s="13" t="s">
        <v>737</v>
      </c>
    </row>
    <row r="180" s="11" customFormat="1">
      <c r="B180" s="218"/>
      <c r="C180" s="219"/>
      <c r="D180" s="220" t="s">
        <v>194</v>
      </c>
      <c r="E180" s="221" t="s">
        <v>1</v>
      </c>
      <c r="F180" s="222" t="s">
        <v>738</v>
      </c>
      <c r="G180" s="219"/>
      <c r="H180" s="223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194</v>
      </c>
      <c r="AU180" s="229" t="s">
        <v>80</v>
      </c>
      <c r="AV180" s="11" t="s">
        <v>80</v>
      </c>
      <c r="AW180" s="11" t="s">
        <v>32</v>
      </c>
      <c r="AX180" s="11" t="s">
        <v>78</v>
      </c>
      <c r="AY180" s="229" t="s">
        <v>124</v>
      </c>
    </row>
    <row r="181" s="10" customFormat="1" ht="22.8" customHeight="1">
      <c r="B181" s="185"/>
      <c r="C181" s="186"/>
      <c r="D181" s="187" t="s">
        <v>69</v>
      </c>
      <c r="E181" s="211" t="s">
        <v>245</v>
      </c>
      <c r="F181" s="211" t="s">
        <v>246</v>
      </c>
      <c r="G181" s="186"/>
      <c r="H181" s="186"/>
      <c r="I181" s="189"/>
      <c r="J181" s="212">
        <f>BK181</f>
        <v>0</v>
      </c>
      <c r="K181" s="186"/>
      <c r="L181" s="191"/>
      <c r="M181" s="192"/>
      <c r="N181" s="193"/>
      <c r="O181" s="193"/>
      <c r="P181" s="194">
        <f>SUM(P182:P185)</f>
        <v>0</v>
      </c>
      <c r="Q181" s="193"/>
      <c r="R181" s="194">
        <f>SUM(R182:R185)</f>
        <v>0</v>
      </c>
      <c r="S181" s="193"/>
      <c r="T181" s="195">
        <f>SUM(T182:T185)</f>
        <v>0</v>
      </c>
      <c r="AR181" s="196" t="s">
        <v>80</v>
      </c>
      <c r="AT181" s="197" t="s">
        <v>69</v>
      </c>
      <c r="AU181" s="197" t="s">
        <v>78</v>
      </c>
      <c r="AY181" s="196" t="s">
        <v>124</v>
      </c>
      <c r="BK181" s="198">
        <f>SUM(BK182:BK185)</f>
        <v>0</v>
      </c>
    </row>
    <row r="182" s="1" customFormat="1" ht="16.5" customHeight="1">
      <c r="B182" s="34"/>
      <c r="C182" s="199" t="s">
        <v>358</v>
      </c>
      <c r="D182" s="199" t="s">
        <v>125</v>
      </c>
      <c r="E182" s="200" t="s">
        <v>432</v>
      </c>
      <c r="F182" s="201" t="s">
        <v>433</v>
      </c>
      <c r="G182" s="202" t="s">
        <v>250</v>
      </c>
      <c r="H182" s="203">
        <v>3</v>
      </c>
      <c r="I182" s="204"/>
      <c r="J182" s="205">
        <f>ROUND(I182*H182,2)</f>
        <v>0</v>
      </c>
      <c r="K182" s="201" t="s">
        <v>129</v>
      </c>
      <c r="L182" s="39"/>
      <c r="M182" s="206" t="s">
        <v>1</v>
      </c>
      <c r="N182" s="207" t="s">
        <v>41</v>
      </c>
      <c r="O182" s="75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AR182" s="13" t="s">
        <v>251</v>
      </c>
      <c r="AT182" s="13" t="s">
        <v>125</v>
      </c>
      <c r="AU182" s="13" t="s">
        <v>80</v>
      </c>
      <c r="AY182" s="13" t="s">
        <v>124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3" t="s">
        <v>78</v>
      </c>
      <c r="BK182" s="210">
        <f>ROUND(I182*H182,2)</f>
        <v>0</v>
      </c>
      <c r="BL182" s="13" t="s">
        <v>251</v>
      </c>
      <c r="BM182" s="13" t="s">
        <v>739</v>
      </c>
    </row>
    <row r="183" s="11" customFormat="1">
      <c r="B183" s="218"/>
      <c r="C183" s="219"/>
      <c r="D183" s="220" t="s">
        <v>194</v>
      </c>
      <c r="E183" s="221" t="s">
        <v>1</v>
      </c>
      <c r="F183" s="222" t="s">
        <v>625</v>
      </c>
      <c r="G183" s="219"/>
      <c r="H183" s="223">
        <v>2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194</v>
      </c>
      <c r="AU183" s="229" t="s">
        <v>80</v>
      </c>
      <c r="AV183" s="11" t="s">
        <v>80</v>
      </c>
      <c r="AW183" s="11" t="s">
        <v>32</v>
      </c>
      <c r="AX183" s="11" t="s">
        <v>70</v>
      </c>
      <c r="AY183" s="229" t="s">
        <v>124</v>
      </c>
    </row>
    <row r="184" s="11" customFormat="1">
      <c r="B184" s="218"/>
      <c r="C184" s="219"/>
      <c r="D184" s="220" t="s">
        <v>194</v>
      </c>
      <c r="E184" s="221" t="s">
        <v>1</v>
      </c>
      <c r="F184" s="222" t="s">
        <v>626</v>
      </c>
      <c r="G184" s="219"/>
      <c r="H184" s="223">
        <v>1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194</v>
      </c>
      <c r="AU184" s="229" t="s">
        <v>80</v>
      </c>
      <c r="AV184" s="11" t="s">
        <v>80</v>
      </c>
      <c r="AW184" s="11" t="s">
        <v>32</v>
      </c>
      <c r="AX184" s="11" t="s">
        <v>70</v>
      </c>
      <c r="AY184" s="229" t="s">
        <v>124</v>
      </c>
    </row>
    <row r="185" s="1" customFormat="1" ht="16.5" customHeight="1">
      <c r="B185" s="34"/>
      <c r="C185" s="199" t="s">
        <v>511</v>
      </c>
      <c r="D185" s="199" t="s">
        <v>125</v>
      </c>
      <c r="E185" s="200" t="s">
        <v>436</v>
      </c>
      <c r="F185" s="201" t="s">
        <v>437</v>
      </c>
      <c r="G185" s="202" t="s">
        <v>430</v>
      </c>
      <c r="H185" s="240"/>
      <c r="I185" s="204"/>
      <c r="J185" s="205">
        <f>ROUND(I185*H185,2)</f>
        <v>0</v>
      </c>
      <c r="K185" s="201" t="s">
        <v>129</v>
      </c>
      <c r="L185" s="39"/>
      <c r="M185" s="206" t="s">
        <v>1</v>
      </c>
      <c r="N185" s="207" t="s">
        <v>41</v>
      </c>
      <c r="O185" s="75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AR185" s="13" t="s">
        <v>251</v>
      </c>
      <c r="AT185" s="13" t="s">
        <v>125</v>
      </c>
      <c r="AU185" s="13" t="s">
        <v>80</v>
      </c>
      <c r="AY185" s="13" t="s">
        <v>124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3" t="s">
        <v>78</v>
      </c>
      <c r="BK185" s="210">
        <f>ROUND(I185*H185,2)</f>
        <v>0</v>
      </c>
      <c r="BL185" s="13" t="s">
        <v>251</v>
      </c>
      <c r="BM185" s="13" t="s">
        <v>438</v>
      </c>
    </row>
    <row r="186" s="10" customFormat="1" ht="22.8" customHeight="1">
      <c r="B186" s="185"/>
      <c r="C186" s="186"/>
      <c r="D186" s="187" t="s">
        <v>69</v>
      </c>
      <c r="E186" s="211" t="s">
        <v>740</v>
      </c>
      <c r="F186" s="211" t="s">
        <v>741</v>
      </c>
      <c r="G186" s="186"/>
      <c r="H186" s="186"/>
      <c r="I186" s="189"/>
      <c r="J186" s="212">
        <f>BK186</f>
        <v>0</v>
      </c>
      <c r="K186" s="186"/>
      <c r="L186" s="191"/>
      <c r="M186" s="192"/>
      <c r="N186" s="193"/>
      <c r="O186" s="193"/>
      <c r="P186" s="194">
        <f>SUM(P187:P188)</f>
        <v>0</v>
      </c>
      <c r="Q186" s="193"/>
      <c r="R186" s="194">
        <f>SUM(R187:R188)</f>
        <v>0.08041152</v>
      </c>
      <c r="S186" s="193"/>
      <c r="T186" s="195">
        <f>SUM(T187:T188)</f>
        <v>0</v>
      </c>
      <c r="AR186" s="196" t="s">
        <v>80</v>
      </c>
      <c r="AT186" s="197" t="s">
        <v>69</v>
      </c>
      <c r="AU186" s="197" t="s">
        <v>78</v>
      </c>
      <c r="AY186" s="196" t="s">
        <v>124</v>
      </c>
      <c r="BK186" s="198">
        <f>SUM(BK187:BK188)</f>
        <v>0</v>
      </c>
    </row>
    <row r="187" s="1" customFormat="1" ht="16.5" customHeight="1">
      <c r="B187" s="34"/>
      <c r="C187" s="199" t="s">
        <v>543</v>
      </c>
      <c r="D187" s="199" t="s">
        <v>125</v>
      </c>
      <c r="E187" s="200" t="s">
        <v>742</v>
      </c>
      <c r="F187" s="201" t="s">
        <v>743</v>
      </c>
      <c r="G187" s="202" t="s">
        <v>192</v>
      </c>
      <c r="H187" s="203">
        <v>5.2080000000000002</v>
      </c>
      <c r="I187" s="204"/>
      <c r="J187" s="205">
        <f>ROUND(I187*H187,2)</f>
        <v>0</v>
      </c>
      <c r="K187" s="201" t="s">
        <v>129</v>
      </c>
      <c r="L187" s="39"/>
      <c r="M187" s="206" t="s">
        <v>1</v>
      </c>
      <c r="N187" s="207" t="s">
        <v>41</v>
      </c>
      <c r="O187" s="75"/>
      <c r="P187" s="208">
        <f>O187*H187</f>
        <v>0</v>
      </c>
      <c r="Q187" s="208">
        <v>0.015440000000000001</v>
      </c>
      <c r="R187" s="208">
        <f>Q187*H187</f>
        <v>0.08041152</v>
      </c>
      <c r="S187" s="208">
        <v>0</v>
      </c>
      <c r="T187" s="209">
        <f>S187*H187</f>
        <v>0</v>
      </c>
      <c r="AR187" s="13" t="s">
        <v>251</v>
      </c>
      <c r="AT187" s="13" t="s">
        <v>125</v>
      </c>
      <c r="AU187" s="13" t="s">
        <v>80</v>
      </c>
      <c r="AY187" s="13" t="s">
        <v>124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3" t="s">
        <v>78</v>
      </c>
      <c r="BK187" s="210">
        <f>ROUND(I187*H187,2)</f>
        <v>0</v>
      </c>
      <c r="BL187" s="13" t="s">
        <v>251</v>
      </c>
      <c r="BM187" s="13" t="s">
        <v>744</v>
      </c>
    </row>
    <row r="188" s="11" customFormat="1">
      <c r="B188" s="218"/>
      <c r="C188" s="219"/>
      <c r="D188" s="220" t="s">
        <v>194</v>
      </c>
      <c r="E188" s="221" t="s">
        <v>1</v>
      </c>
      <c r="F188" s="222" t="s">
        <v>745</v>
      </c>
      <c r="G188" s="219"/>
      <c r="H188" s="223">
        <v>5.2080000000000002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194</v>
      </c>
      <c r="AU188" s="229" t="s">
        <v>80</v>
      </c>
      <c r="AV188" s="11" t="s">
        <v>80</v>
      </c>
      <c r="AW188" s="11" t="s">
        <v>32</v>
      </c>
      <c r="AX188" s="11" t="s">
        <v>78</v>
      </c>
      <c r="AY188" s="229" t="s">
        <v>124</v>
      </c>
    </row>
    <row r="189" s="10" customFormat="1" ht="22.8" customHeight="1">
      <c r="B189" s="185"/>
      <c r="C189" s="186"/>
      <c r="D189" s="187" t="s">
        <v>69</v>
      </c>
      <c r="E189" s="211" t="s">
        <v>254</v>
      </c>
      <c r="F189" s="211" t="s">
        <v>255</v>
      </c>
      <c r="G189" s="186"/>
      <c r="H189" s="186"/>
      <c r="I189" s="189"/>
      <c r="J189" s="212">
        <f>BK189</f>
        <v>0</v>
      </c>
      <c r="K189" s="186"/>
      <c r="L189" s="191"/>
      <c r="M189" s="192"/>
      <c r="N189" s="193"/>
      <c r="O189" s="193"/>
      <c r="P189" s="194">
        <f>SUM(P190:P194)</f>
        <v>0</v>
      </c>
      <c r="Q189" s="193"/>
      <c r="R189" s="194">
        <f>SUM(R190:R194)</f>
        <v>0</v>
      </c>
      <c r="S189" s="193"/>
      <c r="T189" s="195">
        <f>SUM(T190:T194)</f>
        <v>0</v>
      </c>
      <c r="AR189" s="196" t="s">
        <v>80</v>
      </c>
      <c r="AT189" s="197" t="s">
        <v>69</v>
      </c>
      <c r="AU189" s="197" t="s">
        <v>78</v>
      </c>
      <c r="AY189" s="196" t="s">
        <v>124</v>
      </c>
      <c r="BK189" s="198">
        <f>SUM(BK190:BK194)</f>
        <v>0</v>
      </c>
    </row>
    <row r="190" s="1" customFormat="1" ht="16.5" customHeight="1">
      <c r="B190" s="34"/>
      <c r="C190" s="199" t="s">
        <v>549</v>
      </c>
      <c r="D190" s="199" t="s">
        <v>125</v>
      </c>
      <c r="E190" s="200" t="s">
        <v>640</v>
      </c>
      <c r="F190" s="201" t="s">
        <v>746</v>
      </c>
      <c r="G190" s="202" t="s">
        <v>250</v>
      </c>
      <c r="H190" s="203">
        <v>1</v>
      </c>
      <c r="I190" s="204"/>
      <c r="J190" s="205">
        <f>ROUND(I190*H190,2)</f>
        <v>0</v>
      </c>
      <c r="K190" s="201" t="s">
        <v>1</v>
      </c>
      <c r="L190" s="39"/>
      <c r="M190" s="206" t="s">
        <v>1</v>
      </c>
      <c r="N190" s="207" t="s">
        <v>41</v>
      </c>
      <c r="O190" s="75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AR190" s="13" t="s">
        <v>251</v>
      </c>
      <c r="AT190" s="13" t="s">
        <v>125</v>
      </c>
      <c r="AU190" s="13" t="s">
        <v>80</v>
      </c>
      <c r="AY190" s="13" t="s">
        <v>124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3" t="s">
        <v>78</v>
      </c>
      <c r="BK190" s="210">
        <f>ROUND(I190*H190,2)</f>
        <v>0</v>
      </c>
      <c r="BL190" s="13" t="s">
        <v>251</v>
      </c>
      <c r="BM190" s="13" t="s">
        <v>747</v>
      </c>
    </row>
    <row r="191" s="1" customFormat="1" ht="16.5" customHeight="1">
      <c r="B191" s="34"/>
      <c r="C191" s="199" t="s">
        <v>553</v>
      </c>
      <c r="D191" s="199" t="s">
        <v>125</v>
      </c>
      <c r="E191" s="200" t="s">
        <v>631</v>
      </c>
      <c r="F191" s="201" t="s">
        <v>748</v>
      </c>
      <c r="G191" s="202" t="s">
        <v>250</v>
      </c>
      <c r="H191" s="203">
        <v>5</v>
      </c>
      <c r="I191" s="204"/>
      <c r="J191" s="205">
        <f>ROUND(I191*H191,2)</f>
        <v>0</v>
      </c>
      <c r="K191" s="201" t="s">
        <v>1</v>
      </c>
      <c r="L191" s="39"/>
      <c r="M191" s="206" t="s">
        <v>1</v>
      </c>
      <c r="N191" s="207" t="s">
        <v>41</v>
      </c>
      <c r="O191" s="75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AR191" s="13" t="s">
        <v>251</v>
      </c>
      <c r="AT191" s="13" t="s">
        <v>125</v>
      </c>
      <c r="AU191" s="13" t="s">
        <v>80</v>
      </c>
      <c r="AY191" s="13" t="s">
        <v>124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3" t="s">
        <v>78</v>
      </c>
      <c r="BK191" s="210">
        <f>ROUND(I191*H191,2)</f>
        <v>0</v>
      </c>
      <c r="BL191" s="13" t="s">
        <v>251</v>
      </c>
      <c r="BM191" s="13" t="s">
        <v>749</v>
      </c>
    </row>
    <row r="192" s="1" customFormat="1" ht="16.5" customHeight="1">
      <c r="B192" s="34"/>
      <c r="C192" s="199" t="s">
        <v>557</v>
      </c>
      <c r="D192" s="199" t="s">
        <v>125</v>
      </c>
      <c r="E192" s="200" t="s">
        <v>634</v>
      </c>
      <c r="F192" s="201" t="s">
        <v>750</v>
      </c>
      <c r="G192" s="202" t="s">
        <v>250</v>
      </c>
      <c r="H192" s="203">
        <v>1</v>
      </c>
      <c r="I192" s="204"/>
      <c r="J192" s="205">
        <f>ROUND(I192*H192,2)</f>
        <v>0</v>
      </c>
      <c r="K192" s="201" t="s">
        <v>1</v>
      </c>
      <c r="L192" s="39"/>
      <c r="M192" s="206" t="s">
        <v>1</v>
      </c>
      <c r="N192" s="207" t="s">
        <v>41</v>
      </c>
      <c r="O192" s="75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AR192" s="13" t="s">
        <v>251</v>
      </c>
      <c r="AT192" s="13" t="s">
        <v>125</v>
      </c>
      <c r="AU192" s="13" t="s">
        <v>80</v>
      </c>
      <c r="AY192" s="13" t="s">
        <v>124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3" t="s">
        <v>78</v>
      </c>
      <c r="BK192" s="210">
        <f>ROUND(I192*H192,2)</f>
        <v>0</v>
      </c>
      <c r="BL192" s="13" t="s">
        <v>251</v>
      </c>
      <c r="BM192" s="13" t="s">
        <v>751</v>
      </c>
    </row>
    <row r="193" s="1" customFormat="1" ht="16.5" customHeight="1">
      <c r="B193" s="34"/>
      <c r="C193" s="199" t="s">
        <v>561</v>
      </c>
      <c r="D193" s="199" t="s">
        <v>125</v>
      </c>
      <c r="E193" s="200" t="s">
        <v>637</v>
      </c>
      <c r="F193" s="201" t="s">
        <v>752</v>
      </c>
      <c r="G193" s="202" t="s">
        <v>250</v>
      </c>
      <c r="H193" s="203">
        <v>1</v>
      </c>
      <c r="I193" s="204"/>
      <c r="J193" s="205">
        <f>ROUND(I193*H193,2)</f>
        <v>0</v>
      </c>
      <c r="K193" s="201" t="s">
        <v>1</v>
      </c>
      <c r="L193" s="39"/>
      <c r="M193" s="206" t="s">
        <v>1</v>
      </c>
      <c r="N193" s="207" t="s">
        <v>41</v>
      </c>
      <c r="O193" s="75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AR193" s="13" t="s">
        <v>251</v>
      </c>
      <c r="AT193" s="13" t="s">
        <v>125</v>
      </c>
      <c r="AU193" s="13" t="s">
        <v>80</v>
      </c>
      <c r="AY193" s="13" t="s">
        <v>124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3" t="s">
        <v>78</v>
      </c>
      <c r="BK193" s="210">
        <f>ROUND(I193*H193,2)</f>
        <v>0</v>
      </c>
      <c r="BL193" s="13" t="s">
        <v>251</v>
      </c>
      <c r="BM193" s="13" t="s">
        <v>753</v>
      </c>
    </row>
    <row r="194" s="1" customFormat="1" ht="16.5" customHeight="1">
      <c r="B194" s="34"/>
      <c r="C194" s="199" t="s">
        <v>407</v>
      </c>
      <c r="D194" s="199" t="s">
        <v>125</v>
      </c>
      <c r="E194" s="200" t="s">
        <v>448</v>
      </c>
      <c r="F194" s="201" t="s">
        <v>449</v>
      </c>
      <c r="G194" s="202" t="s">
        <v>430</v>
      </c>
      <c r="H194" s="240"/>
      <c r="I194" s="204"/>
      <c r="J194" s="205">
        <f>ROUND(I194*H194,2)</f>
        <v>0</v>
      </c>
      <c r="K194" s="201" t="s">
        <v>129</v>
      </c>
      <c r="L194" s="39"/>
      <c r="M194" s="206" t="s">
        <v>1</v>
      </c>
      <c r="N194" s="207" t="s">
        <v>41</v>
      </c>
      <c r="O194" s="75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AR194" s="13" t="s">
        <v>251</v>
      </c>
      <c r="AT194" s="13" t="s">
        <v>125</v>
      </c>
      <c r="AU194" s="13" t="s">
        <v>80</v>
      </c>
      <c r="AY194" s="13" t="s">
        <v>124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3" t="s">
        <v>78</v>
      </c>
      <c r="BK194" s="210">
        <f>ROUND(I194*H194,2)</f>
        <v>0</v>
      </c>
      <c r="BL194" s="13" t="s">
        <v>251</v>
      </c>
      <c r="BM194" s="13" t="s">
        <v>450</v>
      </c>
    </row>
    <row r="195" s="10" customFormat="1" ht="22.8" customHeight="1">
      <c r="B195" s="185"/>
      <c r="C195" s="186"/>
      <c r="D195" s="187" t="s">
        <v>69</v>
      </c>
      <c r="E195" s="211" t="s">
        <v>451</v>
      </c>
      <c r="F195" s="211" t="s">
        <v>452</v>
      </c>
      <c r="G195" s="186"/>
      <c r="H195" s="186"/>
      <c r="I195" s="189"/>
      <c r="J195" s="212">
        <f>BK195</f>
        <v>0</v>
      </c>
      <c r="K195" s="186"/>
      <c r="L195" s="191"/>
      <c r="M195" s="192"/>
      <c r="N195" s="193"/>
      <c r="O195" s="193"/>
      <c r="P195" s="194">
        <f>SUM(P196:P209)</f>
        <v>0</v>
      </c>
      <c r="Q195" s="193"/>
      <c r="R195" s="194">
        <f>SUM(R196:R209)</f>
        <v>0.39769389999999999</v>
      </c>
      <c r="S195" s="193"/>
      <c r="T195" s="195">
        <f>SUM(T196:T209)</f>
        <v>0</v>
      </c>
      <c r="AR195" s="196" t="s">
        <v>80</v>
      </c>
      <c r="AT195" s="197" t="s">
        <v>69</v>
      </c>
      <c r="AU195" s="197" t="s">
        <v>78</v>
      </c>
      <c r="AY195" s="196" t="s">
        <v>124</v>
      </c>
      <c r="BK195" s="198">
        <f>SUM(BK196:BK209)</f>
        <v>0</v>
      </c>
    </row>
    <row r="196" s="1" customFormat="1" ht="16.5" customHeight="1">
      <c r="B196" s="34"/>
      <c r="C196" s="199" t="s">
        <v>389</v>
      </c>
      <c r="D196" s="199" t="s">
        <v>125</v>
      </c>
      <c r="E196" s="200" t="s">
        <v>754</v>
      </c>
      <c r="F196" s="201" t="s">
        <v>755</v>
      </c>
      <c r="G196" s="202" t="s">
        <v>192</v>
      </c>
      <c r="H196" s="203">
        <v>10.449999999999999</v>
      </c>
      <c r="I196" s="204"/>
      <c r="J196" s="205">
        <f>ROUND(I196*H196,2)</f>
        <v>0</v>
      </c>
      <c r="K196" s="201" t="s">
        <v>129</v>
      </c>
      <c r="L196" s="39"/>
      <c r="M196" s="206" t="s">
        <v>1</v>
      </c>
      <c r="N196" s="207" t="s">
        <v>41</v>
      </c>
      <c r="O196" s="75"/>
      <c r="P196" s="208">
        <f>O196*H196</f>
        <v>0</v>
      </c>
      <c r="Q196" s="208">
        <v>0.0075799999999999999</v>
      </c>
      <c r="R196" s="208">
        <f>Q196*H196</f>
        <v>0.07921099999999999</v>
      </c>
      <c r="S196" s="208">
        <v>0</v>
      </c>
      <c r="T196" s="209">
        <f>S196*H196</f>
        <v>0</v>
      </c>
      <c r="AR196" s="13" t="s">
        <v>251</v>
      </c>
      <c r="AT196" s="13" t="s">
        <v>125</v>
      </c>
      <c r="AU196" s="13" t="s">
        <v>80</v>
      </c>
      <c r="AY196" s="13" t="s">
        <v>124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3" t="s">
        <v>78</v>
      </c>
      <c r="BK196" s="210">
        <f>ROUND(I196*H196,2)</f>
        <v>0</v>
      </c>
      <c r="BL196" s="13" t="s">
        <v>251</v>
      </c>
      <c r="BM196" s="13" t="s">
        <v>756</v>
      </c>
    </row>
    <row r="197" s="11" customFormat="1">
      <c r="B197" s="218"/>
      <c r="C197" s="219"/>
      <c r="D197" s="220" t="s">
        <v>194</v>
      </c>
      <c r="E197" s="221" t="s">
        <v>1</v>
      </c>
      <c r="F197" s="222" t="s">
        <v>757</v>
      </c>
      <c r="G197" s="219"/>
      <c r="H197" s="223">
        <v>10.449999999999999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194</v>
      </c>
      <c r="AU197" s="229" t="s">
        <v>80</v>
      </c>
      <c r="AV197" s="11" t="s">
        <v>80</v>
      </c>
      <c r="AW197" s="11" t="s">
        <v>32</v>
      </c>
      <c r="AX197" s="11" t="s">
        <v>78</v>
      </c>
      <c r="AY197" s="229" t="s">
        <v>124</v>
      </c>
    </row>
    <row r="198" s="1" customFormat="1" ht="16.5" customHeight="1">
      <c r="B198" s="34"/>
      <c r="C198" s="199" t="s">
        <v>339</v>
      </c>
      <c r="D198" s="199" t="s">
        <v>125</v>
      </c>
      <c r="E198" s="200" t="s">
        <v>453</v>
      </c>
      <c r="F198" s="201" t="s">
        <v>454</v>
      </c>
      <c r="G198" s="202" t="s">
        <v>210</v>
      </c>
      <c r="H198" s="203">
        <v>13.550000000000001</v>
      </c>
      <c r="I198" s="204"/>
      <c r="J198" s="205">
        <f>ROUND(I198*H198,2)</f>
        <v>0</v>
      </c>
      <c r="K198" s="201" t="s">
        <v>129</v>
      </c>
      <c r="L198" s="39"/>
      <c r="M198" s="206" t="s">
        <v>1</v>
      </c>
      <c r="N198" s="207" t="s">
        <v>41</v>
      </c>
      <c r="O198" s="75"/>
      <c r="P198" s="208">
        <f>O198*H198</f>
        <v>0</v>
      </c>
      <c r="Q198" s="208">
        <v>0.00042999999999999999</v>
      </c>
      <c r="R198" s="208">
        <f>Q198*H198</f>
        <v>0.0058265000000000001</v>
      </c>
      <c r="S198" s="208">
        <v>0</v>
      </c>
      <c r="T198" s="209">
        <f>S198*H198</f>
        <v>0</v>
      </c>
      <c r="AR198" s="13" t="s">
        <v>251</v>
      </c>
      <c r="AT198" s="13" t="s">
        <v>125</v>
      </c>
      <c r="AU198" s="13" t="s">
        <v>80</v>
      </c>
      <c r="AY198" s="13" t="s">
        <v>124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3" t="s">
        <v>78</v>
      </c>
      <c r="BK198" s="210">
        <f>ROUND(I198*H198,2)</f>
        <v>0</v>
      </c>
      <c r="BL198" s="13" t="s">
        <v>251</v>
      </c>
      <c r="BM198" s="13" t="s">
        <v>455</v>
      </c>
    </row>
    <row r="199" s="11" customFormat="1">
      <c r="B199" s="218"/>
      <c r="C199" s="219"/>
      <c r="D199" s="220" t="s">
        <v>194</v>
      </c>
      <c r="E199" s="221" t="s">
        <v>1</v>
      </c>
      <c r="F199" s="222" t="s">
        <v>758</v>
      </c>
      <c r="G199" s="219"/>
      <c r="H199" s="223">
        <v>1.05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194</v>
      </c>
      <c r="AU199" s="229" t="s">
        <v>80</v>
      </c>
      <c r="AV199" s="11" t="s">
        <v>80</v>
      </c>
      <c r="AW199" s="11" t="s">
        <v>32</v>
      </c>
      <c r="AX199" s="11" t="s">
        <v>70</v>
      </c>
      <c r="AY199" s="229" t="s">
        <v>124</v>
      </c>
    </row>
    <row r="200" s="11" customFormat="1">
      <c r="B200" s="218"/>
      <c r="C200" s="219"/>
      <c r="D200" s="220" t="s">
        <v>194</v>
      </c>
      <c r="E200" s="221" t="s">
        <v>1</v>
      </c>
      <c r="F200" s="222" t="s">
        <v>759</v>
      </c>
      <c r="G200" s="219"/>
      <c r="H200" s="223">
        <v>12.5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194</v>
      </c>
      <c r="AU200" s="229" t="s">
        <v>80</v>
      </c>
      <c r="AV200" s="11" t="s">
        <v>80</v>
      </c>
      <c r="AW200" s="11" t="s">
        <v>32</v>
      </c>
      <c r="AX200" s="11" t="s">
        <v>70</v>
      </c>
      <c r="AY200" s="229" t="s">
        <v>124</v>
      </c>
    </row>
    <row r="201" s="1" customFormat="1" ht="16.5" customHeight="1">
      <c r="B201" s="34"/>
      <c r="C201" s="230" t="s">
        <v>344</v>
      </c>
      <c r="D201" s="230" t="s">
        <v>345</v>
      </c>
      <c r="E201" s="231" t="s">
        <v>458</v>
      </c>
      <c r="F201" s="232" t="s">
        <v>459</v>
      </c>
      <c r="G201" s="233" t="s">
        <v>192</v>
      </c>
      <c r="H201" s="234">
        <v>1.4910000000000001</v>
      </c>
      <c r="I201" s="235"/>
      <c r="J201" s="236">
        <f>ROUND(I201*H201,2)</f>
        <v>0</v>
      </c>
      <c r="K201" s="232" t="s">
        <v>129</v>
      </c>
      <c r="L201" s="237"/>
      <c r="M201" s="238" t="s">
        <v>1</v>
      </c>
      <c r="N201" s="239" t="s">
        <v>41</v>
      </c>
      <c r="O201" s="75"/>
      <c r="P201" s="208">
        <f>O201*H201</f>
        <v>0</v>
      </c>
      <c r="Q201" s="208">
        <v>0.019199999999999998</v>
      </c>
      <c r="R201" s="208">
        <f>Q201*H201</f>
        <v>0.028627199999999998</v>
      </c>
      <c r="S201" s="208">
        <v>0</v>
      </c>
      <c r="T201" s="209">
        <f>S201*H201</f>
        <v>0</v>
      </c>
      <c r="AR201" s="13" t="s">
        <v>425</v>
      </c>
      <c r="AT201" s="13" t="s">
        <v>345</v>
      </c>
      <c r="AU201" s="13" t="s">
        <v>80</v>
      </c>
      <c r="AY201" s="13" t="s">
        <v>124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3" t="s">
        <v>78</v>
      </c>
      <c r="BK201" s="210">
        <f>ROUND(I201*H201,2)</f>
        <v>0</v>
      </c>
      <c r="BL201" s="13" t="s">
        <v>251</v>
      </c>
      <c r="BM201" s="13" t="s">
        <v>460</v>
      </c>
    </row>
    <row r="202" s="11" customFormat="1">
      <c r="B202" s="218"/>
      <c r="C202" s="219"/>
      <c r="D202" s="220" t="s">
        <v>194</v>
      </c>
      <c r="E202" s="219"/>
      <c r="F202" s="222" t="s">
        <v>760</v>
      </c>
      <c r="G202" s="219"/>
      <c r="H202" s="223">
        <v>1.4910000000000001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194</v>
      </c>
      <c r="AU202" s="229" t="s">
        <v>80</v>
      </c>
      <c r="AV202" s="11" t="s">
        <v>80</v>
      </c>
      <c r="AW202" s="11" t="s">
        <v>4</v>
      </c>
      <c r="AX202" s="11" t="s">
        <v>78</v>
      </c>
      <c r="AY202" s="229" t="s">
        <v>124</v>
      </c>
    </row>
    <row r="203" s="1" customFormat="1" ht="16.5" customHeight="1">
      <c r="B203" s="34"/>
      <c r="C203" s="199" t="s">
        <v>761</v>
      </c>
      <c r="D203" s="199" t="s">
        <v>125</v>
      </c>
      <c r="E203" s="200" t="s">
        <v>464</v>
      </c>
      <c r="F203" s="201" t="s">
        <v>465</v>
      </c>
      <c r="G203" s="202" t="s">
        <v>192</v>
      </c>
      <c r="H203" s="203">
        <v>10.710000000000001</v>
      </c>
      <c r="I203" s="204"/>
      <c r="J203" s="205">
        <f>ROUND(I203*H203,2)</f>
        <v>0</v>
      </c>
      <c r="K203" s="201" t="s">
        <v>129</v>
      </c>
      <c r="L203" s="39"/>
      <c r="M203" s="206" t="s">
        <v>1</v>
      </c>
      <c r="N203" s="207" t="s">
        <v>41</v>
      </c>
      <c r="O203" s="75"/>
      <c r="P203" s="208">
        <f>O203*H203</f>
        <v>0</v>
      </c>
      <c r="Q203" s="208">
        <v>0.0054000000000000003</v>
      </c>
      <c r="R203" s="208">
        <f>Q203*H203</f>
        <v>0.05783400000000001</v>
      </c>
      <c r="S203" s="208">
        <v>0</v>
      </c>
      <c r="T203" s="209">
        <f>S203*H203</f>
        <v>0</v>
      </c>
      <c r="AR203" s="13" t="s">
        <v>251</v>
      </c>
      <c r="AT203" s="13" t="s">
        <v>125</v>
      </c>
      <c r="AU203" s="13" t="s">
        <v>80</v>
      </c>
      <c r="AY203" s="13" t="s">
        <v>124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3" t="s">
        <v>78</v>
      </c>
      <c r="BK203" s="210">
        <f>ROUND(I203*H203,2)</f>
        <v>0</v>
      </c>
      <c r="BL203" s="13" t="s">
        <v>251</v>
      </c>
      <c r="BM203" s="13" t="s">
        <v>466</v>
      </c>
    </row>
    <row r="204" s="11" customFormat="1">
      <c r="B204" s="218"/>
      <c r="C204" s="219"/>
      <c r="D204" s="220" t="s">
        <v>194</v>
      </c>
      <c r="E204" s="221" t="s">
        <v>1</v>
      </c>
      <c r="F204" s="222" t="s">
        <v>675</v>
      </c>
      <c r="G204" s="219"/>
      <c r="H204" s="223">
        <v>10.710000000000001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194</v>
      </c>
      <c r="AU204" s="229" t="s">
        <v>80</v>
      </c>
      <c r="AV204" s="11" t="s">
        <v>80</v>
      </c>
      <c r="AW204" s="11" t="s">
        <v>32</v>
      </c>
      <c r="AX204" s="11" t="s">
        <v>78</v>
      </c>
      <c r="AY204" s="229" t="s">
        <v>124</v>
      </c>
    </row>
    <row r="205" s="1" customFormat="1" ht="16.5" customHeight="1">
      <c r="B205" s="34"/>
      <c r="C205" s="230" t="s">
        <v>762</v>
      </c>
      <c r="D205" s="230" t="s">
        <v>345</v>
      </c>
      <c r="E205" s="231" t="s">
        <v>467</v>
      </c>
      <c r="F205" s="232" t="s">
        <v>468</v>
      </c>
      <c r="G205" s="233" t="s">
        <v>192</v>
      </c>
      <c r="H205" s="234">
        <v>11.781000000000001</v>
      </c>
      <c r="I205" s="235"/>
      <c r="J205" s="236">
        <f>ROUND(I205*H205,2)</f>
        <v>0</v>
      </c>
      <c r="K205" s="232" t="s">
        <v>129</v>
      </c>
      <c r="L205" s="237"/>
      <c r="M205" s="238" t="s">
        <v>1</v>
      </c>
      <c r="N205" s="239" t="s">
        <v>41</v>
      </c>
      <c r="O205" s="75"/>
      <c r="P205" s="208">
        <f>O205*H205</f>
        <v>0</v>
      </c>
      <c r="Q205" s="208">
        <v>0.019199999999999998</v>
      </c>
      <c r="R205" s="208">
        <f>Q205*H205</f>
        <v>0.22619519999999999</v>
      </c>
      <c r="S205" s="208">
        <v>0</v>
      </c>
      <c r="T205" s="209">
        <f>S205*H205</f>
        <v>0</v>
      </c>
      <c r="AR205" s="13" t="s">
        <v>425</v>
      </c>
      <c r="AT205" s="13" t="s">
        <v>345</v>
      </c>
      <c r="AU205" s="13" t="s">
        <v>80</v>
      </c>
      <c r="AY205" s="13" t="s">
        <v>124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3" t="s">
        <v>78</v>
      </c>
      <c r="BK205" s="210">
        <f>ROUND(I205*H205,2)</f>
        <v>0</v>
      </c>
      <c r="BL205" s="13" t="s">
        <v>251</v>
      </c>
      <c r="BM205" s="13" t="s">
        <v>469</v>
      </c>
    </row>
    <row r="206" s="11" customFormat="1">
      <c r="B206" s="218"/>
      <c r="C206" s="219"/>
      <c r="D206" s="220" t="s">
        <v>194</v>
      </c>
      <c r="E206" s="219"/>
      <c r="F206" s="222" t="s">
        <v>763</v>
      </c>
      <c r="G206" s="219"/>
      <c r="H206" s="223">
        <v>11.781000000000001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194</v>
      </c>
      <c r="AU206" s="229" t="s">
        <v>80</v>
      </c>
      <c r="AV206" s="11" t="s">
        <v>80</v>
      </c>
      <c r="AW206" s="11" t="s">
        <v>4</v>
      </c>
      <c r="AX206" s="11" t="s">
        <v>78</v>
      </c>
      <c r="AY206" s="229" t="s">
        <v>124</v>
      </c>
    </row>
    <row r="207" s="1" customFormat="1" ht="16.5" customHeight="1">
      <c r="B207" s="34"/>
      <c r="C207" s="199" t="s">
        <v>764</v>
      </c>
      <c r="D207" s="199" t="s">
        <v>125</v>
      </c>
      <c r="E207" s="200" t="s">
        <v>765</v>
      </c>
      <c r="F207" s="201" t="s">
        <v>766</v>
      </c>
      <c r="G207" s="202" t="s">
        <v>192</v>
      </c>
      <c r="H207" s="203">
        <v>10.710000000000001</v>
      </c>
      <c r="I207" s="204"/>
      <c r="J207" s="205">
        <f>ROUND(I207*H207,2)</f>
        <v>0</v>
      </c>
      <c r="K207" s="201" t="s">
        <v>129</v>
      </c>
      <c r="L207" s="39"/>
      <c r="M207" s="206" t="s">
        <v>1</v>
      </c>
      <c r="N207" s="207" t="s">
        <v>41</v>
      </c>
      <c r="O207" s="75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AR207" s="13" t="s">
        <v>251</v>
      </c>
      <c r="AT207" s="13" t="s">
        <v>125</v>
      </c>
      <c r="AU207" s="13" t="s">
        <v>80</v>
      </c>
      <c r="AY207" s="13" t="s">
        <v>124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3" t="s">
        <v>78</v>
      </c>
      <c r="BK207" s="210">
        <f>ROUND(I207*H207,2)</f>
        <v>0</v>
      </c>
      <c r="BL207" s="13" t="s">
        <v>251</v>
      </c>
      <c r="BM207" s="13" t="s">
        <v>767</v>
      </c>
    </row>
    <row r="208" s="11" customFormat="1">
      <c r="B208" s="218"/>
      <c r="C208" s="219"/>
      <c r="D208" s="220" t="s">
        <v>194</v>
      </c>
      <c r="E208" s="221" t="s">
        <v>1</v>
      </c>
      <c r="F208" s="222" t="s">
        <v>768</v>
      </c>
      <c r="G208" s="219"/>
      <c r="H208" s="223">
        <v>10.710000000000001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194</v>
      </c>
      <c r="AU208" s="229" t="s">
        <v>80</v>
      </c>
      <c r="AV208" s="11" t="s">
        <v>80</v>
      </c>
      <c r="AW208" s="11" t="s">
        <v>32</v>
      </c>
      <c r="AX208" s="11" t="s">
        <v>78</v>
      </c>
      <c r="AY208" s="229" t="s">
        <v>124</v>
      </c>
    </row>
    <row r="209" s="1" customFormat="1" ht="16.5" customHeight="1">
      <c r="B209" s="34"/>
      <c r="C209" s="199" t="s">
        <v>769</v>
      </c>
      <c r="D209" s="199" t="s">
        <v>125</v>
      </c>
      <c r="E209" s="200" t="s">
        <v>471</v>
      </c>
      <c r="F209" s="201" t="s">
        <v>472</v>
      </c>
      <c r="G209" s="202" t="s">
        <v>430</v>
      </c>
      <c r="H209" s="240"/>
      <c r="I209" s="204"/>
      <c r="J209" s="205">
        <f>ROUND(I209*H209,2)</f>
        <v>0</v>
      </c>
      <c r="K209" s="201" t="s">
        <v>129</v>
      </c>
      <c r="L209" s="39"/>
      <c r="M209" s="206" t="s">
        <v>1</v>
      </c>
      <c r="N209" s="207" t="s">
        <v>41</v>
      </c>
      <c r="O209" s="75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AR209" s="13" t="s">
        <v>251</v>
      </c>
      <c r="AT209" s="13" t="s">
        <v>125</v>
      </c>
      <c r="AU209" s="13" t="s">
        <v>80</v>
      </c>
      <c r="AY209" s="13" t="s">
        <v>124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3" t="s">
        <v>78</v>
      </c>
      <c r="BK209" s="210">
        <f>ROUND(I209*H209,2)</f>
        <v>0</v>
      </c>
      <c r="BL209" s="13" t="s">
        <v>251</v>
      </c>
      <c r="BM209" s="13" t="s">
        <v>473</v>
      </c>
    </row>
    <row r="210" s="10" customFormat="1" ht="22.8" customHeight="1">
      <c r="B210" s="185"/>
      <c r="C210" s="186"/>
      <c r="D210" s="187" t="s">
        <v>69</v>
      </c>
      <c r="E210" s="211" t="s">
        <v>294</v>
      </c>
      <c r="F210" s="211" t="s">
        <v>295</v>
      </c>
      <c r="G210" s="186"/>
      <c r="H210" s="186"/>
      <c r="I210" s="189"/>
      <c r="J210" s="212">
        <f>BK210</f>
        <v>0</v>
      </c>
      <c r="K210" s="186"/>
      <c r="L210" s="191"/>
      <c r="M210" s="192"/>
      <c r="N210" s="193"/>
      <c r="O210" s="193"/>
      <c r="P210" s="194">
        <f>SUM(P211:P226)</f>
        <v>0</v>
      </c>
      <c r="Q210" s="193"/>
      <c r="R210" s="194">
        <f>SUM(R211:R226)</f>
        <v>0.040875669999999996</v>
      </c>
      <c r="S210" s="193"/>
      <c r="T210" s="195">
        <f>SUM(T211:T226)</f>
        <v>0</v>
      </c>
      <c r="AR210" s="196" t="s">
        <v>80</v>
      </c>
      <c r="AT210" s="197" t="s">
        <v>69</v>
      </c>
      <c r="AU210" s="197" t="s">
        <v>78</v>
      </c>
      <c r="AY210" s="196" t="s">
        <v>124</v>
      </c>
      <c r="BK210" s="198">
        <f>SUM(BK211:BK226)</f>
        <v>0</v>
      </c>
    </row>
    <row r="211" s="1" customFormat="1" ht="16.5" customHeight="1">
      <c r="B211" s="34"/>
      <c r="C211" s="199" t="s">
        <v>770</v>
      </c>
      <c r="D211" s="199" t="s">
        <v>125</v>
      </c>
      <c r="E211" s="200" t="s">
        <v>771</v>
      </c>
      <c r="F211" s="201" t="s">
        <v>772</v>
      </c>
      <c r="G211" s="202" t="s">
        <v>192</v>
      </c>
      <c r="H211" s="203">
        <v>10.449999999999999</v>
      </c>
      <c r="I211" s="204"/>
      <c r="J211" s="205">
        <f>ROUND(I211*H211,2)</f>
        <v>0</v>
      </c>
      <c r="K211" s="201" t="s">
        <v>129</v>
      </c>
      <c r="L211" s="39"/>
      <c r="M211" s="206" t="s">
        <v>1</v>
      </c>
      <c r="N211" s="207" t="s">
        <v>41</v>
      </c>
      <c r="O211" s="75"/>
      <c r="P211" s="208">
        <f>O211*H211</f>
        <v>0</v>
      </c>
      <c r="Q211" s="208">
        <v>3.0000000000000001E-05</v>
      </c>
      <c r="R211" s="208">
        <f>Q211*H211</f>
        <v>0.00031349999999999998</v>
      </c>
      <c r="S211" s="208">
        <v>0</v>
      </c>
      <c r="T211" s="209">
        <f>S211*H211</f>
        <v>0</v>
      </c>
      <c r="AR211" s="13" t="s">
        <v>251</v>
      </c>
      <c r="AT211" s="13" t="s">
        <v>125</v>
      </c>
      <c r="AU211" s="13" t="s">
        <v>80</v>
      </c>
      <c r="AY211" s="13" t="s">
        <v>124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3" t="s">
        <v>78</v>
      </c>
      <c r="BK211" s="210">
        <f>ROUND(I211*H211,2)</f>
        <v>0</v>
      </c>
      <c r="BL211" s="13" t="s">
        <v>251</v>
      </c>
      <c r="BM211" s="13" t="s">
        <v>773</v>
      </c>
    </row>
    <row r="212" s="11" customFormat="1">
      <c r="B212" s="218"/>
      <c r="C212" s="219"/>
      <c r="D212" s="220" t="s">
        <v>194</v>
      </c>
      <c r="E212" s="221" t="s">
        <v>1</v>
      </c>
      <c r="F212" s="222" t="s">
        <v>757</v>
      </c>
      <c r="G212" s="219"/>
      <c r="H212" s="223">
        <v>10.449999999999999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194</v>
      </c>
      <c r="AU212" s="229" t="s">
        <v>80</v>
      </c>
      <c r="AV212" s="11" t="s">
        <v>80</v>
      </c>
      <c r="AW212" s="11" t="s">
        <v>32</v>
      </c>
      <c r="AX212" s="11" t="s">
        <v>78</v>
      </c>
      <c r="AY212" s="229" t="s">
        <v>124</v>
      </c>
    </row>
    <row r="213" s="1" customFormat="1" ht="16.5" customHeight="1">
      <c r="B213" s="34"/>
      <c r="C213" s="199" t="s">
        <v>774</v>
      </c>
      <c r="D213" s="199" t="s">
        <v>125</v>
      </c>
      <c r="E213" s="200" t="s">
        <v>775</v>
      </c>
      <c r="F213" s="201" t="s">
        <v>776</v>
      </c>
      <c r="G213" s="202" t="s">
        <v>192</v>
      </c>
      <c r="H213" s="203">
        <v>10.449999999999999</v>
      </c>
      <c r="I213" s="204"/>
      <c r="J213" s="205">
        <f>ROUND(I213*H213,2)</f>
        <v>0</v>
      </c>
      <c r="K213" s="201" t="s">
        <v>129</v>
      </c>
      <c r="L213" s="39"/>
      <c r="M213" s="206" t="s">
        <v>1</v>
      </c>
      <c r="N213" s="207" t="s">
        <v>41</v>
      </c>
      <c r="O213" s="75"/>
      <c r="P213" s="208">
        <f>O213*H213</f>
        <v>0</v>
      </c>
      <c r="Q213" s="208">
        <v>0.00029999999999999997</v>
      </c>
      <c r="R213" s="208">
        <f>Q213*H213</f>
        <v>0.0031349999999999993</v>
      </c>
      <c r="S213" s="208">
        <v>0</v>
      </c>
      <c r="T213" s="209">
        <f>S213*H213</f>
        <v>0</v>
      </c>
      <c r="AR213" s="13" t="s">
        <v>251</v>
      </c>
      <c r="AT213" s="13" t="s">
        <v>125</v>
      </c>
      <c r="AU213" s="13" t="s">
        <v>80</v>
      </c>
      <c r="AY213" s="13" t="s">
        <v>124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3" t="s">
        <v>78</v>
      </c>
      <c r="BK213" s="210">
        <f>ROUND(I213*H213,2)</f>
        <v>0</v>
      </c>
      <c r="BL213" s="13" t="s">
        <v>251</v>
      </c>
      <c r="BM213" s="13" t="s">
        <v>777</v>
      </c>
    </row>
    <row r="214" s="11" customFormat="1">
      <c r="B214" s="218"/>
      <c r="C214" s="219"/>
      <c r="D214" s="220" t="s">
        <v>194</v>
      </c>
      <c r="E214" s="221" t="s">
        <v>1</v>
      </c>
      <c r="F214" s="222" t="s">
        <v>757</v>
      </c>
      <c r="G214" s="219"/>
      <c r="H214" s="223">
        <v>10.449999999999999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194</v>
      </c>
      <c r="AU214" s="229" t="s">
        <v>80</v>
      </c>
      <c r="AV214" s="11" t="s">
        <v>80</v>
      </c>
      <c r="AW214" s="11" t="s">
        <v>32</v>
      </c>
      <c r="AX214" s="11" t="s">
        <v>78</v>
      </c>
      <c r="AY214" s="229" t="s">
        <v>124</v>
      </c>
    </row>
    <row r="215" s="1" customFormat="1" ht="22.5" customHeight="1">
      <c r="B215" s="34"/>
      <c r="C215" s="230" t="s">
        <v>778</v>
      </c>
      <c r="D215" s="230" t="s">
        <v>345</v>
      </c>
      <c r="E215" s="231" t="s">
        <v>779</v>
      </c>
      <c r="F215" s="232" t="s">
        <v>780</v>
      </c>
      <c r="G215" s="233" t="s">
        <v>192</v>
      </c>
      <c r="H215" s="234">
        <v>11.494999999999999</v>
      </c>
      <c r="I215" s="235"/>
      <c r="J215" s="236">
        <f>ROUND(I215*H215,2)</f>
        <v>0</v>
      </c>
      <c r="K215" s="232" t="s">
        <v>129</v>
      </c>
      <c r="L215" s="237"/>
      <c r="M215" s="238" t="s">
        <v>1</v>
      </c>
      <c r="N215" s="239" t="s">
        <v>41</v>
      </c>
      <c r="O215" s="75"/>
      <c r="P215" s="208">
        <f>O215*H215</f>
        <v>0</v>
      </c>
      <c r="Q215" s="208">
        <v>0.0028700000000000002</v>
      </c>
      <c r="R215" s="208">
        <f>Q215*H215</f>
        <v>0.032990649999999996</v>
      </c>
      <c r="S215" s="208">
        <v>0</v>
      </c>
      <c r="T215" s="209">
        <f>S215*H215</f>
        <v>0</v>
      </c>
      <c r="AR215" s="13" t="s">
        <v>425</v>
      </c>
      <c r="AT215" s="13" t="s">
        <v>345</v>
      </c>
      <c r="AU215" s="13" t="s">
        <v>80</v>
      </c>
      <c r="AY215" s="13" t="s">
        <v>124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3" t="s">
        <v>78</v>
      </c>
      <c r="BK215" s="210">
        <f>ROUND(I215*H215,2)</f>
        <v>0</v>
      </c>
      <c r="BL215" s="13" t="s">
        <v>251</v>
      </c>
      <c r="BM215" s="13" t="s">
        <v>781</v>
      </c>
    </row>
    <row r="216" s="11" customFormat="1">
      <c r="B216" s="218"/>
      <c r="C216" s="219"/>
      <c r="D216" s="220" t="s">
        <v>194</v>
      </c>
      <c r="E216" s="219"/>
      <c r="F216" s="222" t="s">
        <v>782</v>
      </c>
      <c r="G216" s="219"/>
      <c r="H216" s="223">
        <v>11.494999999999999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194</v>
      </c>
      <c r="AU216" s="229" t="s">
        <v>80</v>
      </c>
      <c r="AV216" s="11" t="s">
        <v>80</v>
      </c>
      <c r="AW216" s="11" t="s">
        <v>4</v>
      </c>
      <c r="AX216" s="11" t="s">
        <v>78</v>
      </c>
      <c r="AY216" s="229" t="s">
        <v>124</v>
      </c>
    </row>
    <row r="217" s="1" customFormat="1" ht="16.5" customHeight="1">
      <c r="B217" s="34"/>
      <c r="C217" s="199" t="s">
        <v>783</v>
      </c>
      <c r="D217" s="199" t="s">
        <v>125</v>
      </c>
      <c r="E217" s="200" t="s">
        <v>784</v>
      </c>
      <c r="F217" s="201" t="s">
        <v>785</v>
      </c>
      <c r="G217" s="202" t="s">
        <v>210</v>
      </c>
      <c r="H217" s="203">
        <v>14.18</v>
      </c>
      <c r="I217" s="204"/>
      <c r="J217" s="205">
        <f>ROUND(I217*H217,2)</f>
        <v>0</v>
      </c>
      <c r="K217" s="201" t="s">
        <v>129</v>
      </c>
      <c r="L217" s="39"/>
      <c r="M217" s="206" t="s">
        <v>1</v>
      </c>
      <c r="N217" s="207" t="s">
        <v>41</v>
      </c>
      <c r="O217" s="75"/>
      <c r="P217" s="208">
        <f>O217*H217</f>
        <v>0</v>
      </c>
      <c r="Q217" s="208">
        <v>1.0000000000000001E-05</v>
      </c>
      <c r="R217" s="208">
        <f>Q217*H217</f>
        <v>0.0001418</v>
      </c>
      <c r="S217" s="208">
        <v>0</v>
      </c>
      <c r="T217" s="209">
        <f>S217*H217</f>
        <v>0</v>
      </c>
      <c r="AR217" s="13" t="s">
        <v>251</v>
      </c>
      <c r="AT217" s="13" t="s">
        <v>125</v>
      </c>
      <c r="AU217" s="13" t="s">
        <v>80</v>
      </c>
      <c r="AY217" s="13" t="s">
        <v>124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3" t="s">
        <v>78</v>
      </c>
      <c r="BK217" s="210">
        <f>ROUND(I217*H217,2)</f>
        <v>0</v>
      </c>
      <c r="BL217" s="13" t="s">
        <v>251</v>
      </c>
      <c r="BM217" s="13" t="s">
        <v>786</v>
      </c>
    </row>
    <row r="218" s="11" customFormat="1">
      <c r="B218" s="218"/>
      <c r="C218" s="219"/>
      <c r="D218" s="220" t="s">
        <v>194</v>
      </c>
      <c r="E218" s="221" t="s">
        <v>1</v>
      </c>
      <c r="F218" s="222" t="s">
        <v>787</v>
      </c>
      <c r="G218" s="219"/>
      <c r="H218" s="223">
        <v>14.18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194</v>
      </c>
      <c r="AU218" s="229" t="s">
        <v>80</v>
      </c>
      <c r="AV218" s="11" t="s">
        <v>80</v>
      </c>
      <c r="AW218" s="11" t="s">
        <v>32</v>
      </c>
      <c r="AX218" s="11" t="s">
        <v>78</v>
      </c>
      <c r="AY218" s="229" t="s">
        <v>124</v>
      </c>
    </row>
    <row r="219" s="1" customFormat="1" ht="16.5" customHeight="1">
      <c r="B219" s="34"/>
      <c r="C219" s="230" t="s">
        <v>788</v>
      </c>
      <c r="D219" s="230" t="s">
        <v>345</v>
      </c>
      <c r="E219" s="231" t="s">
        <v>789</v>
      </c>
      <c r="F219" s="232" t="s">
        <v>790</v>
      </c>
      <c r="G219" s="233" t="s">
        <v>210</v>
      </c>
      <c r="H219" s="234">
        <v>14.464</v>
      </c>
      <c r="I219" s="235"/>
      <c r="J219" s="236">
        <f>ROUND(I219*H219,2)</f>
        <v>0</v>
      </c>
      <c r="K219" s="232" t="s">
        <v>129</v>
      </c>
      <c r="L219" s="237"/>
      <c r="M219" s="238" t="s">
        <v>1</v>
      </c>
      <c r="N219" s="239" t="s">
        <v>41</v>
      </c>
      <c r="O219" s="75"/>
      <c r="P219" s="208">
        <f>O219*H219</f>
        <v>0</v>
      </c>
      <c r="Q219" s="208">
        <v>0.00027999999999999998</v>
      </c>
      <c r="R219" s="208">
        <f>Q219*H219</f>
        <v>0.0040499199999999994</v>
      </c>
      <c r="S219" s="208">
        <v>0</v>
      </c>
      <c r="T219" s="209">
        <f>S219*H219</f>
        <v>0</v>
      </c>
      <c r="AR219" s="13" t="s">
        <v>425</v>
      </c>
      <c r="AT219" s="13" t="s">
        <v>345</v>
      </c>
      <c r="AU219" s="13" t="s">
        <v>80</v>
      </c>
      <c r="AY219" s="13" t="s">
        <v>124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3" t="s">
        <v>78</v>
      </c>
      <c r="BK219" s="210">
        <f>ROUND(I219*H219,2)</f>
        <v>0</v>
      </c>
      <c r="BL219" s="13" t="s">
        <v>251</v>
      </c>
      <c r="BM219" s="13" t="s">
        <v>791</v>
      </c>
    </row>
    <row r="220" s="11" customFormat="1">
      <c r="B220" s="218"/>
      <c r="C220" s="219"/>
      <c r="D220" s="220" t="s">
        <v>194</v>
      </c>
      <c r="E220" s="219"/>
      <c r="F220" s="222" t="s">
        <v>792</v>
      </c>
      <c r="G220" s="219"/>
      <c r="H220" s="223">
        <v>14.464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194</v>
      </c>
      <c r="AU220" s="229" t="s">
        <v>80</v>
      </c>
      <c r="AV220" s="11" t="s">
        <v>80</v>
      </c>
      <c r="AW220" s="11" t="s">
        <v>4</v>
      </c>
      <c r="AX220" s="11" t="s">
        <v>78</v>
      </c>
      <c r="AY220" s="229" t="s">
        <v>124</v>
      </c>
    </row>
    <row r="221" s="1" customFormat="1" ht="16.5" customHeight="1">
      <c r="B221" s="34"/>
      <c r="C221" s="199" t="s">
        <v>793</v>
      </c>
      <c r="D221" s="199" t="s">
        <v>125</v>
      </c>
      <c r="E221" s="200" t="s">
        <v>474</v>
      </c>
      <c r="F221" s="201" t="s">
        <v>475</v>
      </c>
      <c r="G221" s="202" t="s">
        <v>210</v>
      </c>
      <c r="H221" s="203">
        <v>1.5</v>
      </c>
      <c r="I221" s="204"/>
      <c r="J221" s="205">
        <f>ROUND(I221*H221,2)</f>
        <v>0</v>
      </c>
      <c r="K221" s="201" t="s">
        <v>129</v>
      </c>
      <c r="L221" s="39"/>
      <c r="M221" s="206" t="s">
        <v>1</v>
      </c>
      <c r="N221" s="207" t="s">
        <v>41</v>
      </c>
      <c r="O221" s="75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AR221" s="13" t="s">
        <v>251</v>
      </c>
      <c r="AT221" s="13" t="s">
        <v>125</v>
      </c>
      <c r="AU221" s="13" t="s">
        <v>80</v>
      </c>
      <c r="AY221" s="13" t="s">
        <v>124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3" t="s">
        <v>78</v>
      </c>
      <c r="BK221" s="210">
        <f>ROUND(I221*H221,2)</f>
        <v>0</v>
      </c>
      <c r="BL221" s="13" t="s">
        <v>251</v>
      </c>
      <c r="BM221" s="13" t="s">
        <v>476</v>
      </c>
    </row>
    <row r="222" s="11" customFormat="1">
      <c r="B222" s="218"/>
      <c r="C222" s="219"/>
      <c r="D222" s="220" t="s">
        <v>194</v>
      </c>
      <c r="E222" s="221" t="s">
        <v>1</v>
      </c>
      <c r="F222" s="222" t="s">
        <v>794</v>
      </c>
      <c r="G222" s="219"/>
      <c r="H222" s="223">
        <v>0.69999999999999996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194</v>
      </c>
      <c r="AU222" s="229" t="s">
        <v>80</v>
      </c>
      <c r="AV222" s="11" t="s">
        <v>80</v>
      </c>
      <c r="AW222" s="11" t="s">
        <v>32</v>
      </c>
      <c r="AX222" s="11" t="s">
        <v>70</v>
      </c>
      <c r="AY222" s="229" t="s">
        <v>124</v>
      </c>
    </row>
    <row r="223" s="11" customFormat="1">
      <c r="B223" s="218"/>
      <c r="C223" s="219"/>
      <c r="D223" s="220" t="s">
        <v>194</v>
      </c>
      <c r="E223" s="221" t="s">
        <v>1</v>
      </c>
      <c r="F223" s="222" t="s">
        <v>795</v>
      </c>
      <c r="G223" s="219"/>
      <c r="H223" s="223">
        <v>0.80000000000000004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194</v>
      </c>
      <c r="AU223" s="229" t="s">
        <v>80</v>
      </c>
      <c r="AV223" s="11" t="s">
        <v>80</v>
      </c>
      <c r="AW223" s="11" t="s">
        <v>32</v>
      </c>
      <c r="AX223" s="11" t="s">
        <v>70</v>
      </c>
      <c r="AY223" s="229" t="s">
        <v>124</v>
      </c>
    </row>
    <row r="224" s="1" customFormat="1" ht="16.5" customHeight="1">
      <c r="B224" s="34"/>
      <c r="C224" s="230" t="s">
        <v>796</v>
      </c>
      <c r="D224" s="230" t="s">
        <v>345</v>
      </c>
      <c r="E224" s="231" t="s">
        <v>478</v>
      </c>
      <c r="F224" s="232" t="s">
        <v>479</v>
      </c>
      <c r="G224" s="233" t="s">
        <v>210</v>
      </c>
      <c r="H224" s="234">
        <v>1.53</v>
      </c>
      <c r="I224" s="235"/>
      <c r="J224" s="236">
        <f>ROUND(I224*H224,2)</f>
        <v>0</v>
      </c>
      <c r="K224" s="232" t="s">
        <v>129</v>
      </c>
      <c r="L224" s="237"/>
      <c r="M224" s="238" t="s">
        <v>1</v>
      </c>
      <c r="N224" s="239" t="s">
        <v>41</v>
      </c>
      <c r="O224" s="75"/>
      <c r="P224" s="208">
        <f>O224*H224</f>
        <v>0</v>
      </c>
      <c r="Q224" s="208">
        <v>0.00016000000000000001</v>
      </c>
      <c r="R224" s="208">
        <f>Q224*H224</f>
        <v>0.00024480000000000004</v>
      </c>
      <c r="S224" s="208">
        <v>0</v>
      </c>
      <c r="T224" s="209">
        <f>S224*H224</f>
        <v>0</v>
      </c>
      <c r="AR224" s="13" t="s">
        <v>425</v>
      </c>
      <c r="AT224" s="13" t="s">
        <v>345</v>
      </c>
      <c r="AU224" s="13" t="s">
        <v>80</v>
      </c>
      <c r="AY224" s="13" t="s">
        <v>124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3" t="s">
        <v>78</v>
      </c>
      <c r="BK224" s="210">
        <f>ROUND(I224*H224,2)</f>
        <v>0</v>
      </c>
      <c r="BL224" s="13" t="s">
        <v>251</v>
      </c>
      <c r="BM224" s="13" t="s">
        <v>480</v>
      </c>
    </row>
    <row r="225" s="11" customFormat="1">
      <c r="B225" s="218"/>
      <c r="C225" s="219"/>
      <c r="D225" s="220" t="s">
        <v>194</v>
      </c>
      <c r="E225" s="219"/>
      <c r="F225" s="222" t="s">
        <v>797</v>
      </c>
      <c r="G225" s="219"/>
      <c r="H225" s="223">
        <v>1.53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194</v>
      </c>
      <c r="AU225" s="229" t="s">
        <v>80</v>
      </c>
      <c r="AV225" s="11" t="s">
        <v>80</v>
      </c>
      <c r="AW225" s="11" t="s">
        <v>4</v>
      </c>
      <c r="AX225" s="11" t="s">
        <v>78</v>
      </c>
      <c r="AY225" s="229" t="s">
        <v>124</v>
      </c>
    </row>
    <row r="226" s="1" customFormat="1" ht="16.5" customHeight="1">
      <c r="B226" s="34"/>
      <c r="C226" s="199" t="s">
        <v>798</v>
      </c>
      <c r="D226" s="199" t="s">
        <v>125</v>
      </c>
      <c r="E226" s="200" t="s">
        <v>482</v>
      </c>
      <c r="F226" s="201" t="s">
        <v>483</v>
      </c>
      <c r="G226" s="202" t="s">
        <v>430</v>
      </c>
      <c r="H226" s="240"/>
      <c r="I226" s="204"/>
      <c r="J226" s="205">
        <f>ROUND(I226*H226,2)</f>
        <v>0</v>
      </c>
      <c r="K226" s="201" t="s">
        <v>129</v>
      </c>
      <c r="L226" s="39"/>
      <c r="M226" s="206" t="s">
        <v>1</v>
      </c>
      <c r="N226" s="207" t="s">
        <v>41</v>
      </c>
      <c r="O226" s="75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AR226" s="13" t="s">
        <v>251</v>
      </c>
      <c r="AT226" s="13" t="s">
        <v>125</v>
      </c>
      <c r="AU226" s="13" t="s">
        <v>80</v>
      </c>
      <c r="AY226" s="13" t="s">
        <v>124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3" t="s">
        <v>78</v>
      </c>
      <c r="BK226" s="210">
        <f>ROUND(I226*H226,2)</f>
        <v>0</v>
      </c>
      <c r="BL226" s="13" t="s">
        <v>251</v>
      </c>
      <c r="BM226" s="13" t="s">
        <v>484</v>
      </c>
    </row>
    <row r="227" s="10" customFormat="1" ht="22.8" customHeight="1">
      <c r="B227" s="185"/>
      <c r="C227" s="186"/>
      <c r="D227" s="187" t="s">
        <v>69</v>
      </c>
      <c r="E227" s="211" t="s">
        <v>485</v>
      </c>
      <c r="F227" s="211" t="s">
        <v>486</v>
      </c>
      <c r="G227" s="186"/>
      <c r="H227" s="186"/>
      <c r="I227" s="189"/>
      <c r="J227" s="212">
        <f>BK227</f>
        <v>0</v>
      </c>
      <c r="K227" s="186"/>
      <c r="L227" s="191"/>
      <c r="M227" s="192"/>
      <c r="N227" s="193"/>
      <c r="O227" s="193"/>
      <c r="P227" s="194">
        <f>SUM(P228:P239)</f>
        <v>0</v>
      </c>
      <c r="Q227" s="193"/>
      <c r="R227" s="194">
        <f>SUM(R228:R239)</f>
        <v>0.1545376</v>
      </c>
      <c r="S227" s="193"/>
      <c r="T227" s="195">
        <f>SUM(T228:T239)</f>
        <v>0</v>
      </c>
      <c r="AR227" s="196" t="s">
        <v>80</v>
      </c>
      <c r="AT227" s="197" t="s">
        <v>69</v>
      </c>
      <c r="AU227" s="197" t="s">
        <v>78</v>
      </c>
      <c r="AY227" s="196" t="s">
        <v>124</v>
      </c>
      <c r="BK227" s="198">
        <f>SUM(BK228:BK239)</f>
        <v>0</v>
      </c>
    </row>
    <row r="228" s="1" customFormat="1" ht="16.5" customHeight="1">
      <c r="B228" s="34"/>
      <c r="C228" s="199" t="s">
        <v>799</v>
      </c>
      <c r="D228" s="199" t="s">
        <v>125</v>
      </c>
      <c r="E228" s="200" t="s">
        <v>800</v>
      </c>
      <c r="F228" s="201" t="s">
        <v>801</v>
      </c>
      <c r="G228" s="202" t="s">
        <v>192</v>
      </c>
      <c r="H228" s="203">
        <v>7.8120000000000003</v>
      </c>
      <c r="I228" s="204"/>
      <c r="J228" s="205">
        <f>ROUND(I228*H228,2)</f>
        <v>0</v>
      </c>
      <c r="K228" s="201" t="s">
        <v>129</v>
      </c>
      <c r="L228" s="39"/>
      <c r="M228" s="206" t="s">
        <v>1</v>
      </c>
      <c r="N228" s="207" t="s">
        <v>41</v>
      </c>
      <c r="O228" s="75"/>
      <c r="P228" s="208">
        <f>O228*H228</f>
        <v>0</v>
      </c>
      <c r="Q228" s="208">
        <v>0.0051999999999999998</v>
      </c>
      <c r="R228" s="208">
        <f>Q228*H228</f>
        <v>0.040622400000000003</v>
      </c>
      <c r="S228" s="208">
        <v>0</v>
      </c>
      <c r="T228" s="209">
        <f>S228*H228</f>
        <v>0</v>
      </c>
      <c r="AR228" s="13" t="s">
        <v>251</v>
      </c>
      <c r="AT228" s="13" t="s">
        <v>125</v>
      </c>
      <c r="AU228" s="13" t="s">
        <v>80</v>
      </c>
      <c r="AY228" s="13" t="s">
        <v>124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3" t="s">
        <v>78</v>
      </c>
      <c r="BK228" s="210">
        <f>ROUND(I228*H228,2)</f>
        <v>0</v>
      </c>
      <c r="BL228" s="13" t="s">
        <v>251</v>
      </c>
      <c r="BM228" s="13" t="s">
        <v>802</v>
      </c>
    </row>
    <row r="229" s="11" customFormat="1">
      <c r="B229" s="218"/>
      <c r="C229" s="219"/>
      <c r="D229" s="220" t="s">
        <v>194</v>
      </c>
      <c r="E229" s="221" t="s">
        <v>1</v>
      </c>
      <c r="F229" s="222" t="s">
        <v>803</v>
      </c>
      <c r="G229" s="219"/>
      <c r="H229" s="223">
        <v>7.8120000000000003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194</v>
      </c>
      <c r="AU229" s="229" t="s">
        <v>80</v>
      </c>
      <c r="AV229" s="11" t="s">
        <v>80</v>
      </c>
      <c r="AW229" s="11" t="s">
        <v>32</v>
      </c>
      <c r="AX229" s="11" t="s">
        <v>78</v>
      </c>
      <c r="AY229" s="229" t="s">
        <v>124</v>
      </c>
    </row>
    <row r="230" s="1" customFormat="1" ht="16.5" customHeight="1">
      <c r="B230" s="34"/>
      <c r="C230" s="230" t="s">
        <v>804</v>
      </c>
      <c r="D230" s="230" t="s">
        <v>345</v>
      </c>
      <c r="E230" s="231" t="s">
        <v>805</v>
      </c>
      <c r="F230" s="232" t="s">
        <v>806</v>
      </c>
      <c r="G230" s="233" t="s">
        <v>192</v>
      </c>
      <c r="H230" s="234">
        <v>8.593</v>
      </c>
      <c r="I230" s="235"/>
      <c r="J230" s="236">
        <f>ROUND(I230*H230,2)</f>
        <v>0</v>
      </c>
      <c r="K230" s="232" t="s">
        <v>129</v>
      </c>
      <c r="L230" s="237"/>
      <c r="M230" s="238" t="s">
        <v>1</v>
      </c>
      <c r="N230" s="239" t="s">
        <v>41</v>
      </c>
      <c r="O230" s="75"/>
      <c r="P230" s="208">
        <f>O230*H230</f>
        <v>0</v>
      </c>
      <c r="Q230" s="208">
        <v>0.0126</v>
      </c>
      <c r="R230" s="208">
        <f>Q230*H230</f>
        <v>0.1082718</v>
      </c>
      <c r="S230" s="208">
        <v>0</v>
      </c>
      <c r="T230" s="209">
        <f>S230*H230</f>
        <v>0</v>
      </c>
      <c r="AR230" s="13" t="s">
        <v>425</v>
      </c>
      <c r="AT230" s="13" t="s">
        <v>345</v>
      </c>
      <c r="AU230" s="13" t="s">
        <v>80</v>
      </c>
      <c r="AY230" s="13" t="s">
        <v>124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3" t="s">
        <v>78</v>
      </c>
      <c r="BK230" s="210">
        <f>ROUND(I230*H230,2)</f>
        <v>0</v>
      </c>
      <c r="BL230" s="13" t="s">
        <v>251</v>
      </c>
      <c r="BM230" s="13" t="s">
        <v>807</v>
      </c>
    </row>
    <row r="231" s="11" customFormat="1">
      <c r="B231" s="218"/>
      <c r="C231" s="219"/>
      <c r="D231" s="220" t="s">
        <v>194</v>
      </c>
      <c r="E231" s="219"/>
      <c r="F231" s="222" t="s">
        <v>808</v>
      </c>
      <c r="G231" s="219"/>
      <c r="H231" s="223">
        <v>8.593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194</v>
      </c>
      <c r="AU231" s="229" t="s">
        <v>80</v>
      </c>
      <c r="AV231" s="11" t="s">
        <v>80</v>
      </c>
      <c r="AW231" s="11" t="s">
        <v>4</v>
      </c>
      <c r="AX231" s="11" t="s">
        <v>78</v>
      </c>
      <c r="AY231" s="229" t="s">
        <v>124</v>
      </c>
    </row>
    <row r="232" s="1" customFormat="1" ht="16.5" customHeight="1">
      <c r="B232" s="34"/>
      <c r="C232" s="199" t="s">
        <v>809</v>
      </c>
      <c r="D232" s="199" t="s">
        <v>125</v>
      </c>
      <c r="E232" s="200" t="s">
        <v>810</v>
      </c>
      <c r="F232" s="201" t="s">
        <v>811</v>
      </c>
      <c r="G232" s="202" t="s">
        <v>192</v>
      </c>
      <c r="H232" s="203">
        <v>7.8120000000000003</v>
      </c>
      <c r="I232" s="204"/>
      <c r="J232" s="205">
        <f>ROUND(I232*H232,2)</f>
        <v>0</v>
      </c>
      <c r="K232" s="201" t="s">
        <v>129</v>
      </c>
      <c r="L232" s="39"/>
      <c r="M232" s="206" t="s">
        <v>1</v>
      </c>
      <c r="N232" s="207" t="s">
        <v>41</v>
      </c>
      <c r="O232" s="75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AR232" s="13" t="s">
        <v>251</v>
      </c>
      <c r="AT232" s="13" t="s">
        <v>125</v>
      </c>
      <c r="AU232" s="13" t="s">
        <v>80</v>
      </c>
      <c r="AY232" s="13" t="s">
        <v>124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3" t="s">
        <v>78</v>
      </c>
      <c r="BK232" s="210">
        <f>ROUND(I232*H232,2)</f>
        <v>0</v>
      </c>
      <c r="BL232" s="13" t="s">
        <v>251</v>
      </c>
      <c r="BM232" s="13" t="s">
        <v>812</v>
      </c>
    </row>
    <row r="233" s="1" customFormat="1" ht="16.5" customHeight="1">
      <c r="B233" s="34"/>
      <c r="C233" s="199" t="s">
        <v>813</v>
      </c>
      <c r="D233" s="199" t="s">
        <v>125</v>
      </c>
      <c r="E233" s="200" t="s">
        <v>814</v>
      </c>
      <c r="F233" s="201" t="s">
        <v>815</v>
      </c>
      <c r="G233" s="202" t="s">
        <v>210</v>
      </c>
      <c r="H233" s="203">
        <v>3.7200000000000002</v>
      </c>
      <c r="I233" s="204"/>
      <c r="J233" s="205">
        <f>ROUND(I233*H233,2)</f>
        <v>0</v>
      </c>
      <c r="K233" s="201" t="s">
        <v>129</v>
      </c>
      <c r="L233" s="39"/>
      <c r="M233" s="206" t="s">
        <v>1</v>
      </c>
      <c r="N233" s="207" t="s">
        <v>41</v>
      </c>
      <c r="O233" s="75"/>
      <c r="P233" s="208">
        <f>O233*H233</f>
        <v>0</v>
      </c>
      <c r="Q233" s="208">
        <v>0.00031</v>
      </c>
      <c r="R233" s="208">
        <f>Q233*H233</f>
        <v>0.0011532000000000001</v>
      </c>
      <c r="S233" s="208">
        <v>0</v>
      </c>
      <c r="T233" s="209">
        <f>S233*H233</f>
        <v>0</v>
      </c>
      <c r="AR233" s="13" t="s">
        <v>251</v>
      </c>
      <c r="AT233" s="13" t="s">
        <v>125</v>
      </c>
      <c r="AU233" s="13" t="s">
        <v>80</v>
      </c>
      <c r="AY233" s="13" t="s">
        <v>124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3" t="s">
        <v>78</v>
      </c>
      <c r="BK233" s="210">
        <f>ROUND(I233*H233,2)</f>
        <v>0</v>
      </c>
      <c r="BL233" s="13" t="s">
        <v>251</v>
      </c>
      <c r="BM233" s="13" t="s">
        <v>816</v>
      </c>
    </row>
    <row r="234" s="11" customFormat="1">
      <c r="B234" s="218"/>
      <c r="C234" s="219"/>
      <c r="D234" s="220" t="s">
        <v>194</v>
      </c>
      <c r="E234" s="221" t="s">
        <v>1</v>
      </c>
      <c r="F234" s="222" t="s">
        <v>817</v>
      </c>
      <c r="G234" s="219"/>
      <c r="H234" s="223">
        <v>3.7200000000000002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194</v>
      </c>
      <c r="AU234" s="229" t="s">
        <v>80</v>
      </c>
      <c r="AV234" s="11" t="s">
        <v>80</v>
      </c>
      <c r="AW234" s="11" t="s">
        <v>32</v>
      </c>
      <c r="AX234" s="11" t="s">
        <v>78</v>
      </c>
      <c r="AY234" s="229" t="s">
        <v>124</v>
      </c>
    </row>
    <row r="235" s="1" customFormat="1" ht="16.5" customHeight="1">
      <c r="B235" s="34"/>
      <c r="C235" s="199" t="s">
        <v>818</v>
      </c>
      <c r="D235" s="199" t="s">
        <v>125</v>
      </c>
      <c r="E235" s="200" t="s">
        <v>487</v>
      </c>
      <c r="F235" s="201" t="s">
        <v>488</v>
      </c>
      <c r="G235" s="202" t="s">
        <v>210</v>
      </c>
      <c r="H235" s="203">
        <v>17.27</v>
      </c>
      <c r="I235" s="204"/>
      <c r="J235" s="205">
        <f>ROUND(I235*H235,2)</f>
        <v>0</v>
      </c>
      <c r="K235" s="201" t="s">
        <v>129</v>
      </c>
      <c r="L235" s="39"/>
      <c r="M235" s="206" t="s">
        <v>1</v>
      </c>
      <c r="N235" s="207" t="s">
        <v>41</v>
      </c>
      <c r="O235" s="75"/>
      <c r="P235" s="208">
        <f>O235*H235</f>
        <v>0</v>
      </c>
      <c r="Q235" s="208">
        <v>0.00025999999999999998</v>
      </c>
      <c r="R235" s="208">
        <f>Q235*H235</f>
        <v>0.0044901999999999997</v>
      </c>
      <c r="S235" s="208">
        <v>0</v>
      </c>
      <c r="T235" s="209">
        <f>S235*H235</f>
        <v>0</v>
      </c>
      <c r="AR235" s="13" t="s">
        <v>251</v>
      </c>
      <c r="AT235" s="13" t="s">
        <v>125</v>
      </c>
      <c r="AU235" s="13" t="s">
        <v>80</v>
      </c>
      <c r="AY235" s="13" t="s">
        <v>124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3" t="s">
        <v>78</v>
      </c>
      <c r="BK235" s="210">
        <f>ROUND(I235*H235,2)</f>
        <v>0</v>
      </c>
      <c r="BL235" s="13" t="s">
        <v>251</v>
      </c>
      <c r="BM235" s="13" t="s">
        <v>819</v>
      </c>
    </row>
    <row r="236" s="11" customFormat="1">
      <c r="B236" s="218"/>
      <c r="C236" s="219"/>
      <c r="D236" s="220" t="s">
        <v>194</v>
      </c>
      <c r="E236" s="221" t="s">
        <v>1</v>
      </c>
      <c r="F236" s="222" t="s">
        <v>817</v>
      </c>
      <c r="G236" s="219"/>
      <c r="H236" s="223">
        <v>3.7200000000000002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194</v>
      </c>
      <c r="AU236" s="229" t="s">
        <v>80</v>
      </c>
      <c r="AV236" s="11" t="s">
        <v>80</v>
      </c>
      <c r="AW236" s="11" t="s">
        <v>32</v>
      </c>
      <c r="AX236" s="11" t="s">
        <v>70</v>
      </c>
      <c r="AY236" s="229" t="s">
        <v>124</v>
      </c>
    </row>
    <row r="237" s="11" customFormat="1">
      <c r="B237" s="218"/>
      <c r="C237" s="219"/>
      <c r="D237" s="220" t="s">
        <v>194</v>
      </c>
      <c r="E237" s="221" t="s">
        <v>1</v>
      </c>
      <c r="F237" s="222" t="s">
        <v>758</v>
      </c>
      <c r="G237" s="219"/>
      <c r="H237" s="223">
        <v>1.05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194</v>
      </c>
      <c r="AU237" s="229" t="s">
        <v>80</v>
      </c>
      <c r="AV237" s="11" t="s">
        <v>80</v>
      </c>
      <c r="AW237" s="11" t="s">
        <v>32</v>
      </c>
      <c r="AX237" s="11" t="s">
        <v>70</v>
      </c>
      <c r="AY237" s="229" t="s">
        <v>124</v>
      </c>
    </row>
    <row r="238" s="11" customFormat="1">
      <c r="B238" s="218"/>
      <c r="C238" s="219"/>
      <c r="D238" s="220" t="s">
        <v>194</v>
      </c>
      <c r="E238" s="221" t="s">
        <v>1</v>
      </c>
      <c r="F238" s="222" t="s">
        <v>759</v>
      </c>
      <c r="G238" s="219"/>
      <c r="H238" s="223">
        <v>12.5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194</v>
      </c>
      <c r="AU238" s="229" t="s">
        <v>80</v>
      </c>
      <c r="AV238" s="11" t="s">
        <v>80</v>
      </c>
      <c r="AW238" s="11" t="s">
        <v>32</v>
      </c>
      <c r="AX238" s="11" t="s">
        <v>70</v>
      </c>
      <c r="AY238" s="229" t="s">
        <v>124</v>
      </c>
    </row>
    <row r="239" s="1" customFormat="1" ht="16.5" customHeight="1">
      <c r="B239" s="34"/>
      <c r="C239" s="199" t="s">
        <v>820</v>
      </c>
      <c r="D239" s="199" t="s">
        <v>125</v>
      </c>
      <c r="E239" s="200" t="s">
        <v>491</v>
      </c>
      <c r="F239" s="201" t="s">
        <v>492</v>
      </c>
      <c r="G239" s="202" t="s">
        <v>430</v>
      </c>
      <c r="H239" s="240"/>
      <c r="I239" s="204"/>
      <c r="J239" s="205">
        <f>ROUND(I239*H239,2)</f>
        <v>0</v>
      </c>
      <c r="K239" s="201" t="s">
        <v>129</v>
      </c>
      <c r="L239" s="39"/>
      <c r="M239" s="206" t="s">
        <v>1</v>
      </c>
      <c r="N239" s="207" t="s">
        <v>41</v>
      </c>
      <c r="O239" s="75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AR239" s="13" t="s">
        <v>251</v>
      </c>
      <c r="AT239" s="13" t="s">
        <v>125</v>
      </c>
      <c r="AU239" s="13" t="s">
        <v>80</v>
      </c>
      <c r="AY239" s="13" t="s">
        <v>124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3" t="s">
        <v>78</v>
      </c>
      <c r="BK239" s="210">
        <f>ROUND(I239*H239,2)</f>
        <v>0</v>
      </c>
      <c r="BL239" s="13" t="s">
        <v>251</v>
      </c>
      <c r="BM239" s="13" t="s">
        <v>493</v>
      </c>
    </row>
    <row r="240" s="10" customFormat="1" ht="22.8" customHeight="1">
      <c r="B240" s="185"/>
      <c r="C240" s="186"/>
      <c r="D240" s="187" t="s">
        <v>69</v>
      </c>
      <c r="E240" s="211" t="s">
        <v>305</v>
      </c>
      <c r="F240" s="211" t="s">
        <v>306</v>
      </c>
      <c r="G240" s="186"/>
      <c r="H240" s="186"/>
      <c r="I240" s="189"/>
      <c r="J240" s="212">
        <f>BK240</f>
        <v>0</v>
      </c>
      <c r="K240" s="186"/>
      <c r="L240" s="191"/>
      <c r="M240" s="192"/>
      <c r="N240" s="193"/>
      <c r="O240" s="193"/>
      <c r="P240" s="194">
        <f>SUM(P241:P251)</f>
        <v>0</v>
      </c>
      <c r="Q240" s="193"/>
      <c r="R240" s="194">
        <f>SUM(R241:R251)</f>
        <v>0.016446080000000002</v>
      </c>
      <c r="S240" s="193"/>
      <c r="T240" s="195">
        <f>SUM(T241:T251)</f>
        <v>0</v>
      </c>
      <c r="AR240" s="196" t="s">
        <v>80</v>
      </c>
      <c r="AT240" s="197" t="s">
        <v>69</v>
      </c>
      <c r="AU240" s="197" t="s">
        <v>78</v>
      </c>
      <c r="AY240" s="196" t="s">
        <v>124</v>
      </c>
      <c r="BK240" s="198">
        <f>SUM(BK241:BK251)</f>
        <v>0</v>
      </c>
    </row>
    <row r="241" s="1" customFormat="1" ht="16.5" customHeight="1">
      <c r="B241" s="34"/>
      <c r="C241" s="199" t="s">
        <v>821</v>
      </c>
      <c r="D241" s="199" t="s">
        <v>125</v>
      </c>
      <c r="E241" s="200" t="s">
        <v>495</v>
      </c>
      <c r="F241" s="201" t="s">
        <v>496</v>
      </c>
      <c r="G241" s="202" t="s">
        <v>192</v>
      </c>
      <c r="H241" s="203">
        <v>26.77</v>
      </c>
      <c r="I241" s="204"/>
      <c r="J241" s="205">
        <f>ROUND(I241*H241,2)</f>
        <v>0</v>
      </c>
      <c r="K241" s="201" t="s">
        <v>129</v>
      </c>
      <c r="L241" s="39"/>
      <c r="M241" s="206" t="s">
        <v>1</v>
      </c>
      <c r="N241" s="207" t="s">
        <v>41</v>
      </c>
      <c r="O241" s="75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AR241" s="13" t="s">
        <v>251</v>
      </c>
      <c r="AT241" s="13" t="s">
        <v>125</v>
      </c>
      <c r="AU241" s="13" t="s">
        <v>80</v>
      </c>
      <c r="AY241" s="13" t="s">
        <v>124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3" t="s">
        <v>78</v>
      </c>
      <c r="BK241" s="210">
        <f>ROUND(I241*H241,2)</f>
        <v>0</v>
      </c>
      <c r="BL241" s="13" t="s">
        <v>251</v>
      </c>
      <c r="BM241" s="13" t="s">
        <v>497</v>
      </c>
    </row>
    <row r="242" s="11" customFormat="1">
      <c r="B242" s="218"/>
      <c r="C242" s="219"/>
      <c r="D242" s="220" t="s">
        <v>194</v>
      </c>
      <c r="E242" s="221" t="s">
        <v>1</v>
      </c>
      <c r="F242" s="222" t="s">
        <v>662</v>
      </c>
      <c r="G242" s="219"/>
      <c r="H242" s="223">
        <v>5.6100000000000003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194</v>
      </c>
      <c r="AU242" s="229" t="s">
        <v>80</v>
      </c>
      <c r="AV242" s="11" t="s">
        <v>80</v>
      </c>
      <c r="AW242" s="11" t="s">
        <v>32</v>
      </c>
      <c r="AX242" s="11" t="s">
        <v>70</v>
      </c>
      <c r="AY242" s="229" t="s">
        <v>124</v>
      </c>
    </row>
    <row r="243" s="11" customFormat="1">
      <c r="B243" s="218"/>
      <c r="C243" s="219"/>
      <c r="D243" s="220" t="s">
        <v>194</v>
      </c>
      <c r="E243" s="221" t="s">
        <v>1</v>
      </c>
      <c r="F243" s="222" t="s">
        <v>822</v>
      </c>
      <c r="G243" s="219"/>
      <c r="H243" s="223">
        <v>21.16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194</v>
      </c>
      <c r="AU243" s="229" t="s">
        <v>80</v>
      </c>
      <c r="AV243" s="11" t="s">
        <v>80</v>
      </c>
      <c r="AW243" s="11" t="s">
        <v>32</v>
      </c>
      <c r="AX243" s="11" t="s">
        <v>70</v>
      </c>
      <c r="AY243" s="229" t="s">
        <v>124</v>
      </c>
    </row>
    <row r="244" s="1" customFormat="1" ht="16.5" customHeight="1">
      <c r="B244" s="34"/>
      <c r="C244" s="199" t="s">
        <v>823</v>
      </c>
      <c r="D244" s="199" t="s">
        <v>125</v>
      </c>
      <c r="E244" s="200" t="s">
        <v>824</v>
      </c>
      <c r="F244" s="201" t="s">
        <v>825</v>
      </c>
      <c r="G244" s="202" t="s">
        <v>192</v>
      </c>
      <c r="H244" s="203">
        <v>11.638</v>
      </c>
      <c r="I244" s="204"/>
      <c r="J244" s="205">
        <f>ROUND(I244*H244,2)</f>
        <v>0</v>
      </c>
      <c r="K244" s="201" t="s">
        <v>129</v>
      </c>
      <c r="L244" s="39"/>
      <c r="M244" s="206" t="s">
        <v>1</v>
      </c>
      <c r="N244" s="207" t="s">
        <v>41</v>
      </c>
      <c r="O244" s="75"/>
      <c r="P244" s="208">
        <f>O244*H244</f>
        <v>0</v>
      </c>
      <c r="Q244" s="208">
        <v>1.0000000000000001E-05</v>
      </c>
      <c r="R244" s="208">
        <f>Q244*H244</f>
        <v>0.00011638000000000001</v>
      </c>
      <c r="S244" s="208">
        <v>0</v>
      </c>
      <c r="T244" s="209">
        <f>S244*H244</f>
        <v>0</v>
      </c>
      <c r="AR244" s="13" t="s">
        <v>251</v>
      </c>
      <c r="AT244" s="13" t="s">
        <v>125</v>
      </c>
      <c r="AU244" s="13" t="s">
        <v>80</v>
      </c>
      <c r="AY244" s="13" t="s">
        <v>124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3" t="s">
        <v>78</v>
      </c>
      <c r="BK244" s="210">
        <f>ROUND(I244*H244,2)</f>
        <v>0</v>
      </c>
      <c r="BL244" s="13" t="s">
        <v>251</v>
      </c>
      <c r="BM244" s="13" t="s">
        <v>826</v>
      </c>
    </row>
    <row r="245" s="11" customFormat="1">
      <c r="B245" s="218"/>
      <c r="C245" s="219"/>
      <c r="D245" s="220" t="s">
        <v>194</v>
      </c>
      <c r="E245" s="221" t="s">
        <v>1</v>
      </c>
      <c r="F245" s="222" t="s">
        <v>827</v>
      </c>
      <c r="G245" s="219"/>
      <c r="H245" s="223">
        <v>11.638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194</v>
      </c>
      <c r="AU245" s="229" t="s">
        <v>80</v>
      </c>
      <c r="AV245" s="11" t="s">
        <v>80</v>
      </c>
      <c r="AW245" s="11" t="s">
        <v>32</v>
      </c>
      <c r="AX245" s="11" t="s">
        <v>78</v>
      </c>
      <c r="AY245" s="229" t="s">
        <v>124</v>
      </c>
    </row>
    <row r="246" s="1" customFormat="1" ht="16.5" customHeight="1">
      <c r="B246" s="34"/>
      <c r="C246" s="199" t="s">
        <v>828</v>
      </c>
      <c r="D246" s="199" t="s">
        <v>125</v>
      </c>
      <c r="E246" s="200" t="s">
        <v>500</v>
      </c>
      <c r="F246" s="201" t="s">
        <v>829</v>
      </c>
      <c r="G246" s="202" t="s">
        <v>192</v>
      </c>
      <c r="H246" s="203">
        <v>26.77</v>
      </c>
      <c r="I246" s="204"/>
      <c r="J246" s="205">
        <f>ROUND(I246*H246,2)</f>
        <v>0</v>
      </c>
      <c r="K246" s="201" t="s">
        <v>129</v>
      </c>
      <c r="L246" s="39"/>
      <c r="M246" s="206" t="s">
        <v>1</v>
      </c>
      <c r="N246" s="207" t="s">
        <v>41</v>
      </c>
      <c r="O246" s="75"/>
      <c r="P246" s="208">
        <f>O246*H246</f>
        <v>0</v>
      </c>
      <c r="Q246" s="208">
        <v>0.00020000000000000001</v>
      </c>
      <c r="R246" s="208">
        <f>Q246*H246</f>
        <v>0.0053540000000000003</v>
      </c>
      <c r="S246" s="208">
        <v>0</v>
      </c>
      <c r="T246" s="209">
        <f>S246*H246</f>
        <v>0</v>
      </c>
      <c r="AR246" s="13" t="s">
        <v>251</v>
      </c>
      <c r="AT246" s="13" t="s">
        <v>125</v>
      </c>
      <c r="AU246" s="13" t="s">
        <v>80</v>
      </c>
      <c r="AY246" s="13" t="s">
        <v>124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3" t="s">
        <v>78</v>
      </c>
      <c r="BK246" s="210">
        <f>ROUND(I246*H246,2)</f>
        <v>0</v>
      </c>
      <c r="BL246" s="13" t="s">
        <v>251</v>
      </c>
      <c r="BM246" s="13" t="s">
        <v>830</v>
      </c>
    </row>
    <row r="247" s="11" customFormat="1">
      <c r="B247" s="218"/>
      <c r="C247" s="219"/>
      <c r="D247" s="220" t="s">
        <v>194</v>
      </c>
      <c r="E247" s="221" t="s">
        <v>1</v>
      </c>
      <c r="F247" s="222" t="s">
        <v>662</v>
      </c>
      <c r="G247" s="219"/>
      <c r="H247" s="223">
        <v>5.6100000000000003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194</v>
      </c>
      <c r="AU247" s="229" t="s">
        <v>80</v>
      </c>
      <c r="AV247" s="11" t="s">
        <v>80</v>
      </c>
      <c r="AW247" s="11" t="s">
        <v>32</v>
      </c>
      <c r="AX247" s="11" t="s">
        <v>70</v>
      </c>
      <c r="AY247" s="229" t="s">
        <v>124</v>
      </c>
    </row>
    <row r="248" s="11" customFormat="1">
      <c r="B248" s="218"/>
      <c r="C248" s="219"/>
      <c r="D248" s="220" t="s">
        <v>194</v>
      </c>
      <c r="E248" s="221" t="s">
        <v>1</v>
      </c>
      <c r="F248" s="222" t="s">
        <v>822</v>
      </c>
      <c r="G248" s="219"/>
      <c r="H248" s="223">
        <v>21.16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194</v>
      </c>
      <c r="AU248" s="229" t="s">
        <v>80</v>
      </c>
      <c r="AV248" s="11" t="s">
        <v>80</v>
      </c>
      <c r="AW248" s="11" t="s">
        <v>32</v>
      </c>
      <c r="AX248" s="11" t="s">
        <v>70</v>
      </c>
      <c r="AY248" s="229" t="s">
        <v>124</v>
      </c>
    </row>
    <row r="249" s="1" customFormat="1" ht="16.5" customHeight="1">
      <c r="B249" s="34"/>
      <c r="C249" s="199" t="s">
        <v>831</v>
      </c>
      <c r="D249" s="199" t="s">
        <v>125</v>
      </c>
      <c r="E249" s="200" t="s">
        <v>504</v>
      </c>
      <c r="F249" s="201" t="s">
        <v>505</v>
      </c>
      <c r="G249" s="202" t="s">
        <v>192</v>
      </c>
      <c r="H249" s="203">
        <v>26.77</v>
      </c>
      <c r="I249" s="204"/>
      <c r="J249" s="205">
        <f>ROUND(I249*H249,2)</f>
        <v>0</v>
      </c>
      <c r="K249" s="201" t="s">
        <v>129</v>
      </c>
      <c r="L249" s="39"/>
      <c r="M249" s="206" t="s">
        <v>1</v>
      </c>
      <c r="N249" s="207" t="s">
        <v>41</v>
      </c>
      <c r="O249" s="75"/>
      <c r="P249" s="208">
        <f>O249*H249</f>
        <v>0</v>
      </c>
      <c r="Q249" s="208">
        <v>0.00040999999999999999</v>
      </c>
      <c r="R249" s="208">
        <f>Q249*H249</f>
        <v>0.0109757</v>
      </c>
      <c r="S249" s="208">
        <v>0</v>
      </c>
      <c r="T249" s="209">
        <f>S249*H249</f>
        <v>0</v>
      </c>
      <c r="AR249" s="13" t="s">
        <v>251</v>
      </c>
      <c r="AT249" s="13" t="s">
        <v>125</v>
      </c>
      <c r="AU249" s="13" t="s">
        <v>80</v>
      </c>
      <c r="AY249" s="13" t="s">
        <v>124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3" t="s">
        <v>78</v>
      </c>
      <c r="BK249" s="210">
        <f>ROUND(I249*H249,2)</f>
        <v>0</v>
      </c>
      <c r="BL249" s="13" t="s">
        <v>251</v>
      </c>
      <c r="BM249" s="13" t="s">
        <v>506</v>
      </c>
    </row>
    <row r="250" s="11" customFormat="1">
      <c r="B250" s="218"/>
      <c r="C250" s="219"/>
      <c r="D250" s="220" t="s">
        <v>194</v>
      </c>
      <c r="E250" s="221" t="s">
        <v>1</v>
      </c>
      <c r="F250" s="222" t="s">
        <v>662</v>
      </c>
      <c r="G250" s="219"/>
      <c r="H250" s="223">
        <v>5.6100000000000003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194</v>
      </c>
      <c r="AU250" s="229" t="s">
        <v>80</v>
      </c>
      <c r="AV250" s="11" t="s">
        <v>80</v>
      </c>
      <c r="AW250" s="11" t="s">
        <v>32</v>
      </c>
      <c r="AX250" s="11" t="s">
        <v>70</v>
      </c>
      <c r="AY250" s="229" t="s">
        <v>124</v>
      </c>
    </row>
    <row r="251" s="11" customFormat="1">
      <c r="B251" s="218"/>
      <c r="C251" s="219"/>
      <c r="D251" s="220" t="s">
        <v>194</v>
      </c>
      <c r="E251" s="221" t="s">
        <v>1</v>
      </c>
      <c r="F251" s="222" t="s">
        <v>822</v>
      </c>
      <c r="G251" s="219"/>
      <c r="H251" s="223">
        <v>21.16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194</v>
      </c>
      <c r="AU251" s="229" t="s">
        <v>80</v>
      </c>
      <c r="AV251" s="11" t="s">
        <v>80</v>
      </c>
      <c r="AW251" s="11" t="s">
        <v>32</v>
      </c>
      <c r="AX251" s="11" t="s">
        <v>70</v>
      </c>
      <c r="AY251" s="229" t="s">
        <v>124</v>
      </c>
    </row>
    <row r="252" s="10" customFormat="1" ht="22.8" customHeight="1">
      <c r="B252" s="185"/>
      <c r="C252" s="186"/>
      <c r="D252" s="187" t="s">
        <v>69</v>
      </c>
      <c r="E252" s="211" t="s">
        <v>313</v>
      </c>
      <c r="F252" s="211" t="s">
        <v>314</v>
      </c>
      <c r="G252" s="186"/>
      <c r="H252" s="186"/>
      <c r="I252" s="189"/>
      <c r="J252" s="212">
        <f>BK252</f>
        <v>0</v>
      </c>
      <c r="K252" s="186"/>
      <c r="L252" s="191"/>
      <c r="M252" s="192"/>
      <c r="N252" s="193"/>
      <c r="O252" s="193"/>
      <c r="P252" s="194">
        <f>SUM(P253:P315)</f>
        <v>0</v>
      </c>
      <c r="Q252" s="193"/>
      <c r="R252" s="194">
        <f>SUM(R253:R315)</f>
        <v>0.67334143000000002</v>
      </c>
      <c r="S252" s="193"/>
      <c r="T252" s="195">
        <f>SUM(T253:T315)</f>
        <v>0.14009116999999999</v>
      </c>
      <c r="AR252" s="196" t="s">
        <v>80</v>
      </c>
      <c r="AT252" s="197" t="s">
        <v>69</v>
      </c>
      <c r="AU252" s="197" t="s">
        <v>78</v>
      </c>
      <c r="AY252" s="196" t="s">
        <v>124</v>
      </c>
      <c r="BK252" s="198">
        <f>SUM(BK253:BK315)</f>
        <v>0</v>
      </c>
    </row>
    <row r="253" s="1" customFormat="1" ht="16.5" customHeight="1">
      <c r="B253" s="34"/>
      <c r="C253" s="199" t="s">
        <v>832</v>
      </c>
      <c r="D253" s="199" t="s">
        <v>125</v>
      </c>
      <c r="E253" s="200" t="s">
        <v>324</v>
      </c>
      <c r="F253" s="201" t="s">
        <v>325</v>
      </c>
      <c r="G253" s="202" t="s">
        <v>192</v>
      </c>
      <c r="H253" s="203">
        <v>451.90699999999998</v>
      </c>
      <c r="I253" s="204"/>
      <c r="J253" s="205">
        <f>ROUND(I253*H253,2)</f>
        <v>0</v>
      </c>
      <c r="K253" s="201" t="s">
        <v>129</v>
      </c>
      <c r="L253" s="39"/>
      <c r="M253" s="206" t="s">
        <v>1</v>
      </c>
      <c r="N253" s="207" t="s">
        <v>41</v>
      </c>
      <c r="O253" s="75"/>
      <c r="P253" s="208">
        <f>O253*H253</f>
        <v>0</v>
      </c>
      <c r="Q253" s="208">
        <v>0.001</v>
      </c>
      <c r="R253" s="208">
        <f>Q253*H253</f>
        <v>0.451907</v>
      </c>
      <c r="S253" s="208">
        <v>0.00031</v>
      </c>
      <c r="T253" s="209">
        <f>S253*H253</f>
        <v>0.14009116999999999</v>
      </c>
      <c r="AR253" s="13" t="s">
        <v>251</v>
      </c>
      <c r="AT253" s="13" t="s">
        <v>125</v>
      </c>
      <c r="AU253" s="13" t="s">
        <v>80</v>
      </c>
      <c r="AY253" s="13" t="s">
        <v>124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3" t="s">
        <v>78</v>
      </c>
      <c r="BK253" s="210">
        <f>ROUND(I253*H253,2)</f>
        <v>0</v>
      </c>
      <c r="BL253" s="13" t="s">
        <v>251</v>
      </c>
      <c r="BM253" s="13" t="s">
        <v>833</v>
      </c>
    </row>
    <row r="254" s="11" customFormat="1">
      <c r="B254" s="218"/>
      <c r="C254" s="219"/>
      <c r="D254" s="220" t="s">
        <v>194</v>
      </c>
      <c r="E254" s="221" t="s">
        <v>1</v>
      </c>
      <c r="F254" s="222" t="s">
        <v>834</v>
      </c>
      <c r="G254" s="219"/>
      <c r="H254" s="223">
        <v>4.4000000000000004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194</v>
      </c>
      <c r="AU254" s="229" t="s">
        <v>80</v>
      </c>
      <c r="AV254" s="11" t="s">
        <v>80</v>
      </c>
      <c r="AW254" s="11" t="s">
        <v>32</v>
      </c>
      <c r="AX254" s="11" t="s">
        <v>70</v>
      </c>
      <c r="AY254" s="229" t="s">
        <v>124</v>
      </c>
    </row>
    <row r="255" s="11" customFormat="1">
      <c r="B255" s="218"/>
      <c r="C255" s="219"/>
      <c r="D255" s="220" t="s">
        <v>194</v>
      </c>
      <c r="E255" s="221" t="s">
        <v>1</v>
      </c>
      <c r="F255" s="222" t="s">
        <v>835</v>
      </c>
      <c r="G255" s="219"/>
      <c r="H255" s="223">
        <v>17.149999999999999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194</v>
      </c>
      <c r="AU255" s="229" t="s">
        <v>80</v>
      </c>
      <c r="AV255" s="11" t="s">
        <v>80</v>
      </c>
      <c r="AW255" s="11" t="s">
        <v>32</v>
      </c>
      <c r="AX255" s="11" t="s">
        <v>70</v>
      </c>
      <c r="AY255" s="229" t="s">
        <v>124</v>
      </c>
    </row>
    <row r="256" s="11" customFormat="1">
      <c r="B256" s="218"/>
      <c r="C256" s="219"/>
      <c r="D256" s="220" t="s">
        <v>194</v>
      </c>
      <c r="E256" s="221" t="s">
        <v>1</v>
      </c>
      <c r="F256" s="222" t="s">
        <v>836</v>
      </c>
      <c r="G256" s="219"/>
      <c r="H256" s="223">
        <v>0.84999999999999998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194</v>
      </c>
      <c r="AU256" s="229" t="s">
        <v>80</v>
      </c>
      <c r="AV256" s="11" t="s">
        <v>80</v>
      </c>
      <c r="AW256" s="11" t="s">
        <v>32</v>
      </c>
      <c r="AX256" s="11" t="s">
        <v>70</v>
      </c>
      <c r="AY256" s="229" t="s">
        <v>124</v>
      </c>
    </row>
    <row r="257" s="11" customFormat="1">
      <c r="B257" s="218"/>
      <c r="C257" s="219"/>
      <c r="D257" s="220" t="s">
        <v>194</v>
      </c>
      <c r="E257" s="221" t="s">
        <v>1</v>
      </c>
      <c r="F257" s="222" t="s">
        <v>518</v>
      </c>
      <c r="G257" s="219"/>
      <c r="H257" s="223">
        <v>6.6260000000000003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194</v>
      </c>
      <c r="AU257" s="229" t="s">
        <v>80</v>
      </c>
      <c r="AV257" s="11" t="s">
        <v>80</v>
      </c>
      <c r="AW257" s="11" t="s">
        <v>32</v>
      </c>
      <c r="AX257" s="11" t="s">
        <v>70</v>
      </c>
      <c r="AY257" s="229" t="s">
        <v>124</v>
      </c>
    </row>
    <row r="258" s="11" customFormat="1">
      <c r="B258" s="218"/>
      <c r="C258" s="219"/>
      <c r="D258" s="220" t="s">
        <v>194</v>
      </c>
      <c r="E258" s="221" t="s">
        <v>1</v>
      </c>
      <c r="F258" s="222" t="s">
        <v>837</v>
      </c>
      <c r="G258" s="219"/>
      <c r="H258" s="223">
        <v>1.77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194</v>
      </c>
      <c r="AU258" s="229" t="s">
        <v>80</v>
      </c>
      <c r="AV258" s="11" t="s">
        <v>80</v>
      </c>
      <c r="AW258" s="11" t="s">
        <v>32</v>
      </c>
      <c r="AX258" s="11" t="s">
        <v>70</v>
      </c>
      <c r="AY258" s="229" t="s">
        <v>124</v>
      </c>
    </row>
    <row r="259" s="11" customFormat="1">
      <c r="B259" s="218"/>
      <c r="C259" s="219"/>
      <c r="D259" s="220" t="s">
        <v>194</v>
      </c>
      <c r="E259" s="221" t="s">
        <v>1</v>
      </c>
      <c r="F259" s="222" t="s">
        <v>838</v>
      </c>
      <c r="G259" s="219"/>
      <c r="H259" s="223">
        <v>5.7699999999999996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194</v>
      </c>
      <c r="AU259" s="229" t="s">
        <v>80</v>
      </c>
      <c r="AV259" s="11" t="s">
        <v>80</v>
      </c>
      <c r="AW259" s="11" t="s">
        <v>32</v>
      </c>
      <c r="AX259" s="11" t="s">
        <v>70</v>
      </c>
      <c r="AY259" s="229" t="s">
        <v>124</v>
      </c>
    </row>
    <row r="260" s="11" customFormat="1">
      <c r="B260" s="218"/>
      <c r="C260" s="219"/>
      <c r="D260" s="220" t="s">
        <v>194</v>
      </c>
      <c r="E260" s="221" t="s">
        <v>1</v>
      </c>
      <c r="F260" s="222" t="s">
        <v>839</v>
      </c>
      <c r="G260" s="219"/>
      <c r="H260" s="223">
        <v>3.5299999999999998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194</v>
      </c>
      <c r="AU260" s="229" t="s">
        <v>80</v>
      </c>
      <c r="AV260" s="11" t="s">
        <v>80</v>
      </c>
      <c r="AW260" s="11" t="s">
        <v>32</v>
      </c>
      <c r="AX260" s="11" t="s">
        <v>70</v>
      </c>
      <c r="AY260" s="229" t="s">
        <v>124</v>
      </c>
    </row>
    <row r="261" s="11" customFormat="1">
      <c r="B261" s="218"/>
      <c r="C261" s="219"/>
      <c r="D261" s="220" t="s">
        <v>194</v>
      </c>
      <c r="E261" s="221" t="s">
        <v>1</v>
      </c>
      <c r="F261" s="222" t="s">
        <v>522</v>
      </c>
      <c r="G261" s="219"/>
      <c r="H261" s="223">
        <v>17.335999999999999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194</v>
      </c>
      <c r="AU261" s="229" t="s">
        <v>80</v>
      </c>
      <c r="AV261" s="11" t="s">
        <v>80</v>
      </c>
      <c r="AW261" s="11" t="s">
        <v>32</v>
      </c>
      <c r="AX261" s="11" t="s">
        <v>70</v>
      </c>
      <c r="AY261" s="229" t="s">
        <v>124</v>
      </c>
    </row>
    <row r="262" s="11" customFormat="1">
      <c r="B262" s="218"/>
      <c r="C262" s="219"/>
      <c r="D262" s="220" t="s">
        <v>194</v>
      </c>
      <c r="E262" s="221" t="s">
        <v>1</v>
      </c>
      <c r="F262" s="222" t="s">
        <v>840</v>
      </c>
      <c r="G262" s="219"/>
      <c r="H262" s="223">
        <v>16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194</v>
      </c>
      <c r="AU262" s="229" t="s">
        <v>80</v>
      </c>
      <c r="AV262" s="11" t="s">
        <v>80</v>
      </c>
      <c r="AW262" s="11" t="s">
        <v>32</v>
      </c>
      <c r="AX262" s="11" t="s">
        <v>70</v>
      </c>
      <c r="AY262" s="229" t="s">
        <v>124</v>
      </c>
    </row>
    <row r="263" s="11" customFormat="1">
      <c r="B263" s="218"/>
      <c r="C263" s="219"/>
      <c r="D263" s="220" t="s">
        <v>194</v>
      </c>
      <c r="E263" s="221" t="s">
        <v>1</v>
      </c>
      <c r="F263" s="222" t="s">
        <v>524</v>
      </c>
      <c r="G263" s="219"/>
      <c r="H263" s="223">
        <v>32.039999999999999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194</v>
      </c>
      <c r="AU263" s="229" t="s">
        <v>80</v>
      </c>
      <c r="AV263" s="11" t="s">
        <v>80</v>
      </c>
      <c r="AW263" s="11" t="s">
        <v>32</v>
      </c>
      <c r="AX263" s="11" t="s">
        <v>70</v>
      </c>
      <c r="AY263" s="229" t="s">
        <v>124</v>
      </c>
    </row>
    <row r="264" s="11" customFormat="1">
      <c r="B264" s="218"/>
      <c r="C264" s="219"/>
      <c r="D264" s="220" t="s">
        <v>194</v>
      </c>
      <c r="E264" s="221" t="s">
        <v>1</v>
      </c>
      <c r="F264" s="222" t="s">
        <v>841</v>
      </c>
      <c r="G264" s="219"/>
      <c r="H264" s="223">
        <v>11.52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194</v>
      </c>
      <c r="AU264" s="229" t="s">
        <v>80</v>
      </c>
      <c r="AV264" s="11" t="s">
        <v>80</v>
      </c>
      <c r="AW264" s="11" t="s">
        <v>32</v>
      </c>
      <c r="AX264" s="11" t="s">
        <v>70</v>
      </c>
      <c r="AY264" s="229" t="s">
        <v>124</v>
      </c>
    </row>
    <row r="265" s="11" customFormat="1">
      <c r="B265" s="218"/>
      <c r="C265" s="219"/>
      <c r="D265" s="220" t="s">
        <v>194</v>
      </c>
      <c r="E265" s="221" t="s">
        <v>1</v>
      </c>
      <c r="F265" s="222" t="s">
        <v>526</v>
      </c>
      <c r="G265" s="219"/>
      <c r="H265" s="223">
        <v>21.5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194</v>
      </c>
      <c r="AU265" s="229" t="s">
        <v>80</v>
      </c>
      <c r="AV265" s="11" t="s">
        <v>80</v>
      </c>
      <c r="AW265" s="11" t="s">
        <v>32</v>
      </c>
      <c r="AX265" s="11" t="s">
        <v>70</v>
      </c>
      <c r="AY265" s="229" t="s">
        <v>124</v>
      </c>
    </row>
    <row r="266" s="11" customFormat="1">
      <c r="B266" s="218"/>
      <c r="C266" s="219"/>
      <c r="D266" s="220" t="s">
        <v>194</v>
      </c>
      <c r="E266" s="221" t="s">
        <v>1</v>
      </c>
      <c r="F266" s="222" t="s">
        <v>842</v>
      </c>
      <c r="G266" s="219"/>
      <c r="H266" s="223">
        <v>5.7999999999999998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194</v>
      </c>
      <c r="AU266" s="229" t="s">
        <v>80</v>
      </c>
      <c r="AV266" s="11" t="s">
        <v>80</v>
      </c>
      <c r="AW266" s="11" t="s">
        <v>32</v>
      </c>
      <c r="AX266" s="11" t="s">
        <v>70</v>
      </c>
      <c r="AY266" s="229" t="s">
        <v>124</v>
      </c>
    </row>
    <row r="267" s="11" customFormat="1">
      <c r="B267" s="218"/>
      <c r="C267" s="219"/>
      <c r="D267" s="220" t="s">
        <v>194</v>
      </c>
      <c r="E267" s="221" t="s">
        <v>1</v>
      </c>
      <c r="F267" s="222" t="s">
        <v>843</v>
      </c>
      <c r="G267" s="219"/>
      <c r="H267" s="223">
        <v>14.275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194</v>
      </c>
      <c r="AU267" s="229" t="s">
        <v>80</v>
      </c>
      <c r="AV267" s="11" t="s">
        <v>80</v>
      </c>
      <c r="AW267" s="11" t="s">
        <v>32</v>
      </c>
      <c r="AX267" s="11" t="s">
        <v>70</v>
      </c>
      <c r="AY267" s="229" t="s">
        <v>124</v>
      </c>
    </row>
    <row r="268" s="11" customFormat="1">
      <c r="B268" s="218"/>
      <c r="C268" s="219"/>
      <c r="D268" s="220" t="s">
        <v>194</v>
      </c>
      <c r="E268" s="221" t="s">
        <v>1</v>
      </c>
      <c r="F268" s="222" t="s">
        <v>844</v>
      </c>
      <c r="G268" s="219"/>
      <c r="H268" s="223">
        <v>10.5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194</v>
      </c>
      <c r="AU268" s="229" t="s">
        <v>80</v>
      </c>
      <c r="AV268" s="11" t="s">
        <v>80</v>
      </c>
      <c r="AW268" s="11" t="s">
        <v>32</v>
      </c>
      <c r="AX268" s="11" t="s">
        <v>70</v>
      </c>
      <c r="AY268" s="229" t="s">
        <v>124</v>
      </c>
    </row>
    <row r="269" s="11" customFormat="1">
      <c r="B269" s="218"/>
      <c r="C269" s="219"/>
      <c r="D269" s="220" t="s">
        <v>194</v>
      </c>
      <c r="E269" s="221" t="s">
        <v>1</v>
      </c>
      <c r="F269" s="222" t="s">
        <v>845</v>
      </c>
      <c r="G269" s="219"/>
      <c r="H269" s="223">
        <v>29.600000000000001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194</v>
      </c>
      <c r="AU269" s="229" t="s">
        <v>80</v>
      </c>
      <c r="AV269" s="11" t="s">
        <v>80</v>
      </c>
      <c r="AW269" s="11" t="s">
        <v>32</v>
      </c>
      <c r="AX269" s="11" t="s">
        <v>70</v>
      </c>
      <c r="AY269" s="229" t="s">
        <v>124</v>
      </c>
    </row>
    <row r="270" s="11" customFormat="1">
      <c r="B270" s="218"/>
      <c r="C270" s="219"/>
      <c r="D270" s="220" t="s">
        <v>194</v>
      </c>
      <c r="E270" s="221" t="s">
        <v>1</v>
      </c>
      <c r="F270" s="222" t="s">
        <v>846</v>
      </c>
      <c r="G270" s="219"/>
      <c r="H270" s="223">
        <v>10.800000000000001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194</v>
      </c>
      <c r="AU270" s="229" t="s">
        <v>80</v>
      </c>
      <c r="AV270" s="11" t="s">
        <v>80</v>
      </c>
      <c r="AW270" s="11" t="s">
        <v>32</v>
      </c>
      <c r="AX270" s="11" t="s">
        <v>70</v>
      </c>
      <c r="AY270" s="229" t="s">
        <v>124</v>
      </c>
    </row>
    <row r="271" s="11" customFormat="1">
      <c r="B271" s="218"/>
      <c r="C271" s="219"/>
      <c r="D271" s="220" t="s">
        <v>194</v>
      </c>
      <c r="E271" s="221" t="s">
        <v>1</v>
      </c>
      <c r="F271" s="222" t="s">
        <v>847</v>
      </c>
      <c r="G271" s="219"/>
      <c r="H271" s="223">
        <v>14.060000000000001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194</v>
      </c>
      <c r="AU271" s="229" t="s">
        <v>80</v>
      </c>
      <c r="AV271" s="11" t="s">
        <v>80</v>
      </c>
      <c r="AW271" s="11" t="s">
        <v>32</v>
      </c>
      <c r="AX271" s="11" t="s">
        <v>70</v>
      </c>
      <c r="AY271" s="229" t="s">
        <v>124</v>
      </c>
    </row>
    <row r="272" s="11" customFormat="1">
      <c r="B272" s="218"/>
      <c r="C272" s="219"/>
      <c r="D272" s="220" t="s">
        <v>194</v>
      </c>
      <c r="E272" s="221" t="s">
        <v>1</v>
      </c>
      <c r="F272" s="222" t="s">
        <v>848</v>
      </c>
      <c r="G272" s="219"/>
      <c r="H272" s="223">
        <v>112.8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194</v>
      </c>
      <c r="AU272" s="229" t="s">
        <v>80</v>
      </c>
      <c r="AV272" s="11" t="s">
        <v>80</v>
      </c>
      <c r="AW272" s="11" t="s">
        <v>32</v>
      </c>
      <c r="AX272" s="11" t="s">
        <v>70</v>
      </c>
      <c r="AY272" s="229" t="s">
        <v>124</v>
      </c>
    </row>
    <row r="273" s="11" customFormat="1">
      <c r="B273" s="218"/>
      <c r="C273" s="219"/>
      <c r="D273" s="220" t="s">
        <v>194</v>
      </c>
      <c r="E273" s="221" t="s">
        <v>1</v>
      </c>
      <c r="F273" s="222" t="s">
        <v>849</v>
      </c>
      <c r="G273" s="219"/>
      <c r="H273" s="223">
        <v>115.58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194</v>
      </c>
      <c r="AU273" s="229" t="s">
        <v>80</v>
      </c>
      <c r="AV273" s="11" t="s">
        <v>80</v>
      </c>
      <c r="AW273" s="11" t="s">
        <v>32</v>
      </c>
      <c r="AX273" s="11" t="s">
        <v>70</v>
      </c>
      <c r="AY273" s="229" t="s">
        <v>124</v>
      </c>
    </row>
    <row r="274" s="1" customFormat="1" ht="16.5" customHeight="1">
      <c r="B274" s="34"/>
      <c r="C274" s="199" t="s">
        <v>850</v>
      </c>
      <c r="D274" s="199" t="s">
        <v>125</v>
      </c>
      <c r="E274" s="200" t="s">
        <v>550</v>
      </c>
      <c r="F274" s="201" t="s">
        <v>551</v>
      </c>
      <c r="G274" s="202" t="s">
        <v>192</v>
      </c>
      <c r="H274" s="203">
        <v>451.90699999999998</v>
      </c>
      <c r="I274" s="204"/>
      <c r="J274" s="205">
        <f>ROUND(I274*H274,2)</f>
        <v>0</v>
      </c>
      <c r="K274" s="201" t="s">
        <v>129</v>
      </c>
      <c r="L274" s="39"/>
      <c r="M274" s="206" t="s">
        <v>1</v>
      </c>
      <c r="N274" s="207" t="s">
        <v>41</v>
      </c>
      <c r="O274" s="75"/>
      <c r="P274" s="208">
        <f>O274*H274</f>
        <v>0</v>
      </c>
      <c r="Q274" s="208">
        <v>0.00020000000000000001</v>
      </c>
      <c r="R274" s="208">
        <f>Q274*H274</f>
        <v>0.090381400000000001</v>
      </c>
      <c r="S274" s="208">
        <v>0</v>
      </c>
      <c r="T274" s="209">
        <f>S274*H274</f>
        <v>0</v>
      </c>
      <c r="AR274" s="13" t="s">
        <v>251</v>
      </c>
      <c r="AT274" s="13" t="s">
        <v>125</v>
      </c>
      <c r="AU274" s="13" t="s">
        <v>80</v>
      </c>
      <c r="AY274" s="13" t="s">
        <v>124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3" t="s">
        <v>78</v>
      </c>
      <c r="BK274" s="210">
        <f>ROUND(I274*H274,2)</f>
        <v>0</v>
      </c>
      <c r="BL274" s="13" t="s">
        <v>251</v>
      </c>
      <c r="BM274" s="13" t="s">
        <v>851</v>
      </c>
    </row>
    <row r="275" s="11" customFormat="1">
      <c r="B275" s="218"/>
      <c r="C275" s="219"/>
      <c r="D275" s="220" t="s">
        <v>194</v>
      </c>
      <c r="E275" s="221" t="s">
        <v>1</v>
      </c>
      <c r="F275" s="222" t="s">
        <v>834</v>
      </c>
      <c r="G275" s="219"/>
      <c r="H275" s="223">
        <v>4.4000000000000004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194</v>
      </c>
      <c r="AU275" s="229" t="s">
        <v>80</v>
      </c>
      <c r="AV275" s="11" t="s">
        <v>80</v>
      </c>
      <c r="AW275" s="11" t="s">
        <v>32</v>
      </c>
      <c r="AX275" s="11" t="s">
        <v>70</v>
      </c>
      <c r="AY275" s="229" t="s">
        <v>124</v>
      </c>
    </row>
    <row r="276" s="11" customFormat="1">
      <c r="B276" s="218"/>
      <c r="C276" s="219"/>
      <c r="D276" s="220" t="s">
        <v>194</v>
      </c>
      <c r="E276" s="221" t="s">
        <v>1</v>
      </c>
      <c r="F276" s="222" t="s">
        <v>835</v>
      </c>
      <c r="G276" s="219"/>
      <c r="H276" s="223">
        <v>17.149999999999999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194</v>
      </c>
      <c r="AU276" s="229" t="s">
        <v>80</v>
      </c>
      <c r="AV276" s="11" t="s">
        <v>80</v>
      </c>
      <c r="AW276" s="11" t="s">
        <v>32</v>
      </c>
      <c r="AX276" s="11" t="s">
        <v>70</v>
      </c>
      <c r="AY276" s="229" t="s">
        <v>124</v>
      </c>
    </row>
    <row r="277" s="11" customFormat="1">
      <c r="B277" s="218"/>
      <c r="C277" s="219"/>
      <c r="D277" s="220" t="s">
        <v>194</v>
      </c>
      <c r="E277" s="221" t="s">
        <v>1</v>
      </c>
      <c r="F277" s="222" t="s">
        <v>836</v>
      </c>
      <c r="G277" s="219"/>
      <c r="H277" s="223">
        <v>0.84999999999999998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194</v>
      </c>
      <c r="AU277" s="229" t="s">
        <v>80</v>
      </c>
      <c r="AV277" s="11" t="s">
        <v>80</v>
      </c>
      <c r="AW277" s="11" t="s">
        <v>32</v>
      </c>
      <c r="AX277" s="11" t="s">
        <v>70</v>
      </c>
      <c r="AY277" s="229" t="s">
        <v>124</v>
      </c>
    </row>
    <row r="278" s="11" customFormat="1">
      <c r="B278" s="218"/>
      <c r="C278" s="219"/>
      <c r="D278" s="220" t="s">
        <v>194</v>
      </c>
      <c r="E278" s="221" t="s">
        <v>1</v>
      </c>
      <c r="F278" s="222" t="s">
        <v>518</v>
      </c>
      <c r="G278" s="219"/>
      <c r="H278" s="223">
        <v>6.6260000000000003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194</v>
      </c>
      <c r="AU278" s="229" t="s">
        <v>80</v>
      </c>
      <c r="AV278" s="11" t="s">
        <v>80</v>
      </c>
      <c r="AW278" s="11" t="s">
        <v>32</v>
      </c>
      <c r="AX278" s="11" t="s">
        <v>70</v>
      </c>
      <c r="AY278" s="229" t="s">
        <v>124</v>
      </c>
    </row>
    <row r="279" s="11" customFormat="1">
      <c r="B279" s="218"/>
      <c r="C279" s="219"/>
      <c r="D279" s="220" t="s">
        <v>194</v>
      </c>
      <c r="E279" s="221" t="s">
        <v>1</v>
      </c>
      <c r="F279" s="222" t="s">
        <v>837</v>
      </c>
      <c r="G279" s="219"/>
      <c r="H279" s="223">
        <v>1.77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194</v>
      </c>
      <c r="AU279" s="229" t="s">
        <v>80</v>
      </c>
      <c r="AV279" s="11" t="s">
        <v>80</v>
      </c>
      <c r="AW279" s="11" t="s">
        <v>32</v>
      </c>
      <c r="AX279" s="11" t="s">
        <v>70</v>
      </c>
      <c r="AY279" s="229" t="s">
        <v>124</v>
      </c>
    </row>
    <row r="280" s="11" customFormat="1">
      <c r="B280" s="218"/>
      <c r="C280" s="219"/>
      <c r="D280" s="220" t="s">
        <v>194</v>
      </c>
      <c r="E280" s="221" t="s">
        <v>1</v>
      </c>
      <c r="F280" s="222" t="s">
        <v>838</v>
      </c>
      <c r="G280" s="219"/>
      <c r="H280" s="223">
        <v>5.7699999999999996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194</v>
      </c>
      <c r="AU280" s="229" t="s">
        <v>80</v>
      </c>
      <c r="AV280" s="11" t="s">
        <v>80</v>
      </c>
      <c r="AW280" s="11" t="s">
        <v>32</v>
      </c>
      <c r="AX280" s="11" t="s">
        <v>70</v>
      </c>
      <c r="AY280" s="229" t="s">
        <v>124</v>
      </c>
    </row>
    <row r="281" s="11" customFormat="1">
      <c r="B281" s="218"/>
      <c r="C281" s="219"/>
      <c r="D281" s="220" t="s">
        <v>194</v>
      </c>
      <c r="E281" s="221" t="s">
        <v>1</v>
      </c>
      <c r="F281" s="222" t="s">
        <v>839</v>
      </c>
      <c r="G281" s="219"/>
      <c r="H281" s="223">
        <v>3.5299999999999998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194</v>
      </c>
      <c r="AU281" s="229" t="s">
        <v>80</v>
      </c>
      <c r="AV281" s="11" t="s">
        <v>80</v>
      </c>
      <c r="AW281" s="11" t="s">
        <v>32</v>
      </c>
      <c r="AX281" s="11" t="s">
        <v>70</v>
      </c>
      <c r="AY281" s="229" t="s">
        <v>124</v>
      </c>
    </row>
    <row r="282" s="11" customFormat="1">
      <c r="B282" s="218"/>
      <c r="C282" s="219"/>
      <c r="D282" s="220" t="s">
        <v>194</v>
      </c>
      <c r="E282" s="221" t="s">
        <v>1</v>
      </c>
      <c r="F282" s="222" t="s">
        <v>522</v>
      </c>
      <c r="G282" s="219"/>
      <c r="H282" s="223">
        <v>17.335999999999999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194</v>
      </c>
      <c r="AU282" s="229" t="s">
        <v>80</v>
      </c>
      <c r="AV282" s="11" t="s">
        <v>80</v>
      </c>
      <c r="AW282" s="11" t="s">
        <v>32</v>
      </c>
      <c r="AX282" s="11" t="s">
        <v>70</v>
      </c>
      <c r="AY282" s="229" t="s">
        <v>124</v>
      </c>
    </row>
    <row r="283" s="11" customFormat="1">
      <c r="B283" s="218"/>
      <c r="C283" s="219"/>
      <c r="D283" s="220" t="s">
        <v>194</v>
      </c>
      <c r="E283" s="221" t="s">
        <v>1</v>
      </c>
      <c r="F283" s="222" t="s">
        <v>840</v>
      </c>
      <c r="G283" s="219"/>
      <c r="H283" s="223">
        <v>16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194</v>
      </c>
      <c r="AU283" s="229" t="s">
        <v>80</v>
      </c>
      <c r="AV283" s="11" t="s">
        <v>80</v>
      </c>
      <c r="AW283" s="11" t="s">
        <v>32</v>
      </c>
      <c r="AX283" s="11" t="s">
        <v>70</v>
      </c>
      <c r="AY283" s="229" t="s">
        <v>124</v>
      </c>
    </row>
    <row r="284" s="11" customFormat="1">
      <c r="B284" s="218"/>
      <c r="C284" s="219"/>
      <c r="D284" s="220" t="s">
        <v>194</v>
      </c>
      <c r="E284" s="221" t="s">
        <v>1</v>
      </c>
      <c r="F284" s="222" t="s">
        <v>524</v>
      </c>
      <c r="G284" s="219"/>
      <c r="H284" s="223">
        <v>32.039999999999999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194</v>
      </c>
      <c r="AU284" s="229" t="s">
        <v>80</v>
      </c>
      <c r="AV284" s="11" t="s">
        <v>80</v>
      </c>
      <c r="AW284" s="11" t="s">
        <v>32</v>
      </c>
      <c r="AX284" s="11" t="s">
        <v>70</v>
      </c>
      <c r="AY284" s="229" t="s">
        <v>124</v>
      </c>
    </row>
    <row r="285" s="11" customFormat="1">
      <c r="B285" s="218"/>
      <c r="C285" s="219"/>
      <c r="D285" s="220" t="s">
        <v>194</v>
      </c>
      <c r="E285" s="221" t="s">
        <v>1</v>
      </c>
      <c r="F285" s="222" t="s">
        <v>841</v>
      </c>
      <c r="G285" s="219"/>
      <c r="H285" s="223">
        <v>11.52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194</v>
      </c>
      <c r="AU285" s="229" t="s">
        <v>80</v>
      </c>
      <c r="AV285" s="11" t="s">
        <v>80</v>
      </c>
      <c r="AW285" s="11" t="s">
        <v>32</v>
      </c>
      <c r="AX285" s="11" t="s">
        <v>70</v>
      </c>
      <c r="AY285" s="229" t="s">
        <v>124</v>
      </c>
    </row>
    <row r="286" s="11" customFormat="1">
      <c r="B286" s="218"/>
      <c r="C286" s="219"/>
      <c r="D286" s="220" t="s">
        <v>194</v>
      </c>
      <c r="E286" s="221" t="s">
        <v>1</v>
      </c>
      <c r="F286" s="222" t="s">
        <v>526</v>
      </c>
      <c r="G286" s="219"/>
      <c r="H286" s="223">
        <v>21.5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194</v>
      </c>
      <c r="AU286" s="229" t="s">
        <v>80</v>
      </c>
      <c r="AV286" s="11" t="s">
        <v>80</v>
      </c>
      <c r="AW286" s="11" t="s">
        <v>32</v>
      </c>
      <c r="AX286" s="11" t="s">
        <v>70</v>
      </c>
      <c r="AY286" s="229" t="s">
        <v>124</v>
      </c>
    </row>
    <row r="287" s="11" customFormat="1">
      <c r="B287" s="218"/>
      <c r="C287" s="219"/>
      <c r="D287" s="220" t="s">
        <v>194</v>
      </c>
      <c r="E287" s="221" t="s">
        <v>1</v>
      </c>
      <c r="F287" s="222" t="s">
        <v>842</v>
      </c>
      <c r="G287" s="219"/>
      <c r="H287" s="223">
        <v>5.7999999999999998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194</v>
      </c>
      <c r="AU287" s="229" t="s">
        <v>80</v>
      </c>
      <c r="AV287" s="11" t="s">
        <v>80</v>
      </c>
      <c r="AW287" s="11" t="s">
        <v>32</v>
      </c>
      <c r="AX287" s="11" t="s">
        <v>70</v>
      </c>
      <c r="AY287" s="229" t="s">
        <v>124</v>
      </c>
    </row>
    <row r="288" s="11" customFormat="1">
      <c r="B288" s="218"/>
      <c r="C288" s="219"/>
      <c r="D288" s="220" t="s">
        <v>194</v>
      </c>
      <c r="E288" s="221" t="s">
        <v>1</v>
      </c>
      <c r="F288" s="222" t="s">
        <v>843</v>
      </c>
      <c r="G288" s="219"/>
      <c r="H288" s="223">
        <v>14.275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194</v>
      </c>
      <c r="AU288" s="229" t="s">
        <v>80</v>
      </c>
      <c r="AV288" s="11" t="s">
        <v>80</v>
      </c>
      <c r="AW288" s="11" t="s">
        <v>32</v>
      </c>
      <c r="AX288" s="11" t="s">
        <v>70</v>
      </c>
      <c r="AY288" s="229" t="s">
        <v>124</v>
      </c>
    </row>
    <row r="289" s="11" customFormat="1">
      <c r="B289" s="218"/>
      <c r="C289" s="219"/>
      <c r="D289" s="220" t="s">
        <v>194</v>
      </c>
      <c r="E289" s="221" t="s">
        <v>1</v>
      </c>
      <c r="F289" s="222" t="s">
        <v>844</v>
      </c>
      <c r="G289" s="219"/>
      <c r="H289" s="223">
        <v>10.5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194</v>
      </c>
      <c r="AU289" s="229" t="s">
        <v>80</v>
      </c>
      <c r="AV289" s="11" t="s">
        <v>80</v>
      </c>
      <c r="AW289" s="11" t="s">
        <v>32</v>
      </c>
      <c r="AX289" s="11" t="s">
        <v>70</v>
      </c>
      <c r="AY289" s="229" t="s">
        <v>124</v>
      </c>
    </row>
    <row r="290" s="11" customFormat="1">
      <c r="B290" s="218"/>
      <c r="C290" s="219"/>
      <c r="D290" s="220" t="s">
        <v>194</v>
      </c>
      <c r="E290" s="221" t="s">
        <v>1</v>
      </c>
      <c r="F290" s="222" t="s">
        <v>845</v>
      </c>
      <c r="G290" s="219"/>
      <c r="H290" s="223">
        <v>29.600000000000001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194</v>
      </c>
      <c r="AU290" s="229" t="s">
        <v>80</v>
      </c>
      <c r="AV290" s="11" t="s">
        <v>80</v>
      </c>
      <c r="AW290" s="11" t="s">
        <v>32</v>
      </c>
      <c r="AX290" s="11" t="s">
        <v>70</v>
      </c>
      <c r="AY290" s="229" t="s">
        <v>124</v>
      </c>
    </row>
    <row r="291" s="11" customFormat="1">
      <c r="B291" s="218"/>
      <c r="C291" s="219"/>
      <c r="D291" s="220" t="s">
        <v>194</v>
      </c>
      <c r="E291" s="221" t="s">
        <v>1</v>
      </c>
      <c r="F291" s="222" t="s">
        <v>846</v>
      </c>
      <c r="G291" s="219"/>
      <c r="H291" s="223">
        <v>10.800000000000001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194</v>
      </c>
      <c r="AU291" s="229" t="s">
        <v>80</v>
      </c>
      <c r="AV291" s="11" t="s">
        <v>80</v>
      </c>
      <c r="AW291" s="11" t="s">
        <v>32</v>
      </c>
      <c r="AX291" s="11" t="s">
        <v>70</v>
      </c>
      <c r="AY291" s="229" t="s">
        <v>124</v>
      </c>
    </row>
    <row r="292" s="11" customFormat="1">
      <c r="B292" s="218"/>
      <c r="C292" s="219"/>
      <c r="D292" s="220" t="s">
        <v>194</v>
      </c>
      <c r="E292" s="221" t="s">
        <v>1</v>
      </c>
      <c r="F292" s="222" t="s">
        <v>847</v>
      </c>
      <c r="G292" s="219"/>
      <c r="H292" s="223">
        <v>14.060000000000001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194</v>
      </c>
      <c r="AU292" s="229" t="s">
        <v>80</v>
      </c>
      <c r="AV292" s="11" t="s">
        <v>80</v>
      </c>
      <c r="AW292" s="11" t="s">
        <v>32</v>
      </c>
      <c r="AX292" s="11" t="s">
        <v>70</v>
      </c>
      <c r="AY292" s="229" t="s">
        <v>124</v>
      </c>
    </row>
    <row r="293" s="11" customFormat="1">
      <c r="B293" s="218"/>
      <c r="C293" s="219"/>
      <c r="D293" s="220" t="s">
        <v>194</v>
      </c>
      <c r="E293" s="221" t="s">
        <v>1</v>
      </c>
      <c r="F293" s="222" t="s">
        <v>848</v>
      </c>
      <c r="G293" s="219"/>
      <c r="H293" s="223">
        <v>112.8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194</v>
      </c>
      <c r="AU293" s="229" t="s">
        <v>80</v>
      </c>
      <c r="AV293" s="11" t="s">
        <v>80</v>
      </c>
      <c r="AW293" s="11" t="s">
        <v>32</v>
      </c>
      <c r="AX293" s="11" t="s">
        <v>70</v>
      </c>
      <c r="AY293" s="229" t="s">
        <v>124</v>
      </c>
    </row>
    <row r="294" s="11" customFormat="1">
      <c r="B294" s="218"/>
      <c r="C294" s="219"/>
      <c r="D294" s="220" t="s">
        <v>194</v>
      </c>
      <c r="E294" s="221" t="s">
        <v>1</v>
      </c>
      <c r="F294" s="222" t="s">
        <v>849</v>
      </c>
      <c r="G294" s="219"/>
      <c r="H294" s="223">
        <v>115.58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194</v>
      </c>
      <c r="AU294" s="229" t="s">
        <v>80</v>
      </c>
      <c r="AV294" s="11" t="s">
        <v>80</v>
      </c>
      <c r="AW294" s="11" t="s">
        <v>32</v>
      </c>
      <c r="AX294" s="11" t="s">
        <v>70</v>
      </c>
      <c r="AY294" s="229" t="s">
        <v>124</v>
      </c>
    </row>
    <row r="295" s="1" customFormat="1" ht="16.5" customHeight="1">
      <c r="B295" s="34"/>
      <c r="C295" s="199" t="s">
        <v>852</v>
      </c>
      <c r="D295" s="199" t="s">
        <v>125</v>
      </c>
      <c r="E295" s="200" t="s">
        <v>558</v>
      </c>
      <c r="F295" s="201" t="s">
        <v>559</v>
      </c>
      <c r="G295" s="202" t="s">
        <v>192</v>
      </c>
      <c r="H295" s="203">
        <v>451.90699999999998</v>
      </c>
      <c r="I295" s="204"/>
      <c r="J295" s="205">
        <f>ROUND(I295*H295,2)</f>
        <v>0</v>
      </c>
      <c r="K295" s="201" t="s">
        <v>129</v>
      </c>
      <c r="L295" s="39"/>
      <c r="M295" s="206" t="s">
        <v>1</v>
      </c>
      <c r="N295" s="207" t="s">
        <v>41</v>
      </c>
      <c r="O295" s="75"/>
      <c r="P295" s="208">
        <f>O295*H295</f>
        <v>0</v>
      </c>
      <c r="Q295" s="208">
        <v>0.00029</v>
      </c>
      <c r="R295" s="208">
        <f>Q295*H295</f>
        <v>0.13105302999999999</v>
      </c>
      <c r="S295" s="208">
        <v>0</v>
      </c>
      <c r="T295" s="209">
        <f>S295*H295</f>
        <v>0</v>
      </c>
      <c r="AR295" s="13" t="s">
        <v>251</v>
      </c>
      <c r="AT295" s="13" t="s">
        <v>125</v>
      </c>
      <c r="AU295" s="13" t="s">
        <v>80</v>
      </c>
      <c r="AY295" s="13" t="s">
        <v>124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3" t="s">
        <v>78</v>
      </c>
      <c r="BK295" s="210">
        <f>ROUND(I295*H295,2)</f>
        <v>0</v>
      </c>
      <c r="BL295" s="13" t="s">
        <v>251</v>
      </c>
      <c r="BM295" s="13" t="s">
        <v>853</v>
      </c>
    </row>
    <row r="296" s="11" customFormat="1">
      <c r="B296" s="218"/>
      <c r="C296" s="219"/>
      <c r="D296" s="220" t="s">
        <v>194</v>
      </c>
      <c r="E296" s="221" t="s">
        <v>1</v>
      </c>
      <c r="F296" s="222" t="s">
        <v>834</v>
      </c>
      <c r="G296" s="219"/>
      <c r="H296" s="223">
        <v>4.4000000000000004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194</v>
      </c>
      <c r="AU296" s="229" t="s">
        <v>80</v>
      </c>
      <c r="AV296" s="11" t="s">
        <v>80</v>
      </c>
      <c r="AW296" s="11" t="s">
        <v>32</v>
      </c>
      <c r="AX296" s="11" t="s">
        <v>70</v>
      </c>
      <c r="AY296" s="229" t="s">
        <v>124</v>
      </c>
    </row>
    <row r="297" s="11" customFormat="1">
      <c r="B297" s="218"/>
      <c r="C297" s="219"/>
      <c r="D297" s="220" t="s">
        <v>194</v>
      </c>
      <c r="E297" s="221" t="s">
        <v>1</v>
      </c>
      <c r="F297" s="222" t="s">
        <v>835</v>
      </c>
      <c r="G297" s="219"/>
      <c r="H297" s="223">
        <v>17.149999999999999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194</v>
      </c>
      <c r="AU297" s="229" t="s">
        <v>80</v>
      </c>
      <c r="AV297" s="11" t="s">
        <v>80</v>
      </c>
      <c r="AW297" s="11" t="s">
        <v>32</v>
      </c>
      <c r="AX297" s="11" t="s">
        <v>70</v>
      </c>
      <c r="AY297" s="229" t="s">
        <v>124</v>
      </c>
    </row>
    <row r="298" s="11" customFormat="1">
      <c r="B298" s="218"/>
      <c r="C298" s="219"/>
      <c r="D298" s="220" t="s">
        <v>194</v>
      </c>
      <c r="E298" s="221" t="s">
        <v>1</v>
      </c>
      <c r="F298" s="222" t="s">
        <v>836</v>
      </c>
      <c r="G298" s="219"/>
      <c r="H298" s="223">
        <v>0.84999999999999998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194</v>
      </c>
      <c r="AU298" s="229" t="s">
        <v>80</v>
      </c>
      <c r="AV298" s="11" t="s">
        <v>80</v>
      </c>
      <c r="AW298" s="11" t="s">
        <v>32</v>
      </c>
      <c r="AX298" s="11" t="s">
        <v>70</v>
      </c>
      <c r="AY298" s="229" t="s">
        <v>124</v>
      </c>
    </row>
    <row r="299" s="11" customFormat="1">
      <c r="B299" s="218"/>
      <c r="C299" s="219"/>
      <c r="D299" s="220" t="s">
        <v>194</v>
      </c>
      <c r="E299" s="221" t="s">
        <v>1</v>
      </c>
      <c r="F299" s="222" t="s">
        <v>518</v>
      </c>
      <c r="G299" s="219"/>
      <c r="H299" s="223">
        <v>6.6260000000000003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194</v>
      </c>
      <c r="AU299" s="229" t="s">
        <v>80</v>
      </c>
      <c r="AV299" s="11" t="s">
        <v>80</v>
      </c>
      <c r="AW299" s="11" t="s">
        <v>32</v>
      </c>
      <c r="AX299" s="11" t="s">
        <v>70</v>
      </c>
      <c r="AY299" s="229" t="s">
        <v>124</v>
      </c>
    </row>
    <row r="300" s="11" customFormat="1">
      <c r="B300" s="218"/>
      <c r="C300" s="219"/>
      <c r="D300" s="220" t="s">
        <v>194</v>
      </c>
      <c r="E300" s="221" t="s">
        <v>1</v>
      </c>
      <c r="F300" s="222" t="s">
        <v>837</v>
      </c>
      <c r="G300" s="219"/>
      <c r="H300" s="223">
        <v>1.77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194</v>
      </c>
      <c r="AU300" s="229" t="s">
        <v>80</v>
      </c>
      <c r="AV300" s="11" t="s">
        <v>80</v>
      </c>
      <c r="AW300" s="11" t="s">
        <v>32</v>
      </c>
      <c r="AX300" s="11" t="s">
        <v>70</v>
      </c>
      <c r="AY300" s="229" t="s">
        <v>124</v>
      </c>
    </row>
    <row r="301" s="11" customFormat="1">
      <c r="B301" s="218"/>
      <c r="C301" s="219"/>
      <c r="D301" s="220" t="s">
        <v>194</v>
      </c>
      <c r="E301" s="221" t="s">
        <v>1</v>
      </c>
      <c r="F301" s="222" t="s">
        <v>838</v>
      </c>
      <c r="G301" s="219"/>
      <c r="H301" s="223">
        <v>5.7699999999999996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194</v>
      </c>
      <c r="AU301" s="229" t="s">
        <v>80</v>
      </c>
      <c r="AV301" s="11" t="s">
        <v>80</v>
      </c>
      <c r="AW301" s="11" t="s">
        <v>32</v>
      </c>
      <c r="AX301" s="11" t="s">
        <v>70</v>
      </c>
      <c r="AY301" s="229" t="s">
        <v>124</v>
      </c>
    </row>
    <row r="302" s="11" customFormat="1">
      <c r="B302" s="218"/>
      <c r="C302" s="219"/>
      <c r="D302" s="220" t="s">
        <v>194</v>
      </c>
      <c r="E302" s="221" t="s">
        <v>1</v>
      </c>
      <c r="F302" s="222" t="s">
        <v>839</v>
      </c>
      <c r="G302" s="219"/>
      <c r="H302" s="223">
        <v>3.5299999999999998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194</v>
      </c>
      <c r="AU302" s="229" t="s">
        <v>80</v>
      </c>
      <c r="AV302" s="11" t="s">
        <v>80</v>
      </c>
      <c r="AW302" s="11" t="s">
        <v>32</v>
      </c>
      <c r="AX302" s="11" t="s">
        <v>70</v>
      </c>
      <c r="AY302" s="229" t="s">
        <v>124</v>
      </c>
    </row>
    <row r="303" s="11" customFormat="1">
      <c r="B303" s="218"/>
      <c r="C303" s="219"/>
      <c r="D303" s="220" t="s">
        <v>194</v>
      </c>
      <c r="E303" s="221" t="s">
        <v>1</v>
      </c>
      <c r="F303" s="222" t="s">
        <v>522</v>
      </c>
      <c r="G303" s="219"/>
      <c r="H303" s="223">
        <v>17.335999999999999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194</v>
      </c>
      <c r="AU303" s="229" t="s">
        <v>80</v>
      </c>
      <c r="AV303" s="11" t="s">
        <v>80</v>
      </c>
      <c r="AW303" s="11" t="s">
        <v>32</v>
      </c>
      <c r="AX303" s="11" t="s">
        <v>70</v>
      </c>
      <c r="AY303" s="229" t="s">
        <v>124</v>
      </c>
    </row>
    <row r="304" s="11" customFormat="1">
      <c r="B304" s="218"/>
      <c r="C304" s="219"/>
      <c r="D304" s="220" t="s">
        <v>194</v>
      </c>
      <c r="E304" s="221" t="s">
        <v>1</v>
      </c>
      <c r="F304" s="222" t="s">
        <v>840</v>
      </c>
      <c r="G304" s="219"/>
      <c r="H304" s="223">
        <v>16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194</v>
      </c>
      <c r="AU304" s="229" t="s">
        <v>80</v>
      </c>
      <c r="AV304" s="11" t="s">
        <v>80</v>
      </c>
      <c r="AW304" s="11" t="s">
        <v>32</v>
      </c>
      <c r="AX304" s="11" t="s">
        <v>70</v>
      </c>
      <c r="AY304" s="229" t="s">
        <v>124</v>
      </c>
    </row>
    <row r="305" s="11" customFormat="1">
      <c r="B305" s="218"/>
      <c r="C305" s="219"/>
      <c r="D305" s="220" t="s">
        <v>194</v>
      </c>
      <c r="E305" s="221" t="s">
        <v>1</v>
      </c>
      <c r="F305" s="222" t="s">
        <v>524</v>
      </c>
      <c r="G305" s="219"/>
      <c r="H305" s="223">
        <v>32.039999999999999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194</v>
      </c>
      <c r="AU305" s="229" t="s">
        <v>80</v>
      </c>
      <c r="AV305" s="11" t="s">
        <v>80</v>
      </c>
      <c r="AW305" s="11" t="s">
        <v>32</v>
      </c>
      <c r="AX305" s="11" t="s">
        <v>70</v>
      </c>
      <c r="AY305" s="229" t="s">
        <v>124</v>
      </c>
    </row>
    <row r="306" s="11" customFormat="1">
      <c r="B306" s="218"/>
      <c r="C306" s="219"/>
      <c r="D306" s="220" t="s">
        <v>194</v>
      </c>
      <c r="E306" s="221" t="s">
        <v>1</v>
      </c>
      <c r="F306" s="222" t="s">
        <v>841</v>
      </c>
      <c r="G306" s="219"/>
      <c r="H306" s="223">
        <v>11.52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194</v>
      </c>
      <c r="AU306" s="229" t="s">
        <v>80</v>
      </c>
      <c r="AV306" s="11" t="s">
        <v>80</v>
      </c>
      <c r="AW306" s="11" t="s">
        <v>32</v>
      </c>
      <c r="AX306" s="11" t="s">
        <v>70</v>
      </c>
      <c r="AY306" s="229" t="s">
        <v>124</v>
      </c>
    </row>
    <row r="307" s="11" customFormat="1">
      <c r="B307" s="218"/>
      <c r="C307" s="219"/>
      <c r="D307" s="220" t="s">
        <v>194</v>
      </c>
      <c r="E307" s="221" t="s">
        <v>1</v>
      </c>
      <c r="F307" s="222" t="s">
        <v>526</v>
      </c>
      <c r="G307" s="219"/>
      <c r="H307" s="223">
        <v>21.5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194</v>
      </c>
      <c r="AU307" s="229" t="s">
        <v>80</v>
      </c>
      <c r="AV307" s="11" t="s">
        <v>80</v>
      </c>
      <c r="AW307" s="11" t="s">
        <v>32</v>
      </c>
      <c r="AX307" s="11" t="s">
        <v>70</v>
      </c>
      <c r="AY307" s="229" t="s">
        <v>124</v>
      </c>
    </row>
    <row r="308" s="11" customFormat="1">
      <c r="B308" s="218"/>
      <c r="C308" s="219"/>
      <c r="D308" s="220" t="s">
        <v>194</v>
      </c>
      <c r="E308" s="221" t="s">
        <v>1</v>
      </c>
      <c r="F308" s="222" t="s">
        <v>842</v>
      </c>
      <c r="G308" s="219"/>
      <c r="H308" s="223">
        <v>5.7999999999999998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194</v>
      </c>
      <c r="AU308" s="229" t="s">
        <v>80</v>
      </c>
      <c r="AV308" s="11" t="s">
        <v>80</v>
      </c>
      <c r="AW308" s="11" t="s">
        <v>32</v>
      </c>
      <c r="AX308" s="11" t="s">
        <v>70</v>
      </c>
      <c r="AY308" s="229" t="s">
        <v>124</v>
      </c>
    </row>
    <row r="309" s="11" customFormat="1">
      <c r="B309" s="218"/>
      <c r="C309" s="219"/>
      <c r="D309" s="220" t="s">
        <v>194</v>
      </c>
      <c r="E309" s="221" t="s">
        <v>1</v>
      </c>
      <c r="F309" s="222" t="s">
        <v>843</v>
      </c>
      <c r="G309" s="219"/>
      <c r="H309" s="223">
        <v>14.275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194</v>
      </c>
      <c r="AU309" s="229" t="s">
        <v>80</v>
      </c>
      <c r="AV309" s="11" t="s">
        <v>80</v>
      </c>
      <c r="AW309" s="11" t="s">
        <v>32</v>
      </c>
      <c r="AX309" s="11" t="s">
        <v>70</v>
      </c>
      <c r="AY309" s="229" t="s">
        <v>124</v>
      </c>
    </row>
    <row r="310" s="11" customFormat="1">
      <c r="B310" s="218"/>
      <c r="C310" s="219"/>
      <c r="D310" s="220" t="s">
        <v>194</v>
      </c>
      <c r="E310" s="221" t="s">
        <v>1</v>
      </c>
      <c r="F310" s="222" t="s">
        <v>844</v>
      </c>
      <c r="G310" s="219"/>
      <c r="H310" s="223">
        <v>10.5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194</v>
      </c>
      <c r="AU310" s="229" t="s">
        <v>80</v>
      </c>
      <c r="AV310" s="11" t="s">
        <v>80</v>
      </c>
      <c r="AW310" s="11" t="s">
        <v>32</v>
      </c>
      <c r="AX310" s="11" t="s">
        <v>70</v>
      </c>
      <c r="AY310" s="229" t="s">
        <v>124</v>
      </c>
    </row>
    <row r="311" s="11" customFormat="1">
      <c r="B311" s="218"/>
      <c r="C311" s="219"/>
      <c r="D311" s="220" t="s">
        <v>194</v>
      </c>
      <c r="E311" s="221" t="s">
        <v>1</v>
      </c>
      <c r="F311" s="222" t="s">
        <v>845</v>
      </c>
      <c r="G311" s="219"/>
      <c r="H311" s="223">
        <v>29.600000000000001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194</v>
      </c>
      <c r="AU311" s="229" t="s">
        <v>80</v>
      </c>
      <c r="AV311" s="11" t="s">
        <v>80</v>
      </c>
      <c r="AW311" s="11" t="s">
        <v>32</v>
      </c>
      <c r="AX311" s="11" t="s">
        <v>70</v>
      </c>
      <c r="AY311" s="229" t="s">
        <v>124</v>
      </c>
    </row>
    <row r="312" s="11" customFormat="1">
      <c r="B312" s="218"/>
      <c r="C312" s="219"/>
      <c r="D312" s="220" t="s">
        <v>194</v>
      </c>
      <c r="E312" s="221" t="s">
        <v>1</v>
      </c>
      <c r="F312" s="222" t="s">
        <v>846</v>
      </c>
      <c r="G312" s="219"/>
      <c r="H312" s="223">
        <v>10.800000000000001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194</v>
      </c>
      <c r="AU312" s="229" t="s">
        <v>80</v>
      </c>
      <c r="AV312" s="11" t="s">
        <v>80</v>
      </c>
      <c r="AW312" s="11" t="s">
        <v>32</v>
      </c>
      <c r="AX312" s="11" t="s">
        <v>70</v>
      </c>
      <c r="AY312" s="229" t="s">
        <v>124</v>
      </c>
    </row>
    <row r="313" s="11" customFormat="1">
      <c r="B313" s="218"/>
      <c r="C313" s="219"/>
      <c r="D313" s="220" t="s">
        <v>194</v>
      </c>
      <c r="E313" s="221" t="s">
        <v>1</v>
      </c>
      <c r="F313" s="222" t="s">
        <v>847</v>
      </c>
      <c r="G313" s="219"/>
      <c r="H313" s="223">
        <v>14.060000000000001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194</v>
      </c>
      <c r="AU313" s="229" t="s">
        <v>80</v>
      </c>
      <c r="AV313" s="11" t="s">
        <v>80</v>
      </c>
      <c r="AW313" s="11" t="s">
        <v>32</v>
      </c>
      <c r="AX313" s="11" t="s">
        <v>70</v>
      </c>
      <c r="AY313" s="229" t="s">
        <v>124</v>
      </c>
    </row>
    <row r="314" s="11" customFormat="1">
      <c r="B314" s="218"/>
      <c r="C314" s="219"/>
      <c r="D314" s="220" t="s">
        <v>194</v>
      </c>
      <c r="E314" s="221" t="s">
        <v>1</v>
      </c>
      <c r="F314" s="222" t="s">
        <v>848</v>
      </c>
      <c r="G314" s="219"/>
      <c r="H314" s="223">
        <v>112.8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194</v>
      </c>
      <c r="AU314" s="229" t="s">
        <v>80</v>
      </c>
      <c r="AV314" s="11" t="s">
        <v>80</v>
      </c>
      <c r="AW314" s="11" t="s">
        <v>32</v>
      </c>
      <c r="AX314" s="11" t="s">
        <v>70</v>
      </c>
      <c r="AY314" s="229" t="s">
        <v>124</v>
      </c>
    </row>
    <row r="315" s="11" customFormat="1">
      <c r="B315" s="218"/>
      <c r="C315" s="219"/>
      <c r="D315" s="220" t="s">
        <v>194</v>
      </c>
      <c r="E315" s="221" t="s">
        <v>1</v>
      </c>
      <c r="F315" s="222" t="s">
        <v>849</v>
      </c>
      <c r="G315" s="219"/>
      <c r="H315" s="223">
        <v>115.58</v>
      </c>
      <c r="I315" s="224"/>
      <c r="J315" s="219"/>
      <c r="K315" s="219"/>
      <c r="L315" s="225"/>
      <c r="M315" s="241"/>
      <c r="N315" s="242"/>
      <c r="O315" s="242"/>
      <c r="P315" s="242"/>
      <c r="Q315" s="242"/>
      <c r="R315" s="242"/>
      <c r="S315" s="242"/>
      <c r="T315" s="243"/>
      <c r="AT315" s="229" t="s">
        <v>194</v>
      </c>
      <c r="AU315" s="229" t="s">
        <v>80</v>
      </c>
      <c r="AV315" s="11" t="s">
        <v>80</v>
      </c>
      <c r="AW315" s="11" t="s">
        <v>32</v>
      </c>
      <c r="AX315" s="11" t="s">
        <v>70</v>
      </c>
      <c r="AY315" s="229" t="s">
        <v>124</v>
      </c>
    </row>
    <row r="316" s="1" customFormat="1" ht="6.96" customHeight="1">
      <c r="B316" s="53"/>
      <c r="C316" s="54"/>
      <c r="D316" s="54"/>
      <c r="E316" s="54"/>
      <c r="F316" s="54"/>
      <c r="G316" s="54"/>
      <c r="H316" s="54"/>
      <c r="I316" s="151"/>
      <c r="J316" s="54"/>
      <c r="K316" s="54"/>
      <c r="L316" s="39"/>
    </row>
  </sheetData>
  <sheetProtection sheet="1" autoFilter="0" formatColumns="0" formatRows="0" objects="1" scenarios="1" spinCount="100000" saltValue="692DLPYJdwgkHOYVl4ThS5qjQhCyo6abcmCh8fYmirH4I91PsAL93GiRe9UfkijAKWRUiq0cnpdkSmhqSIILWQ==" hashValue="8Co/KHHtNZPl9ykLHXD2KUOzJ1TA387RUrxRDdtbvxFzTP4aa74pWQq4Vd0+MDFCWM9kEjEXhozApUOl/PfNGw==" algorithmName="SHA-512" password="CC35"/>
  <autoFilter ref="C95:K31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94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80</v>
      </c>
    </row>
    <row r="4" ht="24.96" customHeight="1">
      <c r="B4" s="16"/>
      <c r="D4" s="124" t="s">
        <v>95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MŠ M.Majerové 1650, Sokolov - pavilon I</v>
      </c>
      <c r="F7" s="125"/>
      <c r="G7" s="125"/>
      <c r="H7" s="125"/>
      <c r="L7" s="16"/>
    </row>
    <row r="8" s="1" customFormat="1" ht="12" customHeight="1">
      <c r="B8" s="39"/>
      <c r="D8" s="125" t="s">
        <v>96</v>
      </c>
      <c r="I8" s="127"/>
      <c r="L8" s="39"/>
    </row>
    <row r="9" s="1" customFormat="1" ht="36.96" customHeight="1">
      <c r="B9" s="39"/>
      <c r="E9" s="128" t="s">
        <v>854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23. 4. 2019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855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855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ROUND(J94,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ROUND((SUM(BE94:BE270)),  2)</f>
        <v>0</v>
      </c>
      <c r="I33" s="140">
        <v>0.20999999999999999</v>
      </c>
      <c r="J33" s="139">
        <f>ROUND(((SUM(BE94:BE270))*I33),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ROUND((SUM(BF94:BF270)),  2)</f>
        <v>0</v>
      </c>
      <c r="I34" s="140">
        <v>0.14999999999999999</v>
      </c>
      <c r="J34" s="139">
        <f>ROUND(((SUM(BF94:BF270))*I34),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ROUND((SUM(BG94:BG270)),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ROUND((SUM(BH94:BH270)),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ROUND((SUM(BI94:BI270)),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98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MŠ M.Majerové 1650, Sokolov - pavilon I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96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30 - Elektroinstalace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Sokolov</v>
      </c>
      <c r="G52" s="35"/>
      <c r="H52" s="35"/>
      <c r="I52" s="129" t="s">
        <v>22</v>
      </c>
      <c r="J52" s="63" t="str">
        <f>IF(J12="","",J12)</f>
        <v>23. 4. 2019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Město Sokolov</v>
      </c>
      <c r="G54" s="35"/>
      <c r="H54" s="35"/>
      <c r="I54" s="129" t="s">
        <v>30</v>
      </c>
      <c r="J54" s="32" t="str">
        <f>E21</f>
        <v>ing.Voráč Jiří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ing.Voráč Jiří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99</v>
      </c>
      <c r="D57" s="157"/>
      <c r="E57" s="157"/>
      <c r="F57" s="157"/>
      <c r="G57" s="157"/>
      <c r="H57" s="157"/>
      <c r="I57" s="158"/>
      <c r="J57" s="159" t="s">
        <v>100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101</v>
      </c>
      <c r="D59" s="35"/>
      <c r="E59" s="35"/>
      <c r="F59" s="35"/>
      <c r="G59" s="35"/>
      <c r="H59" s="35"/>
      <c r="I59" s="127"/>
      <c r="J59" s="94">
        <f>J94</f>
        <v>0</v>
      </c>
      <c r="K59" s="35"/>
      <c r="L59" s="39"/>
      <c r="AU59" s="13" t="s">
        <v>102</v>
      </c>
    </row>
    <row r="60" s="7" customFormat="1" ht="24.96" customHeight="1">
      <c r="B60" s="161"/>
      <c r="C60" s="162"/>
      <c r="D60" s="163" t="s">
        <v>856</v>
      </c>
      <c r="E60" s="164"/>
      <c r="F60" s="164"/>
      <c r="G60" s="164"/>
      <c r="H60" s="164"/>
      <c r="I60" s="165"/>
      <c r="J60" s="166">
        <f>J95</f>
        <v>0</v>
      </c>
      <c r="K60" s="162"/>
      <c r="L60" s="167"/>
    </row>
    <row r="61" s="8" customFormat="1" ht="19.92" customHeight="1">
      <c r="B61" s="168"/>
      <c r="C61" s="169"/>
      <c r="D61" s="170" t="s">
        <v>333</v>
      </c>
      <c r="E61" s="171"/>
      <c r="F61" s="171"/>
      <c r="G61" s="171"/>
      <c r="H61" s="171"/>
      <c r="I61" s="172"/>
      <c r="J61" s="173">
        <f>J96</f>
        <v>0</v>
      </c>
      <c r="K61" s="169"/>
      <c r="L61" s="174"/>
    </row>
    <row r="62" s="8" customFormat="1" ht="19.92" customHeight="1">
      <c r="B62" s="168"/>
      <c r="C62" s="169"/>
      <c r="D62" s="170" t="s">
        <v>857</v>
      </c>
      <c r="E62" s="171"/>
      <c r="F62" s="171"/>
      <c r="G62" s="171"/>
      <c r="H62" s="171"/>
      <c r="I62" s="172"/>
      <c r="J62" s="173">
        <f>J112</f>
        <v>0</v>
      </c>
      <c r="K62" s="169"/>
      <c r="L62" s="174"/>
    </row>
    <row r="63" s="8" customFormat="1" ht="19.92" customHeight="1">
      <c r="B63" s="168"/>
      <c r="C63" s="169"/>
      <c r="D63" s="170" t="s">
        <v>180</v>
      </c>
      <c r="E63" s="171"/>
      <c r="F63" s="171"/>
      <c r="G63" s="171"/>
      <c r="H63" s="171"/>
      <c r="I63" s="172"/>
      <c r="J63" s="173">
        <f>J123</f>
        <v>0</v>
      </c>
      <c r="K63" s="169"/>
      <c r="L63" s="174"/>
    </row>
    <row r="64" s="7" customFormat="1" ht="24.96" customHeight="1">
      <c r="B64" s="161"/>
      <c r="C64" s="162"/>
      <c r="D64" s="163" t="s">
        <v>181</v>
      </c>
      <c r="E64" s="164"/>
      <c r="F64" s="164"/>
      <c r="G64" s="164"/>
      <c r="H64" s="164"/>
      <c r="I64" s="165"/>
      <c r="J64" s="166">
        <f>J129</f>
        <v>0</v>
      </c>
      <c r="K64" s="162"/>
      <c r="L64" s="167"/>
    </row>
    <row r="65" s="8" customFormat="1" ht="19.92" customHeight="1">
      <c r="B65" s="168"/>
      <c r="C65" s="169"/>
      <c r="D65" s="170" t="s">
        <v>652</v>
      </c>
      <c r="E65" s="171"/>
      <c r="F65" s="171"/>
      <c r="G65" s="171"/>
      <c r="H65" s="171"/>
      <c r="I65" s="172"/>
      <c r="J65" s="173">
        <f>J130</f>
        <v>0</v>
      </c>
      <c r="K65" s="169"/>
      <c r="L65" s="174"/>
    </row>
    <row r="66" s="8" customFormat="1" ht="19.92" customHeight="1">
      <c r="B66" s="168"/>
      <c r="C66" s="169"/>
      <c r="D66" s="170" t="s">
        <v>337</v>
      </c>
      <c r="E66" s="171"/>
      <c r="F66" s="171"/>
      <c r="G66" s="171"/>
      <c r="H66" s="171"/>
      <c r="I66" s="172"/>
      <c r="J66" s="173">
        <f>J132</f>
        <v>0</v>
      </c>
      <c r="K66" s="169"/>
      <c r="L66" s="174"/>
    </row>
    <row r="67" s="8" customFormat="1" ht="19.92" customHeight="1">
      <c r="B67" s="168"/>
      <c r="C67" s="169"/>
      <c r="D67" s="170" t="s">
        <v>185</v>
      </c>
      <c r="E67" s="171"/>
      <c r="F67" s="171"/>
      <c r="G67" s="171"/>
      <c r="H67" s="171"/>
      <c r="I67" s="172"/>
      <c r="J67" s="173">
        <f>J138</f>
        <v>0</v>
      </c>
      <c r="K67" s="169"/>
      <c r="L67" s="174"/>
    </row>
    <row r="68" s="7" customFormat="1" ht="24.96" customHeight="1">
      <c r="B68" s="161"/>
      <c r="C68" s="162"/>
      <c r="D68" s="163" t="s">
        <v>858</v>
      </c>
      <c r="E68" s="164"/>
      <c r="F68" s="164"/>
      <c r="G68" s="164"/>
      <c r="H68" s="164"/>
      <c r="I68" s="165"/>
      <c r="J68" s="166">
        <f>J145</f>
        <v>0</v>
      </c>
      <c r="K68" s="162"/>
      <c r="L68" s="167"/>
    </row>
    <row r="69" s="8" customFormat="1" ht="19.92" customHeight="1">
      <c r="B69" s="168"/>
      <c r="C69" s="169"/>
      <c r="D69" s="170" t="s">
        <v>859</v>
      </c>
      <c r="E69" s="171"/>
      <c r="F69" s="171"/>
      <c r="G69" s="171"/>
      <c r="H69" s="171"/>
      <c r="I69" s="172"/>
      <c r="J69" s="173">
        <f>J146</f>
        <v>0</v>
      </c>
      <c r="K69" s="169"/>
      <c r="L69" s="174"/>
    </row>
    <row r="70" s="8" customFormat="1" ht="14.88" customHeight="1">
      <c r="B70" s="168"/>
      <c r="C70" s="169"/>
      <c r="D70" s="170" t="s">
        <v>860</v>
      </c>
      <c r="E70" s="171"/>
      <c r="F70" s="171"/>
      <c r="G70" s="171"/>
      <c r="H70" s="171"/>
      <c r="I70" s="172"/>
      <c r="J70" s="173">
        <f>J147</f>
        <v>0</v>
      </c>
      <c r="K70" s="169"/>
      <c r="L70" s="174"/>
    </row>
    <row r="71" s="8" customFormat="1" ht="14.88" customHeight="1">
      <c r="B71" s="168"/>
      <c r="C71" s="169"/>
      <c r="D71" s="170" t="s">
        <v>861</v>
      </c>
      <c r="E71" s="171"/>
      <c r="F71" s="171"/>
      <c r="G71" s="171"/>
      <c r="H71" s="171"/>
      <c r="I71" s="172"/>
      <c r="J71" s="173">
        <f>J245</f>
        <v>0</v>
      </c>
      <c r="K71" s="169"/>
      <c r="L71" s="174"/>
    </row>
    <row r="72" s="7" customFormat="1" ht="24.96" customHeight="1">
      <c r="B72" s="161"/>
      <c r="C72" s="162"/>
      <c r="D72" s="163" t="s">
        <v>862</v>
      </c>
      <c r="E72" s="164"/>
      <c r="F72" s="164"/>
      <c r="G72" s="164"/>
      <c r="H72" s="164"/>
      <c r="I72" s="165"/>
      <c r="J72" s="166">
        <f>J265</f>
        <v>0</v>
      </c>
      <c r="K72" s="162"/>
      <c r="L72" s="167"/>
    </row>
    <row r="73" s="8" customFormat="1" ht="19.92" customHeight="1">
      <c r="B73" s="168"/>
      <c r="C73" s="169"/>
      <c r="D73" s="170" t="s">
        <v>863</v>
      </c>
      <c r="E73" s="171"/>
      <c r="F73" s="171"/>
      <c r="G73" s="171"/>
      <c r="H73" s="171"/>
      <c r="I73" s="172"/>
      <c r="J73" s="173">
        <f>J266</f>
        <v>0</v>
      </c>
      <c r="K73" s="169"/>
      <c r="L73" s="174"/>
    </row>
    <row r="74" s="8" customFormat="1" ht="14.88" customHeight="1">
      <c r="B74" s="168"/>
      <c r="C74" s="169"/>
      <c r="D74" s="170" t="s">
        <v>864</v>
      </c>
      <c r="E74" s="171"/>
      <c r="F74" s="171"/>
      <c r="G74" s="171"/>
      <c r="H74" s="171"/>
      <c r="I74" s="172"/>
      <c r="J74" s="173">
        <f>J267</f>
        <v>0</v>
      </c>
      <c r="K74" s="169"/>
      <c r="L74" s="174"/>
    </row>
    <row r="75" s="1" customFormat="1" ht="21.84" customHeight="1">
      <c r="B75" s="34"/>
      <c r="C75" s="35"/>
      <c r="D75" s="35"/>
      <c r="E75" s="35"/>
      <c r="F75" s="35"/>
      <c r="G75" s="35"/>
      <c r="H75" s="35"/>
      <c r="I75" s="127"/>
      <c r="J75" s="35"/>
      <c r="K75" s="35"/>
      <c r="L75" s="39"/>
    </row>
    <row r="76" s="1" customFormat="1" ht="6.96" customHeight="1">
      <c r="B76" s="53"/>
      <c r="C76" s="54"/>
      <c r="D76" s="54"/>
      <c r="E76" s="54"/>
      <c r="F76" s="54"/>
      <c r="G76" s="54"/>
      <c r="H76" s="54"/>
      <c r="I76" s="151"/>
      <c r="J76" s="54"/>
      <c r="K76" s="54"/>
      <c r="L76" s="39"/>
    </row>
    <row r="80" s="1" customFormat="1" ht="6.96" customHeight="1">
      <c r="B80" s="55"/>
      <c r="C80" s="56"/>
      <c r="D80" s="56"/>
      <c r="E80" s="56"/>
      <c r="F80" s="56"/>
      <c r="G80" s="56"/>
      <c r="H80" s="56"/>
      <c r="I80" s="154"/>
      <c r="J80" s="56"/>
      <c r="K80" s="56"/>
      <c r="L80" s="39"/>
    </row>
    <row r="81" s="1" customFormat="1" ht="24.96" customHeight="1">
      <c r="B81" s="34"/>
      <c r="C81" s="19" t="s">
        <v>108</v>
      </c>
      <c r="D81" s="35"/>
      <c r="E81" s="35"/>
      <c r="F81" s="35"/>
      <c r="G81" s="35"/>
      <c r="H81" s="35"/>
      <c r="I81" s="127"/>
      <c r="J81" s="35"/>
      <c r="K81" s="35"/>
      <c r="L81" s="39"/>
    </row>
    <row r="82" s="1" customFormat="1" ht="6.96" customHeight="1">
      <c r="B82" s="34"/>
      <c r="C82" s="35"/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2" customHeight="1">
      <c r="B83" s="34"/>
      <c r="C83" s="28" t="s">
        <v>16</v>
      </c>
      <c r="D83" s="35"/>
      <c r="E83" s="35"/>
      <c r="F83" s="35"/>
      <c r="G83" s="35"/>
      <c r="H83" s="35"/>
      <c r="I83" s="127"/>
      <c r="J83" s="35"/>
      <c r="K83" s="35"/>
      <c r="L83" s="39"/>
    </row>
    <row r="84" s="1" customFormat="1" ht="16.5" customHeight="1">
      <c r="B84" s="34"/>
      <c r="C84" s="35"/>
      <c r="D84" s="35"/>
      <c r="E84" s="155" t="str">
        <f>E7</f>
        <v>MŠ M.Majerové 1650, Sokolov - pavilon I</v>
      </c>
      <c r="F84" s="28"/>
      <c r="G84" s="28"/>
      <c r="H84" s="28"/>
      <c r="I84" s="127"/>
      <c r="J84" s="35"/>
      <c r="K84" s="35"/>
      <c r="L84" s="39"/>
    </row>
    <row r="85" s="1" customFormat="1" ht="12" customHeight="1">
      <c r="B85" s="34"/>
      <c r="C85" s="28" t="s">
        <v>96</v>
      </c>
      <c r="D85" s="35"/>
      <c r="E85" s="35"/>
      <c r="F85" s="35"/>
      <c r="G85" s="35"/>
      <c r="H85" s="35"/>
      <c r="I85" s="127"/>
      <c r="J85" s="35"/>
      <c r="K85" s="35"/>
      <c r="L85" s="39"/>
    </row>
    <row r="86" s="1" customFormat="1" ht="16.5" customHeight="1">
      <c r="B86" s="34"/>
      <c r="C86" s="35"/>
      <c r="D86" s="35"/>
      <c r="E86" s="60" t="str">
        <f>E9</f>
        <v>30 - Elektroinstalace</v>
      </c>
      <c r="F86" s="35"/>
      <c r="G86" s="35"/>
      <c r="H86" s="35"/>
      <c r="I86" s="127"/>
      <c r="J86" s="35"/>
      <c r="K86" s="35"/>
      <c r="L86" s="39"/>
    </row>
    <row r="87" s="1" customFormat="1" ht="6.96" customHeight="1">
      <c r="B87" s="34"/>
      <c r="C87" s="35"/>
      <c r="D87" s="35"/>
      <c r="E87" s="35"/>
      <c r="F87" s="35"/>
      <c r="G87" s="35"/>
      <c r="H87" s="35"/>
      <c r="I87" s="127"/>
      <c r="J87" s="35"/>
      <c r="K87" s="35"/>
      <c r="L87" s="39"/>
    </row>
    <row r="88" s="1" customFormat="1" ht="12" customHeight="1">
      <c r="B88" s="34"/>
      <c r="C88" s="28" t="s">
        <v>20</v>
      </c>
      <c r="D88" s="35"/>
      <c r="E88" s="35"/>
      <c r="F88" s="23" t="str">
        <f>F12</f>
        <v>Sokolov</v>
      </c>
      <c r="G88" s="35"/>
      <c r="H88" s="35"/>
      <c r="I88" s="129" t="s">
        <v>22</v>
      </c>
      <c r="J88" s="63" t="str">
        <f>IF(J12="","",J12)</f>
        <v>23. 4. 2019</v>
      </c>
      <c r="K88" s="35"/>
      <c r="L88" s="39"/>
    </row>
    <row r="89" s="1" customFormat="1" ht="6.96" customHeight="1">
      <c r="B89" s="34"/>
      <c r="C89" s="35"/>
      <c r="D89" s="35"/>
      <c r="E89" s="35"/>
      <c r="F89" s="35"/>
      <c r="G89" s="35"/>
      <c r="H89" s="35"/>
      <c r="I89" s="127"/>
      <c r="J89" s="35"/>
      <c r="K89" s="35"/>
      <c r="L89" s="39"/>
    </row>
    <row r="90" s="1" customFormat="1" ht="13.65" customHeight="1">
      <c r="B90" s="34"/>
      <c r="C90" s="28" t="s">
        <v>24</v>
      </c>
      <c r="D90" s="35"/>
      <c r="E90" s="35"/>
      <c r="F90" s="23" t="str">
        <f>E15</f>
        <v>Město Sokolov</v>
      </c>
      <c r="G90" s="35"/>
      <c r="H90" s="35"/>
      <c r="I90" s="129" t="s">
        <v>30</v>
      </c>
      <c r="J90" s="32" t="str">
        <f>E21</f>
        <v>ing.Voráč Jiří</v>
      </c>
      <c r="K90" s="35"/>
      <c r="L90" s="39"/>
    </row>
    <row r="91" s="1" customFormat="1" ht="13.65" customHeight="1">
      <c r="B91" s="34"/>
      <c r="C91" s="28" t="s">
        <v>28</v>
      </c>
      <c r="D91" s="35"/>
      <c r="E91" s="35"/>
      <c r="F91" s="23" t="str">
        <f>IF(E18="","",E18)</f>
        <v>Vyplň údaj</v>
      </c>
      <c r="G91" s="35"/>
      <c r="H91" s="35"/>
      <c r="I91" s="129" t="s">
        <v>33</v>
      </c>
      <c r="J91" s="32" t="str">
        <f>E24</f>
        <v>ing.Voráč Jiří</v>
      </c>
      <c r="K91" s="35"/>
      <c r="L91" s="39"/>
    </row>
    <row r="92" s="1" customFormat="1" ht="10.32" customHeight="1">
      <c r="B92" s="34"/>
      <c r="C92" s="35"/>
      <c r="D92" s="35"/>
      <c r="E92" s="35"/>
      <c r="F92" s="35"/>
      <c r="G92" s="35"/>
      <c r="H92" s="35"/>
      <c r="I92" s="127"/>
      <c r="J92" s="35"/>
      <c r="K92" s="35"/>
      <c r="L92" s="39"/>
    </row>
    <row r="93" s="9" customFormat="1" ht="29.28" customHeight="1">
      <c r="B93" s="175"/>
      <c r="C93" s="176" t="s">
        <v>109</v>
      </c>
      <c r="D93" s="177" t="s">
        <v>55</v>
      </c>
      <c r="E93" s="177" t="s">
        <v>51</v>
      </c>
      <c r="F93" s="177" t="s">
        <v>52</v>
      </c>
      <c r="G93" s="177" t="s">
        <v>110</v>
      </c>
      <c r="H93" s="177" t="s">
        <v>111</v>
      </c>
      <c r="I93" s="178" t="s">
        <v>112</v>
      </c>
      <c r="J93" s="177" t="s">
        <v>100</v>
      </c>
      <c r="K93" s="179" t="s">
        <v>113</v>
      </c>
      <c r="L93" s="180"/>
      <c r="M93" s="84" t="s">
        <v>1</v>
      </c>
      <c r="N93" s="85" t="s">
        <v>40</v>
      </c>
      <c r="O93" s="85" t="s">
        <v>114</v>
      </c>
      <c r="P93" s="85" t="s">
        <v>115</v>
      </c>
      <c r="Q93" s="85" t="s">
        <v>116</v>
      </c>
      <c r="R93" s="85" t="s">
        <v>117</v>
      </c>
      <c r="S93" s="85" t="s">
        <v>118</v>
      </c>
      <c r="T93" s="86" t="s">
        <v>119</v>
      </c>
    </row>
    <row r="94" s="1" customFormat="1" ht="22.8" customHeight="1">
      <c r="B94" s="34"/>
      <c r="C94" s="91" t="s">
        <v>120</v>
      </c>
      <c r="D94" s="35"/>
      <c r="E94" s="35"/>
      <c r="F94" s="35"/>
      <c r="G94" s="35"/>
      <c r="H94" s="35"/>
      <c r="I94" s="127"/>
      <c r="J94" s="181">
        <f>BK94</f>
        <v>0</v>
      </c>
      <c r="K94" s="35"/>
      <c r="L94" s="39"/>
      <c r="M94" s="87"/>
      <c r="N94" s="88"/>
      <c r="O94" s="88"/>
      <c r="P94" s="182">
        <f>P95+P129+P145+P265</f>
        <v>0</v>
      </c>
      <c r="Q94" s="88"/>
      <c r="R94" s="182">
        <f>R95+R129+R145+R265</f>
        <v>3.6294374</v>
      </c>
      <c r="S94" s="88"/>
      <c r="T94" s="183">
        <f>T95+T129+T145+T265</f>
        <v>2.1300599999999998</v>
      </c>
      <c r="AT94" s="13" t="s">
        <v>69</v>
      </c>
      <c r="AU94" s="13" t="s">
        <v>102</v>
      </c>
      <c r="BK94" s="184">
        <f>BK95+BK129+BK145+BK265</f>
        <v>0</v>
      </c>
    </row>
    <row r="95" s="10" customFormat="1" ht="25.92" customHeight="1">
      <c r="B95" s="185"/>
      <c r="C95" s="186"/>
      <c r="D95" s="187" t="s">
        <v>69</v>
      </c>
      <c r="E95" s="188" t="s">
        <v>187</v>
      </c>
      <c r="F95" s="188" t="s">
        <v>187</v>
      </c>
      <c r="G95" s="186"/>
      <c r="H95" s="186"/>
      <c r="I95" s="189"/>
      <c r="J95" s="190">
        <f>BK95</f>
        <v>0</v>
      </c>
      <c r="K95" s="186"/>
      <c r="L95" s="191"/>
      <c r="M95" s="192"/>
      <c r="N95" s="193"/>
      <c r="O95" s="193"/>
      <c r="P95" s="194">
        <f>P96+P112+P123</f>
        <v>0</v>
      </c>
      <c r="Q95" s="193"/>
      <c r="R95" s="194">
        <f>R96+R112+R123</f>
        <v>3.6246110000000002</v>
      </c>
      <c r="S95" s="193"/>
      <c r="T95" s="195">
        <f>T96+T112+T123</f>
        <v>2.1216599999999999</v>
      </c>
      <c r="AR95" s="196" t="s">
        <v>78</v>
      </c>
      <c r="AT95" s="197" t="s">
        <v>69</v>
      </c>
      <c r="AU95" s="197" t="s">
        <v>70</v>
      </c>
      <c r="AY95" s="196" t="s">
        <v>124</v>
      </c>
      <c r="BK95" s="198">
        <f>BK96+BK112+BK123</f>
        <v>0</v>
      </c>
    </row>
    <row r="96" s="10" customFormat="1" ht="22.8" customHeight="1">
      <c r="B96" s="185"/>
      <c r="C96" s="186"/>
      <c r="D96" s="187" t="s">
        <v>69</v>
      </c>
      <c r="E96" s="211" t="s">
        <v>152</v>
      </c>
      <c r="F96" s="211" t="s">
        <v>363</v>
      </c>
      <c r="G96" s="186"/>
      <c r="H96" s="186"/>
      <c r="I96" s="189"/>
      <c r="J96" s="212">
        <f>BK96</f>
        <v>0</v>
      </c>
      <c r="K96" s="186"/>
      <c r="L96" s="191"/>
      <c r="M96" s="192"/>
      <c r="N96" s="193"/>
      <c r="O96" s="193"/>
      <c r="P96" s="194">
        <f>SUM(P97:P111)</f>
        <v>0</v>
      </c>
      <c r="Q96" s="193"/>
      <c r="R96" s="194">
        <f>SUM(R97:R111)</f>
        <v>3.6209120000000001</v>
      </c>
      <c r="S96" s="193"/>
      <c r="T96" s="195">
        <f>SUM(T97:T111)</f>
        <v>0</v>
      </c>
      <c r="AR96" s="196" t="s">
        <v>78</v>
      </c>
      <c r="AT96" s="197" t="s">
        <v>69</v>
      </c>
      <c r="AU96" s="197" t="s">
        <v>78</v>
      </c>
      <c r="AY96" s="196" t="s">
        <v>124</v>
      </c>
      <c r="BK96" s="198">
        <f>SUM(BK97:BK111)</f>
        <v>0</v>
      </c>
    </row>
    <row r="97" s="1" customFormat="1" ht="16.5" customHeight="1">
      <c r="B97" s="34"/>
      <c r="C97" s="199" t="s">
        <v>78</v>
      </c>
      <c r="D97" s="199" t="s">
        <v>125</v>
      </c>
      <c r="E97" s="200" t="s">
        <v>865</v>
      </c>
      <c r="F97" s="201" t="s">
        <v>866</v>
      </c>
      <c r="G97" s="202" t="s">
        <v>192</v>
      </c>
      <c r="H97" s="203">
        <v>30.399999999999999</v>
      </c>
      <c r="I97" s="204"/>
      <c r="J97" s="205">
        <f>ROUND(I97*H97,2)</f>
        <v>0</v>
      </c>
      <c r="K97" s="201" t="s">
        <v>129</v>
      </c>
      <c r="L97" s="39"/>
      <c r="M97" s="206" t="s">
        <v>1</v>
      </c>
      <c r="N97" s="207" t="s">
        <v>41</v>
      </c>
      <c r="O97" s="75"/>
      <c r="P97" s="208">
        <f>O97*H97</f>
        <v>0</v>
      </c>
      <c r="Q97" s="208">
        <v>0.040000000000000001</v>
      </c>
      <c r="R97" s="208">
        <f>Q97*H97</f>
        <v>1.216</v>
      </c>
      <c r="S97" s="208">
        <v>0</v>
      </c>
      <c r="T97" s="209">
        <f>S97*H97</f>
        <v>0</v>
      </c>
      <c r="AR97" s="13" t="s">
        <v>123</v>
      </c>
      <c r="AT97" s="13" t="s">
        <v>125</v>
      </c>
      <c r="AU97" s="13" t="s">
        <v>80</v>
      </c>
      <c r="AY97" s="13" t="s">
        <v>124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3" t="s">
        <v>78</v>
      </c>
      <c r="BK97" s="210">
        <f>ROUND(I97*H97,2)</f>
        <v>0</v>
      </c>
      <c r="BL97" s="13" t="s">
        <v>123</v>
      </c>
      <c r="BM97" s="13" t="s">
        <v>867</v>
      </c>
    </row>
    <row r="98" s="11" customFormat="1">
      <c r="B98" s="218"/>
      <c r="C98" s="219"/>
      <c r="D98" s="220" t="s">
        <v>194</v>
      </c>
      <c r="E98" s="221" t="s">
        <v>1</v>
      </c>
      <c r="F98" s="222" t="s">
        <v>868</v>
      </c>
      <c r="G98" s="219"/>
      <c r="H98" s="223">
        <v>12.6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194</v>
      </c>
      <c r="AU98" s="229" t="s">
        <v>80</v>
      </c>
      <c r="AV98" s="11" t="s">
        <v>80</v>
      </c>
      <c r="AW98" s="11" t="s">
        <v>32</v>
      </c>
      <c r="AX98" s="11" t="s">
        <v>70</v>
      </c>
      <c r="AY98" s="229" t="s">
        <v>124</v>
      </c>
    </row>
    <row r="99" s="11" customFormat="1">
      <c r="B99" s="218"/>
      <c r="C99" s="219"/>
      <c r="D99" s="220" t="s">
        <v>194</v>
      </c>
      <c r="E99" s="221" t="s">
        <v>1</v>
      </c>
      <c r="F99" s="222" t="s">
        <v>869</v>
      </c>
      <c r="G99" s="219"/>
      <c r="H99" s="223">
        <v>9.8000000000000007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194</v>
      </c>
      <c r="AU99" s="229" t="s">
        <v>80</v>
      </c>
      <c r="AV99" s="11" t="s">
        <v>80</v>
      </c>
      <c r="AW99" s="11" t="s">
        <v>32</v>
      </c>
      <c r="AX99" s="11" t="s">
        <v>70</v>
      </c>
      <c r="AY99" s="229" t="s">
        <v>124</v>
      </c>
    </row>
    <row r="100" s="11" customFormat="1">
      <c r="B100" s="218"/>
      <c r="C100" s="219"/>
      <c r="D100" s="220" t="s">
        <v>194</v>
      </c>
      <c r="E100" s="221" t="s">
        <v>1</v>
      </c>
      <c r="F100" s="222" t="s">
        <v>870</v>
      </c>
      <c r="G100" s="219"/>
      <c r="H100" s="223">
        <v>8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194</v>
      </c>
      <c r="AU100" s="229" t="s">
        <v>80</v>
      </c>
      <c r="AV100" s="11" t="s">
        <v>80</v>
      </c>
      <c r="AW100" s="11" t="s">
        <v>32</v>
      </c>
      <c r="AX100" s="11" t="s">
        <v>70</v>
      </c>
      <c r="AY100" s="229" t="s">
        <v>124</v>
      </c>
    </row>
    <row r="101" s="1" customFormat="1" ht="16.5" customHeight="1">
      <c r="B101" s="34"/>
      <c r="C101" s="199" t="s">
        <v>80</v>
      </c>
      <c r="D101" s="199" t="s">
        <v>125</v>
      </c>
      <c r="E101" s="200" t="s">
        <v>871</v>
      </c>
      <c r="F101" s="201" t="s">
        <v>872</v>
      </c>
      <c r="G101" s="202" t="s">
        <v>192</v>
      </c>
      <c r="H101" s="203">
        <v>30.399999999999999</v>
      </c>
      <c r="I101" s="204"/>
      <c r="J101" s="205">
        <f>ROUND(I101*H101,2)</f>
        <v>0</v>
      </c>
      <c r="K101" s="201" t="s">
        <v>129</v>
      </c>
      <c r="L101" s="39"/>
      <c r="M101" s="206" t="s">
        <v>1</v>
      </c>
      <c r="N101" s="207" t="s">
        <v>41</v>
      </c>
      <c r="O101" s="75"/>
      <c r="P101" s="208">
        <f>O101*H101</f>
        <v>0</v>
      </c>
      <c r="Q101" s="208">
        <v>0.041529999999999997</v>
      </c>
      <c r="R101" s="208">
        <f>Q101*H101</f>
        <v>1.2625119999999999</v>
      </c>
      <c r="S101" s="208">
        <v>0</v>
      </c>
      <c r="T101" s="209">
        <f>S101*H101</f>
        <v>0</v>
      </c>
      <c r="AR101" s="13" t="s">
        <v>123</v>
      </c>
      <c r="AT101" s="13" t="s">
        <v>125</v>
      </c>
      <c r="AU101" s="13" t="s">
        <v>80</v>
      </c>
      <c r="AY101" s="13" t="s">
        <v>124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3" t="s">
        <v>78</v>
      </c>
      <c r="BK101" s="210">
        <f>ROUND(I101*H101,2)</f>
        <v>0</v>
      </c>
      <c r="BL101" s="13" t="s">
        <v>123</v>
      </c>
      <c r="BM101" s="13" t="s">
        <v>873</v>
      </c>
    </row>
    <row r="102" s="11" customFormat="1">
      <c r="B102" s="218"/>
      <c r="C102" s="219"/>
      <c r="D102" s="220" t="s">
        <v>194</v>
      </c>
      <c r="E102" s="221" t="s">
        <v>1</v>
      </c>
      <c r="F102" s="222" t="s">
        <v>868</v>
      </c>
      <c r="G102" s="219"/>
      <c r="H102" s="223">
        <v>12.6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194</v>
      </c>
      <c r="AU102" s="229" t="s">
        <v>80</v>
      </c>
      <c r="AV102" s="11" t="s">
        <v>80</v>
      </c>
      <c r="AW102" s="11" t="s">
        <v>32</v>
      </c>
      <c r="AX102" s="11" t="s">
        <v>70</v>
      </c>
      <c r="AY102" s="229" t="s">
        <v>124</v>
      </c>
    </row>
    <row r="103" s="11" customFormat="1">
      <c r="B103" s="218"/>
      <c r="C103" s="219"/>
      <c r="D103" s="220" t="s">
        <v>194</v>
      </c>
      <c r="E103" s="221" t="s">
        <v>1</v>
      </c>
      <c r="F103" s="222" t="s">
        <v>869</v>
      </c>
      <c r="G103" s="219"/>
      <c r="H103" s="223">
        <v>9.8000000000000007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194</v>
      </c>
      <c r="AU103" s="229" t="s">
        <v>80</v>
      </c>
      <c r="AV103" s="11" t="s">
        <v>80</v>
      </c>
      <c r="AW103" s="11" t="s">
        <v>32</v>
      </c>
      <c r="AX103" s="11" t="s">
        <v>70</v>
      </c>
      <c r="AY103" s="229" t="s">
        <v>124</v>
      </c>
    </row>
    <row r="104" s="11" customFormat="1">
      <c r="B104" s="218"/>
      <c r="C104" s="219"/>
      <c r="D104" s="220" t="s">
        <v>194</v>
      </c>
      <c r="E104" s="221" t="s">
        <v>1</v>
      </c>
      <c r="F104" s="222" t="s">
        <v>870</v>
      </c>
      <c r="G104" s="219"/>
      <c r="H104" s="223">
        <v>8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194</v>
      </c>
      <c r="AU104" s="229" t="s">
        <v>80</v>
      </c>
      <c r="AV104" s="11" t="s">
        <v>80</v>
      </c>
      <c r="AW104" s="11" t="s">
        <v>32</v>
      </c>
      <c r="AX104" s="11" t="s">
        <v>70</v>
      </c>
      <c r="AY104" s="229" t="s">
        <v>124</v>
      </c>
    </row>
    <row r="105" s="1" customFormat="1" ht="16.5" customHeight="1">
      <c r="B105" s="34"/>
      <c r="C105" s="199" t="s">
        <v>143</v>
      </c>
      <c r="D105" s="199" t="s">
        <v>125</v>
      </c>
      <c r="E105" s="200" t="s">
        <v>874</v>
      </c>
      <c r="F105" s="201" t="s">
        <v>875</v>
      </c>
      <c r="G105" s="202" t="s">
        <v>250</v>
      </c>
      <c r="H105" s="203">
        <v>255</v>
      </c>
      <c r="I105" s="204"/>
      <c r="J105" s="205">
        <f>ROUND(I105*H105,2)</f>
        <v>0</v>
      </c>
      <c r="K105" s="201" t="s">
        <v>129</v>
      </c>
      <c r="L105" s="39"/>
      <c r="M105" s="206" t="s">
        <v>1</v>
      </c>
      <c r="N105" s="207" t="s">
        <v>41</v>
      </c>
      <c r="O105" s="75"/>
      <c r="P105" s="208">
        <f>O105*H105</f>
        <v>0</v>
      </c>
      <c r="Q105" s="208">
        <v>0.0037599999999999999</v>
      </c>
      <c r="R105" s="208">
        <f>Q105*H105</f>
        <v>0.95879999999999999</v>
      </c>
      <c r="S105" s="208">
        <v>0</v>
      </c>
      <c r="T105" s="209">
        <f>S105*H105</f>
        <v>0</v>
      </c>
      <c r="AR105" s="13" t="s">
        <v>123</v>
      </c>
      <c r="AT105" s="13" t="s">
        <v>125</v>
      </c>
      <c r="AU105" s="13" t="s">
        <v>80</v>
      </c>
      <c r="AY105" s="13" t="s">
        <v>124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3" t="s">
        <v>78</v>
      </c>
      <c r="BK105" s="210">
        <f>ROUND(I105*H105,2)</f>
        <v>0</v>
      </c>
      <c r="BL105" s="13" t="s">
        <v>123</v>
      </c>
      <c r="BM105" s="13" t="s">
        <v>876</v>
      </c>
    </row>
    <row r="106" s="11" customFormat="1">
      <c r="B106" s="218"/>
      <c r="C106" s="219"/>
      <c r="D106" s="220" t="s">
        <v>194</v>
      </c>
      <c r="E106" s="221" t="s">
        <v>1</v>
      </c>
      <c r="F106" s="222" t="s">
        <v>877</v>
      </c>
      <c r="G106" s="219"/>
      <c r="H106" s="223">
        <v>179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194</v>
      </c>
      <c r="AU106" s="229" t="s">
        <v>80</v>
      </c>
      <c r="AV106" s="11" t="s">
        <v>80</v>
      </c>
      <c r="AW106" s="11" t="s">
        <v>32</v>
      </c>
      <c r="AX106" s="11" t="s">
        <v>70</v>
      </c>
      <c r="AY106" s="229" t="s">
        <v>124</v>
      </c>
    </row>
    <row r="107" s="11" customFormat="1">
      <c r="B107" s="218"/>
      <c r="C107" s="219"/>
      <c r="D107" s="220" t="s">
        <v>194</v>
      </c>
      <c r="E107" s="221" t="s">
        <v>1</v>
      </c>
      <c r="F107" s="222" t="s">
        <v>878</v>
      </c>
      <c r="G107" s="219"/>
      <c r="H107" s="223">
        <v>48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194</v>
      </c>
      <c r="AU107" s="229" t="s">
        <v>80</v>
      </c>
      <c r="AV107" s="11" t="s">
        <v>80</v>
      </c>
      <c r="AW107" s="11" t="s">
        <v>32</v>
      </c>
      <c r="AX107" s="11" t="s">
        <v>70</v>
      </c>
      <c r="AY107" s="229" t="s">
        <v>124</v>
      </c>
    </row>
    <row r="108" s="11" customFormat="1">
      <c r="B108" s="218"/>
      <c r="C108" s="219"/>
      <c r="D108" s="220" t="s">
        <v>194</v>
      </c>
      <c r="E108" s="221" t="s">
        <v>1</v>
      </c>
      <c r="F108" s="222" t="s">
        <v>879</v>
      </c>
      <c r="G108" s="219"/>
      <c r="H108" s="223">
        <v>28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194</v>
      </c>
      <c r="AU108" s="229" t="s">
        <v>80</v>
      </c>
      <c r="AV108" s="11" t="s">
        <v>80</v>
      </c>
      <c r="AW108" s="11" t="s">
        <v>32</v>
      </c>
      <c r="AX108" s="11" t="s">
        <v>70</v>
      </c>
      <c r="AY108" s="229" t="s">
        <v>124</v>
      </c>
    </row>
    <row r="109" s="1" customFormat="1" ht="16.5" customHeight="1">
      <c r="B109" s="34"/>
      <c r="C109" s="199" t="s">
        <v>123</v>
      </c>
      <c r="D109" s="199" t="s">
        <v>125</v>
      </c>
      <c r="E109" s="200" t="s">
        <v>880</v>
      </c>
      <c r="F109" s="201" t="s">
        <v>881</v>
      </c>
      <c r="G109" s="202" t="s">
        <v>250</v>
      </c>
      <c r="H109" s="203">
        <v>18</v>
      </c>
      <c r="I109" s="204"/>
      <c r="J109" s="205">
        <f>ROUND(I109*H109,2)</f>
        <v>0</v>
      </c>
      <c r="K109" s="201" t="s">
        <v>129</v>
      </c>
      <c r="L109" s="39"/>
      <c r="M109" s="206" t="s">
        <v>1</v>
      </c>
      <c r="N109" s="207" t="s">
        <v>41</v>
      </c>
      <c r="O109" s="75"/>
      <c r="P109" s="208">
        <f>O109*H109</f>
        <v>0</v>
      </c>
      <c r="Q109" s="208">
        <v>0.010200000000000001</v>
      </c>
      <c r="R109" s="208">
        <f>Q109*H109</f>
        <v>0.18360000000000001</v>
      </c>
      <c r="S109" s="208">
        <v>0</v>
      </c>
      <c r="T109" s="209">
        <f>S109*H109</f>
        <v>0</v>
      </c>
      <c r="AR109" s="13" t="s">
        <v>123</v>
      </c>
      <c r="AT109" s="13" t="s">
        <v>125</v>
      </c>
      <c r="AU109" s="13" t="s">
        <v>80</v>
      </c>
      <c r="AY109" s="13" t="s">
        <v>124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3" t="s">
        <v>78</v>
      </c>
      <c r="BK109" s="210">
        <f>ROUND(I109*H109,2)</f>
        <v>0</v>
      </c>
      <c r="BL109" s="13" t="s">
        <v>123</v>
      </c>
      <c r="BM109" s="13" t="s">
        <v>882</v>
      </c>
    </row>
    <row r="110" s="11" customFormat="1">
      <c r="B110" s="218"/>
      <c r="C110" s="219"/>
      <c r="D110" s="220" t="s">
        <v>194</v>
      </c>
      <c r="E110" s="221" t="s">
        <v>1</v>
      </c>
      <c r="F110" s="222" t="s">
        <v>883</v>
      </c>
      <c r="G110" s="219"/>
      <c r="H110" s="223">
        <v>18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194</v>
      </c>
      <c r="AU110" s="229" t="s">
        <v>80</v>
      </c>
      <c r="AV110" s="11" t="s">
        <v>80</v>
      </c>
      <c r="AW110" s="11" t="s">
        <v>32</v>
      </c>
      <c r="AX110" s="11" t="s">
        <v>78</v>
      </c>
      <c r="AY110" s="229" t="s">
        <v>124</v>
      </c>
    </row>
    <row r="111" s="1" customFormat="1" ht="16.5" customHeight="1">
      <c r="B111" s="34"/>
      <c r="C111" s="199" t="s">
        <v>134</v>
      </c>
      <c r="D111" s="199" t="s">
        <v>125</v>
      </c>
      <c r="E111" s="200" t="s">
        <v>884</v>
      </c>
      <c r="F111" s="201" t="s">
        <v>885</v>
      </c>
      <c r="G111" s="202" t="s">
        <v>250</v>
      </c>
      <c r="H111" s="203">
        <v>1</v>
      </c>
      <c r="I111" s="204"/>
      <c r="J111" s="205">
        <f>ROUND(I111*H111,2)</f>
        <v>0</v>
      </c>
      <c r="K111" s="201" t="s">
        <v>1</v>
      </c>
      <c r="L111" s="39"/>
      <c r="M111" s="206" t="s">
        <v>1</v>
      </c>
      <c r="N111" s="207" t="s">
        <v>41</v>
      </c>
      <c r="O111" s="7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AR111" s="13" t="s">
        <v>123</v>
      </c>
      <c r="AT111" s="13" t="s">
        <v>125</v>
      </c>
      <c r="AU111" s="13" t="s">
        <v>80</v>
      </c>
      <c r="AY111" s="13" t="s">
        <v>124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3" t="s">
        <v>78</v>
      </c>
      <c r="BK111" s="210">
        <f>ROUND(I111*H111,2)</f>
        <v>0</v>
      </c>
      <c r="BL111" s="13" t="s">
        <v>123</v>
      </c>
      <c r="BM111" s="13" t="s">
        <v>886</v>
      </c>
    </row>
    <row r="112" s="10" customFormat="1" ht="22.8" customHeight="1">
      <c r="B112" s="185"/>
      <c r="C112" s="186"/>
      <c r="D112" s="187" t="s">
        <v>69</v>
      </c>
      <c r="E112" s="211" t="s">
        <v>164</v>
      </c>
      <c r="F112" s="211" t="s">
        <v>887</v>
      </c>
      <c r="G112" s="186"/>
      <c r="H112" s="186"/>
      <c r="I112" s="189"/>
      <c r="J112" s="212">
        <f>BK112</f>
        <v>0</v>
      </c>
      <c r="K112" s="186"/>
      <c r="L112" s="191"/>
      <c r="M112" s="192"/>
      <c r="N112" s="193"/>
      <c r="O112" s="193"/>
      <c r="P112" s="194">
        <f>SUM(P113:P122)</f>
        <v>0</v>
      </c>
      <c r="Q112" s="193"/>
      <c r="R112" s="194">
        <f>SUM(R113:R122)</f>
        <v>0.0036990000000000005</v>
      </c>
      <c r="S112" s="193"/>
      <c r="T112" s="195">
        <f>SUM(T113:T122)</f>
        <v>2.1216599999999999</v>
      </c>
      <c r="AR112" s="196" t="s">
        <v>78</v>
      </c>
      <c r="AT112" s="197" t="s">
        <v>69</v>
      </c>
      <c r="AU112" s="197" t="s">
        <v>78</v>
      </c>
      <c r="AY112" s="196" t="s">
        <v>124</v>
      </c>
      <c r="BK112" s="198">
        <f>SUM(BK113:BK122)</f>
        <v>0</v>
      </c>
    </row>
    <row r="113" s="1" customFormat="1" ht="16.5" customHeight="1">
      <c r="B113" s="34"/>
      <c r="C113" s="199" t="s">
        <v>152</v>
      </c>
      <c r="D113" s="199" t="s">
        <v>125</v>
      </c>
      <c r="E113" s="200" t="s">
        <v>888</v>
      </c>
      <c r="F113" s="201" t="s">
        <v>889</v>
      </c>
      <c r="G113" s="202" t="s">
        <v>210</v>
      </c>
      <c r="H113" s="203">
        <v>420</v>
      </c>
      <c r="I113" s="204"/>
      <c r="J113" s="205">
        <f>ROUND(I113*H113,2)</f>
        <v>0</v>
      </c>
      <c r="K113" s="201" t="s">
        <v>129</v>
      </c>
      <c r="L113" s="39"/>
      <c r="M113" s="206" t="s">
        <v>1</v>
      </c>
      <c r="N113" s="207" t="s">
        <v>41</v>
      </c>
      <c r="O113" s="75"/>
      <c r="P113" s="208">
        <f>O113*H113</f>
        <v>0</v>
      </c>
      <c r="Q113" s="208">
        <v>0</v>
      </c>
      <c r="R113" s="208">
        <f>Q113*H113</f>
        <v>0</v>
      </c>
      <c r="S113" s="208">
        <v>0.002</v>
      </c>
      <c r="T113" s="209">
        <f>S113*H113</f>
        <v>0.83999999999999997</v>
      </c>
      <c r="AR113" s="13" t="s">
        <v>123</v>
      </c>
      <c r="AT113" s="13" t="s">
        <v>125</v>
      </c>
      <c r="AU113" s="13" t="s">
        <v>80</v>
      </c>
      <c r="AY113" s="13" t="s">
        <v>124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3" t="s">
        <v>78</v>
      </c>
      <c r="BK113" s="210">
        <f>ROUND(I113*H113,2)</f>
        <v>0</v>
      </c>
      <c r="BL113" s="13" t="s">
        <v>123</v>
      </c>
      <c r="BM113" s="13" t="s">
        <v>890</v>
      </c>
    </row>
    <row r="114" s="1" customFormat="1" ht="16.5" customHeight="1">
      <c r="B114" s="34"/>
      <c r="C114" s="199" t="s">
        <v>156</v>
      </c>
      <c r="D114" s="199" t="s">
        <v>125</v>
      </c>
      <c r="E114" s="200" t="s">
        <v>891</v>
      </c>
      <c r="F114" s="201" t="s">
        <v>892</v>
      </c>
      <c r="G114" s="202" t="s">
        <v>210</v>
      </c>
      <c r="H114" s="203">
        <v>140</v>
      </c>
      <c r="I114" s="204"/>
      <c r="J114" s="205">
        <f>ROUND(I114*H114,2)</f>
        <v>0</v>
      </c>
      <c r="K114" s="201" t="s">
        <v>129</v>
      </c>
      <c r="L114" s="39"/>
      <c r="M114" s="206" t="s">
        <v>1</v>
      </c>
      <c r="N114" s="207" t="s">
        <v>41</v>
      </c>
      <c r="O114" s="75"/>
      <c r="P114" s="208">
        <f>O114*H114</f>
        <v>0</v>
      </c>
      <c r="Q114" s="208">
        <v>0</v>
      </c>
      <c r="R114" s="208">
        <f>Q114*H114</f>
        <v>0</v>
      </c>
      <c r="S114" s="208">
        <v>0.0040000000000000001</v>
      </c>
      <c r="T114" s="209">
        <f>S114*H114</f>
        <v>0.56000000000000005</v>
      </c>
      <c r="AR114" s="13" t="s">
        <v>123</v>
      </c>
      <c r="AT114" s="13" t="s">
        <v>125</v>
      </c>
      <c r="AU114" s="13" t="s">
        <v>80</v>
      </c>
      <c r="AY114" s="13" t="s">
        <v>124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3" t="s">
        <v>78</v>
      </c>
      <c r="BK114" s="210">
        <f>ROUND(I114*H114,2)</f>
        <v>0</v>
      </c>
      <c r="BL114" s="13" t="s">
        <v>123</v>
      </c>
      <c r="BM114" s="13" t="s">
        <v>893</v>
      </c>
    </row>
    <row r="115" s="1" customFormat="1" ht="16.5" customHeight="1">
      <c r="B115" s="34"/>
      <c r="C115" s="199" t="s">
        <v>160</v>
      </c>
      <c r="D115" s="199" t="s">
        <v>125</v>
      </c>
      <c r="E115" s="200" t="s">
        <v>894</v>
      </c>
      <c r="F115" s="201" t="s">
        <v>895</v>
      </c>
      <c r="G115" s="202" t="s">
        <v>210</v>
      </c>
      <c r="H115" s="203">
        <v>80</v>
      </c>
      <c r="I115" s="204"/>
      <c r="J115" s="205">
        <f>ROUND(I115*H115,2)</f>
        <v>0</v>
      </c>
      <c r="K115" s="201" t="s">
        <v>129</v>
      </c>
      <c r="L115" s="39"/>
      <c r="M115" s="206" t="s">
        <v>1</v>
      </c>
      <c r="N115" s="207" t="s">
        <v>41</v>
      </c>
      <c r="O115" s="75"/>
      <c r="P115" s="208">
        <f>O115*H115</f>
        <v>0</v>
      </c>
      <c r="Q115" s="208">
        <v>0</v>
      </c>
      <c r="R115" s="208">
        <f>Q115*H115</f>
        <v>0</v>
      </c>
      <c r="S115" s="208">
        <v>0.0050000000000000001</v>
      </c>
      <c r="T115" s="209">
        <f>S115*H115</f>
        <v>0.40000000000000002</v>
      </c>
      <c r="AR115" s="13" t="s">
        <v>123</v>
      </c>
      <c r="AT115" s="13" t="s">
        <v>125</v>
      </c>
      <c r="AU115" s="13" t="s">
        <v>80</v>
      </c>
      <c r="AY115" s="13" t="s">
        <v>124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3" t="s">
        <v>78</v>
      </c>
      <c r="BK115" s="210">
        <f>ROUND(I115*H115,2)</f>
        <v>0</v>
      </c>
      <c r="BL115" s="13" t="s">
        <v>123</v>
      </c>
      <c r="BM115" s="13" t="s">
        <v>896</v>
      </c>
    </row>
    <row r="116" s="1" customFormat="1" ht="16.5" customHeight="1">
      <c r="B116" s="34"/>
      <c r="C116" s="199" t="s">
        <v>164</v>
      </c>
      <c r="D116" s="199" t="s">
        <v>125</v>
      </c>
      <c r="E116" s="200" t="s">
        <v>897</v>
      </c>
      <c r="F116" s="201" t="s">
        <v>898</v>
      </c>
      <c r="G116" s="202" t="s">
        <v>210</v>
      </c>
      <c r="H116" s="203">
        <v>30</v>
      </c>
      <c r="I116" s="204"/>
      <c r="J116" s="205">
        <f>ROUND(I116*H116,2)</f>
        <v>0</v>
      </c>
      <c r="K116" s="201" t="s">
        <v>129</v>
      </c>
      <c r="L116" s="39"/>
      <c r="M116" s="206" t="s">
        <v>1</v>
      </c>
      <c r="N116" s="207" t="s">
        <v>41</v>
      </c>
      <c r="O116" s="75"/>
      <c r="P116" s="208">
        <f>O116*H116</f>
        <v>0</v>
      </c>
      <c r="Q116" s="208">
        <v>0</v>
      </c>
      <c r="R116" s="208">
        <f>Q116*H116</f>
        <v>0</v>
      </c>
      <c r="S116" s="208">
        <v>0.0060000000000000001</v>
      </c>
      <c r="T116" s="209">
        <f>S116*H116</f>
        <v>0.17999999999999999</v>
      </c>
      <c r="AR116" s="13" t="s">
        <v>123</v>
      </c>
      <c r="AT116" s="13" t="s">
        <v>125</v>
      </c>
      <c r="AU116" s="13" t="s">
        <v>80</v>
      </c>
      <c r="AY116" s="13" t="s">
        <v>124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3" t="s">
        <v>78</v>
      </c>
      <c r="BK116" s="210">
        <f>ROUND(I116*H116,2)</f>
        <v>0</v>
      </c>
      <c r="BL116" s="13" t="s">
        <v>123</v>
      </c>
      <c r="BM116" s="13" t="s">
        <v>899</v>
      </c>
    </row>
    <row r="117" s="1" customFormat="1" ht="16.5" customHeight="1">
      <c r="B117" s="34"/>
      <c r="C117" s="199" t="s">
        <v>81</v>
      </c>
      <c r="D117" s="199" t="s">
        <v>125</v>
      </c>
      <c r="E117" s="200" t="s">
        <v>900</v>
      </c>
      <c r="F117" s="201" t="s">
        <v>901</v>
      </c>
      <c r="G117" s="202" t="s">
        <v>210</v>
      </c>
      <c r="H117" s="203">
        <v>41.100000000000001</v>
      </c>
      <c r="I117" s="204"/>
      <c r="J117" s="205">
        <f>ROUND(I117*H117,2)</f>
        <v>0</v>
      </c>
      <c r="K117" s="201" t="s">
        <v>129</v>
      </c>
      <c r="L117" s="39"/>
      <c r="M117" s="206" t="s">
        <v>1</v>
      </c>
      <c r="N117" s="207" t="s">
        <v>41</v>
      </c>
      <c r="O117" s="75"/>
      <c r="P117" s="208">
        <f>O117*H117</f>
        <v>0</v>
      </c>
      <c r="Q117" s="208">
        <v>9.0000000000000006E-05</v>
      </c>
      <c r="R117" s="208">
        <f>Q117*H117</f>
        <v>0.0036990000000000005</v>
      </c>
      <c r="S117" s="208">
        <v>0.0030000000000000001</v>
      </c>
      <c r="T117" s="209">
        <f>S117*H117</f>
        <v>0.12330000000000001</v>
      </c>
      <c r="AR117" s="13" t="s">
        <v>123</v>
      </c>
      <c r="AT117" s="13" t="s">
        <v>125</v>
      </c>
      <c r="AU117" s="13" t="s">
        <v>80</v>
      </c>
      <c r="AY117" s="13" t="s">
        <v>124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3" t="s">
        <v>78</v>
      </c>
      <c r="BK117" s="210">
        <f>ROUND(I117*H117,2)</f>
        <v>0</v>
      </c>
      <c r="BL117" s="13" t="s">
        <v>123</v>
      </c>
      <c r="BM117" s="13" t="s">
        <v>902</v>
      </c>
    </row>
    <row r="118" s="11" customFormat="1">
      <c r="B118" s="218"/>
      <c r="C118" s="219"/>
      <c r="D118" s="220" t="s">
        <v>194</v>
      </c>
      <c r="E118" s="221" t="s">
        <v>1</v>
      </c>
      <c r="F118" s="222" t="s">
        <v>903</v>
      </c>
      <c r="G118" s="219"/>
      <c r="H118" s="223">
        <v>39.600000000000001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194</v>
      </c>
      <c r="AU118" s="229" t="s">
        <v>80</v>
      </c>
      <c r="AV118" s="11" t="s">
        <v>80</v>
      </c>
      <c r="AW118" s="11" t="s">
        <v>32</v>
      </c>
      <c r="AX118" s="11" t="s">
        <v>70</v>
      </c>
      <c r="AY118" s="229" t="s">
        <v>124</v>
      </c>
    </row>
    <row r="119" s="11" customFormat="1">
      <c r="B119" s="218"/>
      <c r="C119" s="219"/>
      <c r="D119" s="220" t="s">
        <v>194</v>
      </c>
      <c r="E119" s="221" t="s">
        <v>1</v>
      </c>
      <c r="F119" s="222" t="s">
        <v>904</v>
      </c>
      <c r="G119" s="219"/>
      <c r="H119" s="223">
        <v>1.5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80</v>
      </c>
      <c r="AV119" s="11" t="s">
        <v>80</v>
      </c>
      <c r="AW119" s="11" t="s">
        <v>32</v>
      </c>
      <c r="AX119" s="11" t="s">
        <v>70</v>
      </c>
      <c r="AY119" s="229" t="s">
        <v>124</v>
      </c>
    </row>
    <row r="120" s="1" customFormat="1" ht="16.5" customHeight="1">
      <c r="B120" s="34"/>
      <c r="C120" s="199" t="s">
        <v>173</v>
      </c>
      <c r="D120" s="199" t="s">
        <v>125</v>
      </c>
      <c r="E120" s="200" t="s">
        <v>905</v>
      </c>
      <c r="F120" s="201" t="s">
        <v>906</v>
      </c>
      <c r="G120" s="202" t="s">
        <v>210</v>
      </c>
      <c r="H120" s="203">
        <v>41.100000000000001</v>
      </c>
      <c r="I120" s="204"/>
      <c r="J120" s="205">
        <f>ROUND(I120*H120,2)</f>
        <v>0</v>
      </c>
      <c r="K120" s="201" t="s">
        <v>129</v>
      </c>
      <c r="L120" s="39"/>
      <c r="M120" s="206" t="s">
        <v>1</v>
      </c>
      <c r="N120" s="207" t="s">
        <v>41</v>
      </c>
      <c r="O120" s="7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13" t="s">
        <v>123</v>
      </c>
      <c r="AT120" s="13" t="s">
        <v>125</v>
      </c>
      <c r="AU120" s="13" t="s">
        <v>80</v>
      </c>
      <c r="AY120" s="13" t="s">
        <v>124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3" t="s">
        <v>78</v>
      </c>
      <c r="BK120" s="210">
        <f>ROUND(I120*H120,2)</f>
        <v>0</v>
      </c>
      <c r="BL120" s="13" t="s">
        <v>123</v>
      </c>
      <c r="BM120" s="13" t="s">
        <v>907</v>
      </c>
    </row>
    <row r="121" s="1" customFormat="1" ht="16.5" customHeight="1">
      <c r="B121" s="34"/>
      <c r="C121" s="199" t="s">
        <v>239</v>
      </c>
      <c r="D121" s="199" t="s">
        <v>125</v>
      </c>
      <c r="E121" s="200" t="s">
        <v>908</v>
      </c>
      <c r="F121" s="201" t="s">
        <v>909</v>
      </c>
      <c r="G121" s="202" t="s">
        <v>192</v>
      </c>
      <c r="H121" s="203">
        <v>0.27000000000000002</v>
      </c>
      <c r="I121" s="204"/>
      <c r="J121" s="205">
        <f>ROUND(I121*H121,2)</f>
        <v>0</v>
      </c>
      <c r="K121" s="201" t="s">
        <v>129</v>
      </c>
      <c r="L121" s="39"/>
      <c r="M121" s="206" t="s">
        <v>1</v>
      </c>
      <c r="N121" s="207" t="s">
        <v>41</v>
      </c>
      <c r="O121" s="75"/>
      <c r="P121" s="208">
        <f>O121*H121</f>
        <v>0</v>
      </c>
      <c r="Q121" s="208">
        <v>0</v>
      </c>
      <c r="R121" s="208">
        <f>Q121*H121</f>
        <v>0</v>
      </c>
      <c r="S121" s="208">
        <v>0.068000000000000005</v>
      </c>
      <c r="T121" s="209">
        <f>S121*H121</f>
        <v>0.018360000000000001</v>
      </c>
      <c r="AR121" s="13" t="s">
        <v>123</v>
      </c>
      <c r="AT121" s="13" t="s">
        <v>125</v>
      </c>
      <c r="AU121" s="13" t="s">
        <v>80</v>
      </c>
      <c r="AY121" s="13" t="s">
        <v>124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3" t="s">
        <v>78</v>
      </c>
      <c r="BK121" s="210">
        <f>ROUND(I121*H121,2)</f>
        <v>0</v>
      </c>
      <c r="BL121" s="13" t="s">
        <v>123</v>
      </c>
      <c r="BM121" s="13" t="s">
        <v>910</v>
      </c>
    </row>
    <row r="122" s="11" customFormat="1">
      <c r="B122" s="218"/>
      <c r="C122" s="219"/>
      <c r="D122" s="220" t="s">
        <v>194</v>
      </c>
      <c r="E122" s="221" t="s">
        <v>1</v>
      </c>
      <c r="F122" s="222" t="s">
        <v>911</v>
      </c>
      <c r="G122" s="219"/>
      <c r="H122" s="223">
        <v>0.27000000000000002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194</v>
      </c>
      <c r="AU122" s="229" t="s">
        <v>80</v>
      </c>
      <c r="AV122" s="11" t="s">
        <v>80</v>
      </c>
      <c r="AW122" s="11" t="s">
        <v>32</v>
      </c>
      <c r="AX122" s="11" t="s">
        <v>78</v>
      </c>
      <c r="AY122" s="229" t="s">
        <v>124</v>
      </c>
    </row>
    <row r="123" s="10" customFormat="1" ht="22.8" customHeight="1">
      <c r="B123" s="185"/>
      <c r="C123" s="186"/>
      <c r="D123" s="187" t="s">
        <v>69</v>
      </c>
      <c r="E123" s="211" t="s">
        <v>226</v>
      </c>
      <c r="F123" s="211" t="s">
        <v>227</v>
      </c>
      <c r="G123" s="186"/>
      <c r="H123" s="186"/>
      <c r="I123" s="189"/>
      <c r="J123" s="212">
        <f>BK123</f>
        <v>0</v>
      </c>
      <c r="K123" s="186"/>
      <c r="L123" s="191"/>
      <c r="M123" s="192"/>
      <c r="N123" s="193"/>
      <c r="O123" s="193"/>
      <c r="P123" s="194">
        <f>SUM(P124:P128)</f>
        <v>0</v>
      </c>
      <c r="Q123" s="193"/>
      <c r="R123" s="194">
        <f>SUM(R124:R128)</f>
        <v>0</v>
      </c>
      <c r="S123" s="193"/>
      <c r="T123" s="195">
        <f>SUM(T124:T128)</f>
        <v>0</v>
      </c>
      <c r="AR123" s="196" t="s">
        <v>78</v>
      </c>
      <c r="AT123" s="197" t="s">
        <v>69</v>
      </c>
      <c r="AU123" s="197" t="s">
        <v>78</v>
      </c>
      <c r="AY123" s="196" t="s">
        <v>124</v>
      </c>
      <c r="BK123" s="198">
        <f>SUM(BK124:BK128)</f>
        <v>0</v>
      </c>
    </row>
    <row r="124" s="1" customFormat="1" ht="16.5" customHeight="1">
      <c r="B124" s="34"/>
      <c r="C124" s="199" t="s">
        <v>247</v>
      </c>
      <c r="D124" s="199" t="s">
        <v>125</v>
      </c>
      <c r="E124" s="200" t="s">
        <v>228</v>
      </c>
      <c r="F124" s="201" t="s">
        <v>229</v>
      </c>
      <c r="G124" s="202" t="s">
        <v>230</v>
      </c>
      <c r="H124" s="203">
        <v>2.1299999999999999</v>
      </c>
      <c r="I124" s="204"/>
      <c r="J124" s="205">
        <f>ROUND(I124*H124,2)</f>
        <v>0</v>
      </c>
      <c r="K124" s="201" t="s">
        <v>129</v>
      </c>
      <c r="L124" s="39"/>
      <c r="M124" s="206" t="s">
        <v>1</v>
      </c>
      <c r="N124" s="207" t="s">
        <v>41</v>
      </c>
      <c r="O124" s="7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13" t="s">
        <v>123</v>
      </c>
      <c r="AT124" s="13" t="s">
        <v>125</v>
      </c>
      <c r="AU124" s="13" t="s">
        <v>80</v>
      </c>
      <c r="AY124" s="13" t="s">
        <v>124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3" t="s">
        <v>78</v>
      </c>
      <c r="BK124" s="210">
        <f>ROUND(I124*H124,2)</f>
        <v>0</v>
      </c>
      <c r="BL124" s="13" t="s">
        <v>123</v>
      </c>
      <c r="BM124" s="13" t="s">
        <v>912</v>
      </c>
    </row>
    <row r="125" s="1" customFormat="1" ht="16.5" customHeight="1">
      <c r="B125" s="34"/>
      <c r="C125" s="199" t="s">
        <v>256</v>
      </c>
      <c r="D125" s="199" t="s">
        <v>125</v>
      </c>
      <c r="E125" s="200" t="s">
        <v>232</v>
      </c>
      <c r="F125" s="201" t="s">
        <v>233</v>
      </c>
      <c r="G125" s="202" t="s">
        <v>230</v>
      </c>
      <c r="H125" s="203">
        <v>2.1299999999999999</v>
      </c>
      <c r="I125" s="204"/>
      <c r="J125" s="205">
        <f>ROUND(I125*H125,2)</f>
        <v>0</v>
      </c>
      <c r="K125" s="201" t="s">
        <v>129</v>
      </c>
      <c r="L125" s="39"/>
      <c r="M125" s="206" t="s">
        <v>1</v>
      </c>
      <c r="N125" s="207" t="s">
        <v>41</v>
      </c>
      <c r="O125" s="7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AR125" s="13" t="s">
        <v>123</v>
      </c>
      <c r="AT125" s="13" t="s">
        <v>125</v>
      </c>
      <c r="AU125" s="13" t="s">
        <v>80</v>
      </c>
      <c r="AY125" s="13" t="s">
        <v>124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3" t="s">
        <v>78</v>
      </c>
      <c r="BK125" s="210">
        <f>ROUND(I125*H125,2)</f>
        <v>0</v>
      </c>
      <c r="BL125" s="13" t="s">
        <v>123</v>
      </c>
      <c r="BM125" s="13" t="s">
        <v>913</v>
      </c>
    </row>
    <row r="126" s="1" customFormat="1" ht="16.5" customHeight="1">
      <c r="B126" s="34"/>
      <c r="C126" s="199" t="s">
        <v>8</v>
      </c>
      <c r="D126" s="199" t="s">
        <v>125</v>
      </c>
      <c r="E126" s="200" t="s">
        <v>235</v>
      </c>
      <c r="F126" s="201" t="s">
        <v>236</v>
      </c>
      <c r="G126" s="202" t="s">
        <v>230</v>
      </c>
      <c r="H126" s="203">
        <v>19.170000000000002</v>
      </c>
      <c r="I126" s="204"/>
      <c r="J126" s="205">
        <f>ROUND(I126*H126,2)</f>
        <v>0</v>
      </c>
      <c r="K126" s="201" t="s">
        <v>129</v>
      </c>
      <c r="L126" s="39"/>
      <c r="M126" s="206" t="s">
        <v>1</v>
      </c>
      <c r="N126" s="207" t="s">
        <v>41</v>
      </c>
      <c r="O126" s="7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13" t="s">
        <v>123</v>
      </c>
      <c r="AT126" s="13" t="s">
        <v>125</v>
      </c>
      <c r="AU126" s="13" t="s">
        <v>80</v>
      </c>
      <c r="AY126" s="13" t="s">
        <v>124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3" t="s">
        <v>78</v>
      </c>
      <c r="BK126" s="210">
        <f>ROUND(I126*H126,2)</f>
        <v>0</v>
      </c>
      <c r="BL126" s="13" t="s">
        <v>123</v>
      </c>
      <c r="BM126" s="13" t="s">
        <v>914</v>
      </c>
    </row>
    <row r="127" s="11" customFormat="1">
      <c r="B127" s="218"/>
      <c r="C127" s="219"/>
      <c r="D127" s="220" t="s">
        <v>194</v>
      </c>
      <c r="E127" s="219"/>
      <c r="F127" s="222" t="s">
        <v>915</v>
      </c>
      <c r="G127" s="219"/>
      <c r="H127" s="223">
        <v>19.170000000000002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194</v>
      </c>
      <c r="AU127" s="229" t="s">
        <v>80</v>
      </c>
      <c r="AV127" s="11" t="s">
        <v>80</v>
      </c>
      <c r="AW127" s="11" t="s">
        <v>4</v>
      </c>
      <c r="AX127" s="11" t="s">
        <v>78</v>
      </c>
      <c r="AY127" s="229" t="s">
        <v>124</v>
      </c>
    </row>
    <row r="128" s="1" customFormat="1" ht="16.5" customHeight="1">
      <c r="B128" s="34"/>
      <c r="C128" s="199" t="s">
        <v>251</v>
      </c>
      <c r="D128" s="199" t="s">
        <v>125</v>
      </c>
      <c r="E128" s="200" t="s">
        <v>916</v>
      </c>
      <c r="F128" s="201" t="s">
        <v>917</v>
      </c>
      <c r="G128" s="202" t="s">
        <v>230</v>
      </c>
      <c r="H128" s="203">
        <v>2.1299999999999999</v>
      </c>
      <c r="I128" s="204"/>
      <c r="J128" s="205">
        <f>ROUND(I128*H128,2)</f>
        <v>0</v>
      </c>
      <c r="K128" s="201" t="s">
        <v>129</v>
      </c>
      <c r="L128" s="39"/>
      <c r="M128" s="206" t="s">
        <v>1</v>
      </c>
      <c r="N128" s="207" t="s">
        <v>41</v>
      </c>
      <c r="O128" s="75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AR128" s="13" t="s">
        <v>123</v>
      </c>
      <c r="AT128" s="13" t="s">
        <v>125</v>
      </c>
      <c r="AU128" s="13" t="s">
        <v>80</v>
      </c>
      <c r="AY128" s="13" t="s">
        <v>124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3" t="s">
        <v>78</v>
      </c>
      <c r="BK128" s="210">
        <f>ROUND(I128*H128,2)</f>
        <v>0</v>
      </c>
      <c r="BL128" s="13" t="s">
        <v>123</v>
      </c>
      <c r="BM128" s="13" t="s">
        <v>918</v>
      </c>
    </row>
    <row r="129" s="10" customFormat="1" ht="25.92" customHeight="1">
      <c r="B129" s="185"/>
      <c r="C129" s="186"/>
      <c r="D129" s="187" t="s">
        <v>69</v>
      </c>
      <c r="E129" s="188" t="s">
        <v>243</v>
      </c>
      <c r="F129" s="188" t="s">
        <v>244</v>
      </c>
      <c r="G129" s="186"/>
      <c r="H129" s="186"/>
      <c r="I129" s="189"/>
      <c r="J129" s="190">
        <f>BK129</f>
        <v>0</v>
      </c>
      <c r="K129" s="186"/>
      <c r="L129" s="191"/>
      <c r="M129" s="192"/>
      <c r="N129" s="193"/>
      <c r="O129" s="193"/>
      <c r="P129" s="194">
        <f>P130+P132+P138</f>
        <v>0</v>
      </c>
      <c r="Q129" s="193"/>
      <c r="R129" s="194">
        <f>R130+R132+R138</f>
        <v>0.0048263999999999998</v>
      </c>
      <c r="S129" s="193"/>
      <c r="T129" s="195">
        <f>T130+T132+T138</f>
        <v>0.0083999999999999995</v>
      </c>
      <c r="AR129" s="196" t="s">
        <v>80</v>
      </c>
      <c r="AT129" s="197" t="s">
        <v>69</v>
      </c>
      <c r="AU129" s="197" t="s">
        <v>70</v>
      </c>
      <c r="AY129" s="196" t="s">
        <v>124</v>
      </c>
      <c r="BK129" s="198">
        <f>BK130+BK132+BK138</f>
        <v>0</v>
      </c>
    </row>
    <row r="130" s="10" customFormat="1" ht="22.8" customHeight="1">
      <c r="B130" s="185"/>
      <c r="C130" s="186"/>
      <c r="D130" s="187" t="s">
        <v>69</v>
      </c>
      <c r="E130" s="211" t="s">
        <v>740</v>
      </c>
      <c r="F130" s="211" t="s">
        <v>741</v>
      </c>
      <c r="G130" s="186"/>
      <c r="H130" s="186"/>
      <c r="I130" s="189"/>
      <c r="J130" s="212">
        <f>BK130</f>
        <v>0</v>
      </c>
      <c r="K130" s="186"/>
      <c r="L130" s="191"/>
      <c r="M130" s="192"/>
      <c r="N130" s="193"/>
      <c r="O130" s="193"/>
      <c r="P130" s="194">
        <f>P131</f>
        <v>0</v>
      </c>
      <c r="Q130" s="193"/>
      <c r="R130" s="194">
        <f>R131</f>
        <v>0</v>
      </c>
      <c r="S130" s="193"/>
      <c r="T130" s="195">
        <f>T131</f>
        <v>0</v>
      </c>
      <c r="AR130" s="196" t="s">
        <v>80</v>
      </c>
      <c r="AT130" s="197" t="s">
        <v>69</v>
      </c>
      <c r="AU130" s="197" t="s">
        <v>78</v>
      </c>
      <c r="AY130" s="196" t="s">
        <v>124</v>
      </c>
      <c r="BK130" s="198">
        <f>BK131</f>
        <v>0</v>
      </c>
    </row>
    <row r="131" s="1" customFormat="1" ht="16.5" customHeight="1">
      <c r="B131" s="34"/>
      <c r="C131" s="199" t="s">
        <v>268</v>
      </c>
      <c r="D131" s="199" t="s">
        <v>125</v>
      </c>
      <c r="E131" s="200" t="s">
        <v>919</v>
      </c>
      <c r="F131" s="201" t="s">
        <v>920</v>
      </c>
      <c r="G131" s="202" t="s">
        <v>250</v>
      </c>
      <c r="H131" s="203">
        <v>18</v>
      </c>
      <c r="I131" s="204"/>
      <c r="J131" s="205">
        <f>ROUND(I131*H131,2)</f>
        <v>0</v>
      </c>
      <c r="K131" s="201" t="s">
        <v>1</v>
      </c>
      <c r="L131" s="39"/>
      <c r="M131" s="206" t="s">
        <v>1</v>
      </c>
      <c r="N131" s="207" t="s">
        <v>41</v>
      </c>
      <c r="O131" s="75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AR131" s="13" t="s">
        <v>251</v>
      </c>
      <c r="AT131" s="13" t="s">
        <v>125</v>
      </c>
      <c r="AU131" s="13" t="s">
        <v>80</v>
      </c>
      <c r="AY131" s="13" t="s">
        <v>124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3" t="s">
        <v>78</v>
      </c>
      <c r="BK131" s="210">
        <f>ROUND(I131*H131,2)</f>
        <v>0</v>
      </c>
      <c r="BL131" s="13" t="s">
        <v>251</v>
      </c>
      <c r="BM131" s="13" t="s">
        <v>921</v>
      </c>
    </row>
    <row r="132" s="10" customFormat="1" ht="22.8" customHeight="1">
      <c r="B132" s="185"/>
      <c r="C132" s="186"/>
      <c r="D132" s="187" t="s">
        <v>69</v>
      </c>
      <c r="E132" s="211" t="s">
        <v>485</v>
      </c>
      <c r="F132" s="211" t="s">
        <v>486</v>
      </c>
      <c r="G132" s="186"/>
      <c r="H132" s="186"/>
      <c r="I132" s="189"/>
      <c r="J132" s="212">
        <f>BK132</f>
        <v>0</v>
      </c>
      <c r="K132" s="186"/>
      <c r="L132" s="191"/>
      <c r="M132" s="192"/>
      <c r="N132" s="193"/>
      <c r="O132" s="193"/>
      <c r="P132" s="194">
        <f>SUM(P133:P137)</f>
        <v>0</v>
      </c>
      <c r="Q132" s="193"/>
      <c r="R132" s="194">
        <f>SUM(R133:R137)</f>
        <v>0.0043505999999999996</v>
      </c>
      <c r="S132" s="193"/>
      <c r="T132" s="195">
        <f>SUM(T133:T137)</f>
        <v>0.0083999999999999995</v>
      </c>
      <c r="AR132" s="196" t="s">
        <v>80</v>
      </c>
      <c r="AT132" s="197" t="s">
        <v>69</v>
      </c>
      <c r="AU132" s="197" t="s">
        <v>78</v>
      </c>
      <c r="AY132" s="196" t="s">
        <v>124</v>
      </c>
      <c r="BK132" s="198">
        <f>SUM(BK133:BK137)</f>
        <v>0</v>
      </c>
    </row>
    <row r="133" s="1" customFormat="1" ht="16.5" customHeight="1">
      <c r="B133" s="34"/>
      <c r="C133" s="199" t="s">
        <v>272</v>
      </c>
      <c r="D133" s="199" t="s">
        <v>125</v>
      </c>
      <c r="E133" s="200" t="s">
        <v>922</v>
      </c>
      <c r="F133" s="201" t="s">
        <v>923</v>
      </c>
      <c r="G133" s="202" t="s">
        <v>250</v>
      </c>
      <c r="H133" s="203">
        <v>12</v>
      </c>
      <c r="I133" s="204"/>
      <c r="J133" s="205">
        <f>ROUND(I133*H133,2)</f>
        <v>0</v>
      </c>
      <c r="K133" s="201" t="s">
        <v>129</v>
      </c>
      <c r="L133" s="39"/>
      <c r="M133" s="206" t="s">
        <v>1</v>
      </c>
      <c r="N133" s="207" t="s">
        <v>41</v>
      </c>
      <c r="O133" s="75"/>
      <c r="P133" s="208">
        <f>O133*H133</f>
        <v>0</v>
      </c>
      <c r="Q133" s="208">
        <v>0.00012</v>
      </c>
      <c r="R133" s="208">
        <f>Q133*H133</f>
        <v>0.0014400000000000001</v>
      </c>
      <c r="S133" s="208">
        <v>0.00069999999999999999</v>
      </c>
      <c r="T133" s="209">
        <f>S133*H133</f>
        <v>0.0083999999999999995</v>
      </c>
      <c r="AR133" s="13" t="s">
        <v>251</v>
      </c>
      <c r="AT133" s="13" t="s">
        <v>125</v>
      </c>
      <c r="AU133" s="13" t="s">
        <v>80</v>
      </c>
      <c r="AY133" s="13" t="s">
        <v>124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3" t="s">
        <v>78</v>
      </c>
      <c r="BK133" s="210">
        <f>ROUND(I133*H133,2)</f>
        <v>0</v>
      </c>
      <c r="BL133" s="13" t="s">
        <v>251</v>
      </c>
      <c r="BM133" s="13" t="s">
        <v>924</v>
      </c>
    </row>
    <row r="134" s="11" customFormat="1">
      <c r="B134" s="218"/>
      <c r="C134" s="219"/>
      <c r="D134" s="220" t="s">
        <v>194</v>
      </c>
      <c r="E134" s="221" t="s">
        <v>1</v>
      </c>
      <c r="F134" s="222" t="s">
        <v>925</v>
      </c>
      <c r="G134" s="219"/>
      <c r="H134" s="223">
        <v>12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194</v>
      </c>
      <c r="AU134" s="229" t="s">
        <v>80</v>
      </c>
      <c r="AV134" s="11" t="s">
        <v>80</v>
      </c>
      <c r="AW134" s="11" t="s">
        <v>32</v>
      </c>
      <c r="AX134" s="11" t="s">
        <v>78</v>
      </c>
      <c r="AY134" s="229" t="s">
        <v>124</v>
      </c>
    </row>
    <row r="135" s="1" customFormat="1" ht="16.5" customHeight="1">
      <c r="B135" s="34"/>
      <c r="C135" s="230" t="s">
        <v>276</v>
      </c>
      <c r="D135" s="230" t="s">
        <v>345</v>
      </c>
      <c r="E135" s="231" t="s">
        <v>926</v>
      </c>
      <c r="F135" s="232" t="s">
        <v>927</v>
      </c>
      <c r="G135" s="233" t="s">
        <v>192</v>
      </c>
      <c r="H135" s="234">
        <v>0.29699999999999999</v>
      </c>
      <c r="I135" s="235"/>
      <c r="J135" s="236">
        <f>ROUND(I135*H135,2)</f>
        <v>0</v>
      </c>
      <c r="K135" s="232" t="s">
        <v>1</v>
      </c>
      <c r="L135" s="237"/>
      <c r="M135" s="238" t="s">
        <v>1</v>
      </c>
      <c r="N135" s="239" t="s">
        <v>41</v>
      </c>
      <c r="O135" s="75"/>
      <c r="P135" s="208">
        <f>O135*H135</f>
        <v>0</v>
      </c>
      <c r="Q135" s="208">
        <v>0.0097999999999999997</v>
      </c>
      <c r="R135" s="208">
        <f>Q135*H135</f>
        <v>0.0029105999999999997</v>
      </c>
      <c r="S135" s="208">
        <v>0</v>
      </c>
      <c r="T135" s="209">
        <f>S135*H135</f>
        <v>0</v>
      </c>
      <c r="AR135" s="13" t="s">
        <v>425</v>
      </c>
      <c r="AT135" s="13" t="s">
        <v>345</v>
      </c>
      <c r="AU135" s="13" t="s">
        <v>80</v>
      </c>
      <c r="AY135" s="13" t="s">
        <v>124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3" t="s">
        <v>78</v>
      </c>
      <c r="BK135" s="210">
        <f>ROUND(I135*H135,2)</f>
        <v>0</v>
      </c>
      <c r="BL135" s="13" t="s">
        <v>251</v>
      </c>
      <c r="BM135" s="13" t="s">
        <v>928</v>
      </c>
    </row>
    <row r="136" s="11" customFormat="1">
      <c r="B136" s="218"/>
      <c r="C136" s="219"/>
      <c r="D136" s="220" t="s">
        <v>194</v>
      </c>
      <c r="E136" s="221" t="s">
        <v>1</v>
      </c>
      <c r="F136" s="222" t="s">
        <v>929</v>
      </c>
      <c r="G136" s="219"/>
      <c r="H136" s="223">
        <v>0.27000000000000002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194</v>
      </c>
      <c r="AU136" s="229" t="s">
        <v>80</v>
      </c>
      <c r="AV136" s="11" t="s">
        <v>80</v>
      </c>
      <c r="AW136" s="11" t="s">
        <v>32</v>
      </c>
      <c r="AX136" s="11" t="s">
        <v>78</v>
      </c>
      <c r="AY136" s="229" t="s">
        <v>124</v>
      </c>
    </row>
    <row r="137" s="11" customFormat="1">
      <c r="B137" s="218"/>
      <c r="C137" s="219"/>
      <c r="D137" s="220" t="s">
        <v>194</v>
      </c>
      <c r="E137" s="219"/>
      <c r="F137" s="222" t="s">
        <v>930</v>
      </c>
      <c r="G137" s="219"/>
      <c r="H137" s="223">
        <v>0.29699999999999999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194</v>
      </c>
      <c r="AU137" s="229" t="s">
        <v>80</v>
      </c>
      <c r="AV137" s="11" t="s">
        <v>80</v>
      </c>
      <c r="AW137" s="11" t="s">
        <v>4</v>
      </c>
      <c r="AX137" s="11" t="s">
        <v>78</v>
      </c>
      <c r="AY137" s="229" t="s">
        <v>124</v>
      </c>
    </row>
    <row r="138" s="10" customFormat="1" ht="22.8" customHeight="1">
      <c r="B138" s="185"/>
      <c r="C138" s="186"/>
      <c r="D138" s="187" t="s">
        <v>69</v>
      </c>
      <c r="E138" s="211" t="s">
        <v>305</v>
      </c>
      <c r="F138" s="211" t="s">
        <v>306</v>
      </c>
      <c r="G138" s="186"/>
      <c r="H138" s="186"/>
      <c r="I138" s="189"/>
      <c r="J138" s="212">
        <f>BK138</f>
        <v>0</v>
      </c>
      <c r="K138" s="186"/>
      <c r="L138" s="191"/>
      <c r="M138" s="192"/>
      <c r="N138" s="193"/>
      <c r="O138" s="193"/>
      <c r="P138" s="194">
        <f>SUM(P139:P144)</f>
        <v>0</v>
      </c>
      <c r="Q138" s="193"/>
      <c r="R138" s="194">
        <f>SUM(R139:R144)</f>
        <v>0.00047580000000000007</v>
      </c>
      <c r="S138" s="193"/>
      <c r="T138" s="195">
        <f>SUM(T139:T144)</f>
        <v>0</v>
      </c>
      <c r="AR138" s="196" t="s">
        <v>80</v>
      </c>
      <c r="AT138" s="197" t="s">
        <v>69</v>
      </c>
      <c r="AU138" s="197" t="s">
        <v>78</v>
      </c>
      <c r="AY138" s="196" t="s">
        <v>124</v>
      </c>
      <c r="BK138" s="198">
        <f>SUM(BK139:BK144)</f>
        <v>0</v>
      </c>
    </row>
    <row r="139" s="1" customFormat="1" ht="16.5" customHeight="1">
      <c r="B139" s="34"/>
      <c r="C139" s="199" t="s">
        <v>86</v>
      </c>
      <c r="D139" s="199" t="s">
        <v>125</v>
      </c>
      <c r="E139" s="200" t="s">
        <v>495</v>
      </c>
      <c r="F139" s="201" t="s">
        <v>496</v>
      </c>
      <c r="G139" s="202" t="s">
        <v>192</v>
      </c>
      <c r="H139" s="203">
        <v>0.78000000000000003</v>
      </c>
      <c r="I139" s="204"/>
      <c r="J139" s="205">
        <f>ROUND(I139*H139,2)</f>
        <v>0</v>
      </c>
      <c r="K139" s="201" t="s">
        <v>129</v>
      </c>
      <c r="L139" s="39"/>
      <c r="M139" s="206" t="s">
        <v>1</v>
      </c>
      <c r="N139" s="207" t="s">
        <v>41</v>
      </c>
      <c r="O139" s="75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AR139" s="13" t="s">
        <v>251</v>
      </c>
      <c r="AT139" s="13" t="s">
        <v>125</v>
      </c>
      <c r="AU139" s="13" t="s">
        <v>80</v>
      </c>
      <c r="AY139" s="13" t="s">
        <v>124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3" t="s">
        <v>78</v>
      </c>
      <c r="BK139" s="210">
        <f>ROUND(I139*H139,2)</f>
        <v>0</v>
      </c>
      <c r="BL139" s="13" t="s">
        <v>251</v>
      </c>
      <c r="BM139" s="13" t="s">
        <v>931</v>
      </c>
    </row>
    <row r="140" s="11" customFormat="1">
      <c r="B140" s="218"/>
      <c r="C140" s="219"/>
      <c r="D140" s="220" t="s">
        <v>194</v>
      </c>
      <c r="E140" s="221" t="s">
        <v>1</v>
      </c>
      <c r="F140" s="222" t="s">
        <v>932</v>
      </c>
      <c r="G140" s="219"/>
      <c r="H140" s="223">
        <v>0.78000000000000003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194</v>
      </c>
      <c r="AU140" s="229" t="s">
        <v>80</v>
      </c>
      <c r="AV140" s="11" t="s">
        <v>80</v>
      </c>
      <c r="AW140" s="11" t="s">
        <v>32</v>
      </c>
      <c r="AX140" s="11" t="s">
        <v>70</v>
      </c>
      <c r="AY140" s="229" t="s">
        <v>124</v>
      </c>
    </row>
    <row r="141" s="1" customFormat="1" ht="16.5" customHeight="1">
      <c r="B141" s="34"/>
      <c r="C141" s="199" t="s">
        <v>7</v>
      </c>
      <c r="D141" s="199" t="s">
        <v>125</v>
      </c>
      <c r="E141" s="200" t="s">
        <v>500</v>
      </c>
      <c r="F141" s="201" t="s">
        <v>829</v>
      </c>
      <c r="G141" s="202" t="s">
        <v>192</v>
      </c>
      <c r="H141" s="203">
        <v>0.78000000000000003</v>
      </c>
      <c r="I141" s="204"/>
      <c r="J141" s="205">
        <f>ROUND(I141*H141,2)</f>
        <v>0</v>
      </c>
      <c r="K141" s="201" t="s">
        <v>129</v>
      </c>
      <c r="L141" s="39"/>
      <c r="M141" s="206" t="s">
        <v>1</v>
      </c>
      <c r="N141" s="207" t="s">
        <v>41</v>
      </c>
      <c r="O141" s="75"/>
      <c r="P141" s="208">
        <f>O141*H141</f>
        <v>0</v>
      </c>
      <c r="Q141" s="208">
        <v>0.00020000000000000001</v>
      </c>
      <c r="R141" s="208">
        <f>Q141*H141</f>
        <v>0.00015600000000000002</v>
      </c>
      <c r="S141" s="208">
        <v>0</v>
      </c>
      <c r="T141" s="209">
        <f>S141*H141</f>
        <v>0</v>
      </c>
      <c r="AR141" s="13" t="s">
        <v>251</v>
      </c>
      <c r="AT141" s="13" t="s">
        <v>125</v>
      </c>
      <c r="AU141" s="13" t="s">
        <v>80</v>
      </c>
      <c r="AY141" s="13" t="s">
        <v>124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3" t="s">
        <v>78</v>
      </c>
      <c r="BK141" s="210">
        <f>ROUND(I141*H141,2)</f>
        <v>0</v>
      </c>
      <c r="BL141" s="13" t="s">
        <v>251</v>
      </c>
      <c r="BM141" s="13" t="s">
        <v>933</v>
      </c>
    </row>
    <row r="142" s="11" customFormat="1">
      <c r="B142" s="218"/>
      <c r="C142" s="219"/>
      <c r="D142" s="220" t="s">
        <v>194</v>
      </c>
      <c r="E142" s="221" t="s">
        <v>1</v>
      </c>
      <c r="F142" s="222" t="s">
        <v>932</v>
      </c>
      <c r="G142" s="219"/>
      <c r="H142" s="223">
        <v>0.78000000000000003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194</v>
      </c>
      <c r="AU142" s="229" t="s">
        <v>80</v>
      </c>
      <c r="AV142" s="11" t="s">
        <v>80</v>
      </c>
      <c r="AW142" s="11" t="s">
        <v>32</v>
      </c>
      <c r="AX142" s="11" t="s">
        <v>70</v>
      </c>
      <c r="AY142" s="229" t="s">
        <v>124</v>
      </c>
    </row>
    <row r="143" s="1" customFormat="1" ht="16.5" customHeight="1">
      <c r="B143" s="34"/>
      <c r="C143" s="199" t="s">
        <v>286</v>
      </c>
      <c r="D143" s="199" t="s">
        <v>125</v>
      </c>
      <c r="E143" s="200" t="s">
        <v>504</v>
      </c>
      <c r="F143" s="201" t="s">
        <v>505</v>
      </c>
      <c r="G143" s="202" t="s">
        <v>192</v>
      </c>
      <c r="H143" s="203">
        <v>0.78000000000000003</v>
      </c>
      <c r="I143" s="204"/>
      <c r="J143" s="205">
        <f>ROUND(I143*H143,2)</f>
        <v>0</v>
      </c>
      <c r="K143" s="201" t="s">
        <v>129</v>
      </c>
      <c r="L143" s="39"/>
      <c r="M143" s="206" t="s">
        <v>1</v>
      </c>
      <c r="N143" s="207" t="s">
        <v>41</v>
      </c>
      <c r="O143" s="75"/>
      <c r="P143" s="208">
        <f>O143*H143</f>
        <v>0</v>
      </c>
      <c r="Q143" s="208">
        <v>0.00040999999999999999</v>
      </c>
      <c r="R143" s="208">
        <f>Q143*H143</f>
        <v>0.00031980000000000002</v>
      </c>
      <c r="S143" s="208">
        <v>0</v>
      </c>
      <c r="T143" s="209">
        <f>S143*H143</f>
        <v>0</v>
      </c>
      <c r="AR143" s="13" t="s">
        <v>251</v>
      </c>
      <c r="AT143" s="13" t="s">
        <v>125</v>
      </c>
      <c r="AU143" s="13" t="s">
        <v>80</v>
      </c>
      <c r="AY143" s="13" t="s">
        <v>124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3" t="s">
        <v>78</v>
      </c>
      <c r="BK143" s="210">
        <f>ROUND(I143*H143,2)</f>
        <v>0</v>
      </c>
      <c r="BL143" s="13" t="s">
        <v>251</v>
      </c>
      <c r="BM143" s="13" t="s">
        <v>934</v>
      </c>
    </row>
    <row r="144" s="11" customFormat="1">
      <c r="B144" s="218"/>
      <c r="C144" s="219"/>
      <c r="D144" s="220" t="s">
        <v>194</v>
      </c>
      <c r="E144" s="221" t="s">
        <v>1</v>
      </c>
      <c r="F144" s="222" t="s">
        <v>932</v>
      </c>
      <c r="G144" s="219"/>
      <c r="H144" s="223">
        <v>0.78000000000000003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194</v>
      </c>
      <c r="AU144" s="229" t="s">
        <v>80</v>
      </c>
      <c r="AV144" s="11" t="s">
        <v>80</v>
      </c>
      <c r="AW144" s="11" t="s">
        <v>32</v>
      </c>
      <c r="AX144" s="11" t="s">
        <v>70</v>
      </c>
      <c r="AY144" s="229" t="s">
        <v>124</v>
      </c>
    </row>
    <row r="145" s="10" customFormat="1" ht="25.92" customHeight="1">
      <c r="B145" s="185"/>
      <c r="C145" s="186"/>
      <c r="D145" s="187" t="s">
        <v>69</v>
      </c>
      <c r="E145" s="188" t="s">
        <v>345</v>
      </c>
      <c r="F145" s="188" t="s">
        <v>935</v>
      </c>
      <c r="G145" s="186"/>
      <c r="H145" s="186"/>
      <c r="I145" s="189"/>
      <c r="J145" s="190">
        <f>BK145</f>
        <v>0</v>
      </c>
      <c r="K145" s="186"/>
      <c r="L145" s="191"/>
      <c r="M145" s="192"/>
      <c r="N145" s="193"/>
      <c r="O145" s="193"/>
      <c r="P145" s="194">
        <f>P146</f>
        <v>0</v>
      </c>
      <c r="Q145" s="193"/>
      <c r="R145" s="194">
        <f>R146</f>
        <v>0</v>
      </c>
      <c r="S145" s="193"/>
      <c r="T145" s="195">
        <f>T146</f>
        <v>0</v>
      </c>
      <c r="AR145" s="196" t="s">
        <v>78</v>
      </c>
      <c r="AT145" s="197" t="s">
        <v>69</v>
      </c>
      <c r="AU145" s="197" t="s">
        <v>70</v>
      </c>
      <c r="AY145" s="196" t="s">
        <v>124</v>
      </c>
      <c r="BK145" s="198">
        <f>BK146</f>
        <v>0</v>
      </c>
    </row>
    <row r="146" s="10" customFormat="1" ht="22.8" customHeight="1">
      <c r="B146" s="185"/>
      <c r="C146" s="186"/>
      <c r="D146" s="187" t="s">
        <v>69</v>
      </c>
      <c r="E146" s="211" t="s">
        <v>936</v>
      </c>
      <c r="F146" s="211" t="s">
        <v>937</v>
      </c>
      <c r="G146" s="186"/>
      <c r="H146" s="186"/>
      <c r="I146" s="189"/>
      <c r="J146" s="212">
        <f>BK146</f>
        <v>0</v>
      </c>
      <c r="K146" s="186"/>
      <c r="L146" s="191"/>
      <c r="M146" s="192"/>
      <c r="N146" s="193"/>
      <c r="O146" s="193"/>
      <c r="P146" s="194">
        <f>P147+P245</f>
        <v>0</v>
      </c>
      <c r="Q146" s="193"/>
      <c r="R146" s="194">
        <f>R147+R245</f>
        <v>0</v>
      </c>
      <c r="S146" s="193"/>
      <c r="T146" s="195">
        <f>T147+T245</f>
        <v>0</v>
      </c>
      <c r="AR146" s="196" t="s">
        <v>78</v>
      </c>
      <c r="AT146" s="197" t="s">
        <v>69</v>
      </c>
      <c r="AU146" s="197" t="s">
        <v>78</v>
      </c>
      <c r="AY146" s="196" t="s">
        <v>124</v>
      </c>
      <c r="BK146" s="198">
        <f>BK147+BK245</f>
        <v>0</v>
      </c>
    </row>
    <row r="147" s="10" customFormat="1" ht="20.88" customHeight="1">
      <c r="B147" s="185"/>
      <c r="C147" s="186"/>
      <c r="D147" s="187" t="s">
        <v>69</v>
      </c>
      <c r="E147" s="211" t="s">
        <v>938</v>
      </c>
      <c r="F147" s="211" t="s">
        <v>939</v>
      </c>
      <c r="G147" s="186"/>
      <c r="H147" s="186"/>
      <c r="I147" s="189"/>
      <c r="J147" s="212">
        <f>BK147</f>
        <v>0</v>
      </c>
      <c r="K147" s="186"/>
      <c r="L147" s="191"/>
      <c r="M147" s="192"/>
      <c r="N147" s="193"/>
      <c r="O147" s="193"/>
      <c r="P147" s="194">
        <f>SUM(P148:P244)</f>
        <v>0</v>
      </c>
      <c r="Q147" s="193"/>
      <c r="R147" s="194">
        <f>SUM(R148:R244)</f>
        <v>0</v>
      </c>
      <c r="S147" s="193"/>
      <c r="T147" s="195">
        <f>SUM(T148:T244)</f>
        <v>0</v>
      </c>
      <c r="AR147" s="196" t="s">
        <v>78</v>
      </c>
      <c r="AT147" s="197" t="s">
        <v>69</v>
      </c>
      <c r="AU147" s="197" t="s">
        <v>80</v>
      </c>
      <c r="AY147" s="196" t="s">
        <v>124</v>
      </c>
      <c r="BK147" s="198">
        <f>SUM(BK148:BK244)</f>
        <v>0</v>
      </c>
    </row>
    <row r="148" s="1" customFormat="1" ht="22.5" customHeight="1">
      <c r="B148" s="34"/>
      <c r="C148" s="199" t="s">
        <v>290</v>
      </c>
      <c r="D148" s="199" t="s">
        <v>125</v>
      </c>
      <c r="E148" s="200" t="s">
        <v>940</v>
      </c>
      <c r="F148" s="201" t="s">
        <v>941</v>
      </c>
      <c r="G148" s="202" t="s">
        <v>210</v>
      </c>
      <c r="H148" s="203">
        <v>11</v>
      </c>
      <c r="I148" s="204"/>
      <c r="J148" s="205">
        <f>ROUND(I148*H148,2)</f>
        <v>0</v>
      </c>
      <c r="K148" s="201" t="s">
        <v>129</v>
      </c>
      <c r="L148" s="39"/>
      <c r="M148" s="206" t="s">
        <v>1</v>
      </c>
      <c r="N148" s="207" t="s">
        <v>41</v>
      </c>
      <c r="O148" s="75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AR148" s="13" t="s">
        <v>821</v>
      </c>
      <c r="AT148" s="13" t="s">
        <v>125</v>
      </c>
      <c r="AU148" s="13" t="s">
        <v>143</v>
      </c>
      <c r="AY148" s="13" t="s">
        <v>124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3" t="s">
        <v>78</v>
      </c>
      <c r="BK148" s="210">
        <f>ROUND(I148*H148,2)</f>
        <v>0</v>
      </c>
      <c r="BL148" s="13" t="s">
        <v>821</v>
      </c>
      <c r="BM148" s="13" t="s">
        <v>80</v>
      </c>
    </row>
    <row r="149" s="1" customFormat="1" ht="22.5" customHeight="1">
      <c r="B149" s="34"/>
      <c r="C149" s="199" t="s">
        <v>296</v>
      </c>
      <c r="D149" s="199" t="s">
        <v>125</v>
      </c>
      <c r="E149" s="200" t="s">
        <v>942</v>
      </c>
      <c r="F149" s="201" t="s">
        <v>943</v>
      </c>
      <c r="G149" s="202" t="s">
        <v>250</v>
      </c>
      <c r="H149" s="203">
        <v>1</v>
      </c>
      <c r="I149" s="204"/>
      <c r="J149" s="205">
        <f>ROUND(I149*H149,2)</f>
        <v>0</v>
      </c>
      <c r="K149" s="201" t="s">
        <v>1</v>
      </c>
      <c r="L149" s="39"/>
      <c r="M149" s="206" t="s">
        <v>1</v>
      </c>
      <c r="N149" s="207" t="s">
        <v>41</v>
      </c>
      <c r="O149" s="75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AR149" s="13" t="s">
        <v>821</v>
      </c>
      <c r="AT149" s="13" t="s">
        <v>125</v>
      </c>
      <c r="AU149" s="13" t="s">
        <v>143</v>
      </c>
      <c r="AY149" s="13" t="s">
        <v>124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3" t="s">
        <v>78</v>
      </c>
      <c r="BK149" s="210">
        <f>ROUND(I149*H149,2)</f>
        <v>0</v>
      </c>
      <c r="BL149" s="13" t="s">
        <v>821</v>
      </c>
      <c r="BM149" s="13" t="s">
        <v>123</v>
      </c>
    </row>
    <row r="150" s="1" customFormat="1" ht="16.5" customHeight="1">
      <c r="B150" s="34"/>
      <c r="C150" s="199" t="s">
        <v>89</v>
      </c>
      <c r="D150" s="199" t="s">
        <v>125</v>
      </c>
      <c r="E150" s="200" t="s">
        <v>944</v>
      </c>
      <c r="F150" s="201" t="s">
        <v>945</v>
      </c>
      <c r="G150" s="202" t="s">
        <v>250</v>
      </c>
      <c r="H150" s="203">
        <v>2</v>
      </c>
      <c r="I150" s="204"/>
      <c r="J150" s="205">
        <f>ROUND(I150*H150,2)</f>
        <v>0</v>
      </c>
      <c r="K150" s="201" t="s">
        <v>946</v>
      </c>
      <c r="L150" s="39"/>
      <c r="M150" s="206" t="s">
        <v>1</v>
      </c>
      <c r="N150" s="207" t="s">
        <v>41</v>
      </c>
      <c r="O150" s="75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AR150" s="13" t="s">
        <v>821</v>
      </c>
      <c r="AT150" s="13" t="s">
        <v>125</v>
      </c>
      <c r="AU150" s="13" t="s">
        <v>143</v>
      </c>
      <c r="AY150" s="13" t="s">
        <v>124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3" t="s">
        <v>78</v>
      </c>
      <c r="BK150" s="210">
        <f>ROUND(I150*H150,2)</f>
        <v>0</v>
      </c>
      <c r="BL150" s="13" t="s">
        <v>821</v>
      </c>
      <c r="BM150" s="13" t="s">
        <v>152</v>
      </c>
    </row>
    <row r="151" s="1" customFormat="1" ht="16.5" customHeight="1">
      <c r="B151" s="34"/>
      <c r="C151" s="230" t="s">
        <v>307</v>
      </c>
      <c r="D151" s="230" t="s">
        <v>345</v>
      </c>
      <c r="E151" s="231" t="s">
        <v>947</v>
      </c>
      <c r="F151" s="232" t="s">
        <v>948</v>
      </c>
      <c r="G151" s="233" t="s">
        <v>250</v>
      </c>
      <c r="H151" s="234">
        <v>1</v>
      </c>
      <c r="I151" s="235"/>
      <c r="J151" s="236">
        <f>ROUND(I151*H151,2)</f>
        <v>0</v>
      </c>
      <c r="K151" s="232" t="s">
        <v>1</v>
      </c>
      <c r="L151" s="237"/>
      <c r="M151" s="238" t="s">
        <v>1</v>
      </c>
      <c r="N151" s="239" t="s">
        <v>41</v>
      </c>
      <c r="O151" s="75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AR151" s="13" t="s">
        <v>949</v>
      </c>
      <c r="AT151" s="13" t="s">
        <v>345</v>
      </c>
      <c r="AU151" s="13" t="s">
        <v>143</v>
      </c>
      <c r="AY151" s="13" t="s">
        <v>124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3" t="s">
        <v>78</v>
      </c>
      <c r="BK151" s="210">
        <f>ROUND(I151*H151,2)</f>
        <v>0</v>
      </c>
      <c r="BL151" s="13" t="s">
        <v>821</v>
      </c>
      <c r="BM151" s="13" t="s">
        <v>160</v>
      </c>
    </row>
    <row r="152" s="1" customFormat="1" ht="16.5" customHeight="1">
      <c r="B152" s="34"/>
      <c r="C152" s="230" t="s">
        <v>315</v>
      </c>
      <c r="D152" s="230" t="s">
        <v>345</v>
      </c>
      <c r="E152" s="231" t="s">
        <v>950</v>
      </c>
      <c r="F152" s="232" t="s">
        <v>951</v>
      </c>
      <c r="G152" s="233" t="s">
        <v>250</v>
      </c>
      <c r="H152" s="234">
        <v>1</v>
      </c>
      <c r="I152" s="235"/>
      <c r="J152" s="236">
        <f>ROUND(I152*H152,2)</f>
        <v>0</v>
      </c>
      <c r="K152" s="232" t="s">
        <v>1</v>
      </c>
      <c r="L152" s="237"/>
      <c r="M152" s="238" t="s">
        <v>1</v>
      </c>
      <c r="N152" s="239" t="s">
        <v>41</v>
      </c>
      <c r="O152" s="75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AR152" s="13" t="s">
        <v>949</v>
      </c>
      <c r="AT152" s="13" t="s">
        <v>345</v>
      </c>
      <c r="AU152" s="13" t="s">
        <v>143</v>
      </c>
      <c r="AY152" s="13" t="s">
        <v>124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3" t="s">
        <v>78</v>
      </c>
      <c r="BK152" s="210">
        <f>ROUND(I152*H152,2)</f>
        <v>0</v>
      </c>
      <c r="BL152" s="13" t="s">
        <v>821</v>
      </c>
      <c r="BM152" s="13" t="s">
        <v>81</v>
      </c>
    </row>
    <row r="153" s="1" customFormat="1" ht="22.5" customHeight="1">
      <c r="B153" s="34"/>
      <c r="C153" s="199" t="s">
        <v>323</v>
      </c>
      <c r="D153" s="199" t="s">
        <v>125</v>
      </c>
      <c r="E153" s="200" t="s">
        <v>952</v>
      </c>
      <c r="F153" s="201" t="s">
        <v>953</v>
      </c>
      <c r="G153" s="202" t="s">
        <v>210</v>
      </c>
      <c r="H153" s="203">
        <v>66</v>
      </c>
      <c r="I153" s="204"/>
      <c r="J153" s="205">
        <f>ROUND(I153*H153,2)</f>
        <v>0</v>
      </c>
      <c r="K153" s="201" t="s">
        <v>946</v>
      </c>
      <c r="L153" s="39"/>
      <c r="M153" s="206" t="s">
        <v>1</v>
      </c>
      <c r="N153" s="207" t="s">
        <v>41</v>
      </c>
      <c r="O153" s="75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AR153" s="13" t="s">
        <v>821</v>
      </c>
      <c r="AT153" s="13" t="s">
        <v>125</v>
      </c>
      <c r="AU153" s="13" t="s">
        <v>143</v>
      </c>
      <c r="AY153" s="13" t="s">
        <v>124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3" t="s">
        <v>78</v>
      </c>
      <c r="BK153" s="210">
        <f>ROUND(I153*H153,2)</f>
        <v>0</v>
      </c>
      <c r="BL153" s="13" t="s">
        <v>821</v>
      </c>
      <c r="BM153" s="13" t="s">
        <v>239</v>
      </c>
    </row>
    <row r="154" s="1" customFormat="1" ht="16.5" customHeight="1">
      <c r="B154" s="34"/>
      <c r="C154" s="230" t="s">
        <v>327</v>
      </c>
      <c r="D154" s="230" t="s">
        <v>345</v>
      </c>
      <c r="E154" s="231" t="s">
        <v>954</v>
      </c>
      <c r="F154" s="232" t="s">
        <v>955</v>
      </c>
      <c r="G154" s="233" t="s">
        <v>210</v>
      </c>
      <c r="H154" s="234">
        <v>25</v>
      </c>
      <c r="I154" s="235"/>
      <c r="J154" s="236">
        <f>ROUND(I154*H154,2)</f>
        <v>0</v>
      </c>
      <c r="K154" s="232" t="s">
        <v>1</v>
      </c>
      <c r="L154" s="237"/>
      <c r="M154" s="238" t="s">
        <v>1</v>
      </c>
      <c r="N154" s="239" t="s">
        <v>41</v>
      </c>
      <c r="O154" s="75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AR154" s="13" t="s">
        <v>949</v>
      </c>
      <c r="AT154" s="13" t="s">
        <v>345</v>
      </c>
      <c r="AU154" s="13" t="s">
        <v>143</v>
      </c>
      <c r="AY154" s="13" t="s">
        <v>124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3" t="s">
        <v>78</v>
      </c>
      <c r="BK154" s="210">
        <f>ROUND(I154*H154,2)</f>
        <v>0</v>
      </c>
      <c r="BL154" s="13" t="s">
        <v>821</v>
      </c>
      <c r="BM154" s="13" t="s">
        <v>256</v>
      </c>
    </row>
    <row r="155" s="1" customFormat="1" ht="16.5" customHeight="1">
      <c r="B155" s="34"/>
      <c r="C155" s="230" t="s">
        <v>92</v>
      </c>
      <c r="D155" s="230" t="s">
        <v>345</v>
      </c>
      <c r="E155" s="231" t="s">
        <v>956</v>
      </c>
      <c r="F155" s="232" t="s">
        <v>957</v>
      </c>
      <c r="G155" s="233" t="s">
        <v>210</v>
      </c>
      <c r="H155" s="234">
        <v>41</v>
      </c>
      <c r="I155" s="235"/>
      <c r="J155" s="236">
        <f>ROUND(I155*H155,2)</f>
        <v>0</v>
      </c>
      <c r="K155" s="232" t="s">
        <v>1</v>
      </c>
      <c r="L155" s="237"/>
      <c r="M155" s="238" t="s">
        <v>1</v>
      </c>
      <c r="N155" s="239" t="s">
        <v>41</v>
      </c>
      <c r="O155" s="75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AR155" s="13" t="s">
        <v>949</v>
      </c>
      <c r="AT155" s="13" t="s">
        <v>345</v>
      </c>
      <c r="AU155" s="13" t="s">
        <v>143</v>
      </c>
      <c r="AY155" s="13" t="s">
        <v>124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3" t="s">
        <v>78</v>
      </c>
      <c r="BK155" s="210">
        <f>ROUND(I155*H155,2)</f>
        <v>0</v>
      </c>
      <c r="BL155" s="13" t="s">
        <v>821</v>
      </c>
      <c r="BM155" s="13" t="s">
        <v>251</v>
      </c>
    </row>
    <row r="156" s="1" customFormat="1" ht="22.5" customHeight="1">
      <c r="B156" s="34"/>
      <c r="C156" s="199" t="s">
        <v>494</v>
      </c>
      <c r="D156" s="199" t="s">
        <v>125</v>
      </c>
      <c r="E156" s="200" t="s">
        <v>958</v>
      </c>
      <c r="F156" s="201" t="s">
        <v>959</v>
      </c>
      <c r="G156" s="202" t="s">
        <v>210</v>
      </c>
      <c r="H156" s="203">
        <v>28</v>
      </c>
      <c r="I156" s="204"/>
      <c r="J156" s="205">
        <f>ROUND(I156*H156,2)</f>
        <v>0</v>
      </c>
      <c r="K156" s="201" t="s">
        <v>946</v>
      </c>
      <c r="L156" s="39"/>
      <c r="M156" s="206" t="s">
        <v>1</v>
      </c>
      <c r="N156" s="207" t="s">
        <v>41</v>
      </c>
      <c r="O156" s="75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AR156" s="13" t="s">
        <v>821</v>
      </c>
      <c r="AT156" s="13" t="s">
        <v>125</v>
      </c>
      <c r="AU156" s="13" t="s">
        <v>143</v>
      </c>
      <c r="AY156" s="13" t="s">
        <v>124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3" t="s">
        <v>78</v>
      </c>
      <c r="BK156" s="210">
        <f>ROUND(I156*H156,2)</f>
        <v>0</v>
      </c>
      <c r="BL156" s="13" t="s">
        <v>821</v>
      </c>
      <c r="BM156" s="13" t="s">
        <v>272</v>
      </c>
    </row>
    <row r="157" s="1" customFormat="1" ht="16.5" customHeight="1">
      <c r="B157" s="34"/>
      <c r="C157" s="230" t="s">
        <v>425</v>
      </c>
      <c r="D157" s="230" t="s">
        <v>345</v>
      </c>
      <c r="E157" s="231" t="s">
        <v>960</v>
      </c>
      <c r="F157" s="232" t="s">
        <v>961</v>
      </c>
      <c r="G157" s="233" t="s">
        <v>210</v>
      </c>
      <c r="H157" s="234">
        <v>28</v>
      </c>
      <c r="I157" s="235"/>
      <c r="J157" s="236">
        <f>ROUND(I157*H157,2)</f>
        <v>0</v>
      </c>
      <c r="K157" s="232" t="s">
        <v>1</v>
      </c>
      <c r="L157" s="237"/>
      <c r="M157" s="238" t="s">
        <v>1</v>
      </c>
      <c r="N157" s="239" t="s">
        <v>41</v>
      </c>
      <c r="O157" s="75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AR157" s="13" t="s">
        <v>949</v>
      </c>
      <c r="AT157" s="13" t="s">
        <v>345</v>
      </c>
      <c r="AU157" s="13" t="s">
        <v>143</v>
      </c>
      <c r="AY157" s="13" t="s">
        <v>124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3" t="s">
        <v>78</v>
      </c>
      <c r="BK157" s="210">
        <f>ROUND(I157*H157,2)</f>
        <v>0</v>
      </c>
      <c r="BL157" s="13" t="s">
        <v>821</v>
      </c>
      <c r="BM157" s="13" t="s">
        <v>86</v>
      </c>
    </row>
    <row r="158" s="1" customFormat="1" ht="22.5" customHeight="1">
      <c r="B158" s="34"/>
      <c r="C158" s="199" t="s">
        <v>503</v>
      </c>
      <c r="D158" s="199" t="s">
        <v>125</v>
      </c>
      <c r="E158" s="200" t="s">
        <v>962</v>
      </c>
      <c r="F158" s="201" t="s">
        <v>963</v>
      </c>
      <c r="G158" s="202" t="s">
        <v>210</v>
      </c>
      <c r="H158" s="203">
        <v>48</v>
      </c>
      <c r="I158" s="204"/>
      <c r="J158" s="205">
        <f>ROUND(I158*H158,2)</f>
        <v>0</v>
      </c>
      <c r="K158" s="201" t="s">
        <v>946</v>
      </c>
      <c r="L158" s="39"/>
      <c r="M158" s="206" t="s">
        <v>1</v>
      </c>
      <c r="N158" s="207" t="s">
        <v>41</v>
      </c>
      <c r="O158" s="75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AR158" s="13" t="s">
        <v>821</v>
      </c>
      <c r="AT158" s="13" t="s">
        <v>125</v>
      </c>
      <c r="AU158" s="13" t="s">
        <v>143</v>
      </c>
      <c r="AY158" s="13" t="s">
        <v>124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3" t="s">
        <v>78</v>
      </c>
      <c r="BK158" s="210">
        <f>ROUND(I158*H158,2)</f>
        <v>0</v>
      </c>
      <c r="BL158" s="13" t="s">
        <v>821</v>
      </c>
      <c r="BM158" s="13" t="s">
        <v>286</v>
      </c>
    </row>
    <row r="159" s="1" customFormat="1" ht="16.5" customHeight="1">
      <c r="B159" s="34"/>
      <c r="C159" s="230" t="s">
        <v>507</v>
      </c>
      <c r="D159" s="230" t="s">
        <v>345</v>
      </c>
      <c r="E159" s="231" t="s">
        <v>964</v>
      </c>
      <c r="F159" s="232" t="s">
        <v>965</v>
      </c>
      <c r="G159" s="233" t="s">
        <v>210</v>
      </c>
      <c r="H159" s="234">
        <v>48</v>
      </c>
      <c r="I159" s="235"/>
      <c r="J159" s="236">
        <f>ROUND(I159*H159,2)</f>
        <v>0</v>
      </c>
      <c r="K159" s="232" t="s">
        <v>1</v>
      </c>
      <c r="L159" s="237"/>
      <c r="M159" s="238" t="s">
        <v>1</v>
      </c>
      <c r="N159" s="239" t="s">
        <v>41</v>
      </c>
      <c r="O159" s="75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AR159" s="13" t="s">
        <v>949</v>
      </c>
      <c r="AT159" s="13" t="s">
        <v>345</v>
      </c>
      <c r="AU159" s="13" t="s">
        <v>143</v>
      </c>
      <c r="AY159" s="13" t="s">
        <v>124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3" t="s">
        <v>78</v>
      </c>
      <c r="BK159" s="210">
        <f>ROUND(I159*H159,2)</f>
        <v>0</v>
      </c>
      <c r="BL159" s="13" t="s">
        <v>821</v>
      </c>
      <c r="BM159" s="13" t="s">
        <v>296</v>
      </c>
    </row>
    <row r="160" s="1" customFormat="1" ht="16.5" customHeight="1">
      <c r="B160" s="34"/>
      <c r="C160" s="199" t="s">
        <v>358</v>
      </c>
      <c r="D160" s="199" t="s">
        <v>125</v>
      </c>
      <c r="E160" s="200" t="s">
        <v>966</v>
      </c>
      <c r="F160" s="201" t="s">
        <v>967</v>
      </c>
      <c r="G160" s="202" t="s">
        <v>210</v>
      </c>
      <c r="H160" s="203">
        <v>11</v>
      </c>
      <c r="I160" s="204"/>
      <c r="J160" s="205">
        <f>ROUND(I160*H160,2)</f>
        <v>0</v>
      </c>
      <c r="K160" s="201" t="s">
        <v>946</v>
      </c>
      <c r="L160" s="39"/>
      <c r="M160" s="206" t="s">
        <v>1</v>
      </c>
      <c r="N160" s="207" t="s">
        <v>41</v>
      </c>
      <c r="O160" s="75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AR160" s="13" t="s">
        <v>821</v>
      </c>
      <c r="AT160" s="13" t="s">
        <v>125</v>
      </c>
      <c r="AU160" s="13" t="s">
        <v>143</v>
      </c>
      <c r="AY160" s="13" t="s">
        <v>124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3" t="s">
        <v>78</v>
      </c>
      <c r="BK160" s="210">
        <f>ROUND(I160*H160,2)</f>
        <v>0</v>
      </c>
      <c r="BL160" s="13" t="s">
        <v>821</v>
      </c>
      <c r="BM160" s="13" t="s">
        <v>307</v>
      </c>
    </row>
    <row r="161" s="1" customFormat="1" ht="16.5" customHeight="1">
      <c r="B161" s="34"/>
      <c r="C161" s="230" t="s">
        <v>511</v>
      </c>
      <c r="D161" s="230" t="s">
        <v>345</v>
      </c>
      <c r="E161" s="231" t="s">
        <v>960</v>
      </c>
      <c r="F161" s="232" t="s">
        <v>961</v>
      </c>
      <c r="G161" s="233" t="s">
        <v>210</v>
      </c>
      <c r="H161" s="234">
        <v>11</v>
      </c>
      <c r="I161" s="235"/>
      <c r="J161" s="236">
        <f>ROUND(I161*H161,2)</f>
        <v>0</v>
      </c>
      <c r="K161" s="232" t="s">
        <v>1</v>
      </c>
      <c r="L161" s="237"/>
      <c r="M161" s="238" t="s">
        <v>1</v>
      </c>
      <c r="N161" s="239" t="s">
        <v>41</v>
      </c>
      <c r="O161" s="75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AR161" s="13" t="s">
        <v>949</v>
      </c>
      <c r="AT161" s="13" t="s">
        <v>345</v>
      </c>
      <c r="AU161" s="13" t="s">
        <v>143</v>
      </c>
      <c r="AY161" s="13" t="s">
        <v>124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3" t="s">
        <v>78</v>
      </c>
      <c r="BK161" s="210">
        <f>ROUND(I161*H161,2)</f>
        <v>0</v>
      </c>
      <c r="BL161" s="13" t="s">
        <v>821</v>
      </c>
      <c r="BM161" s="13" t="s">
        <v>323</v>
      </c>
    </row>
    <row r="162" s="1" customFormat="1" ht="16.5" customHeight="1">
      <c r="B162" s="34"/>
      <c r="C162" s="199" t="s">
        <v>543</v>
      </c>
      <c r="D162" s="199" t="s">
        <v>125</v>
      </c>
      <c r="E162" s="200" t="s">
        <v>968</v>
      </c>
      <c r="F162" s="201" t="s">
        <v>969</v>
      </c>
      <c r="G162" s="202" t="s">
        <v>210</v>
      </c>
      <c r="H162" s="203">
        <v>334</v>
      </c>
      <c r="I162" s="204"/>
      <c r="J162" s="205">
        <f>ROUND(I162*H162,2)</f>
        <v>0</v>
      </c>
      <c r="K162" s="201" t="s">
        <v>946</v>
      </c>
      <c r="L162" s="39"/>
      <c r="M162" s="206" t="s">
        <v>1</v>
      </c>
      <c r="N162" s="207" t="s">
        <v>41</v>
      </c>
      <c r="O162" s="75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AR162" s="13" t="s">
        <v>821</v>
      </c>
      <c r="AT162" s="13" t="s">
        <v>125</v>
      </c>
      <c r="AU162" s="13" t="s">
        <v>143</v>
      </c>
      <c r="AY162" s="13" t="s">
        <v>124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3" t="s">
        <v>78</v>
      </c>
      <c r="BK162" s="210">
        <f>ROUND(I162*H162,2)</f>
        <v>0</v>
      </c>
      <c r="BL162" s="13" t="s">
        <v>821</v>
      </c>
      <c r="BM162" s="13" t="s">
        <v>92</v>
      </c>
    </row>
    <row r="163" s="1" customFormat="1" ht="16.5" customHeight="1">
      <c r="B163" s="34"/>
      <c r="C163" s="230" t="s">
        <v>549</v>
      </c>
      <c r="D163" s="230" t="s">
        <v>345</v>
      </c>
      <c r="E163" s="231" t="s">
        <v>964</v>
      </c>
      <c r="F163" s="232" t="s">
        <v>965</v>
      </c>
      <c r="G163" s="233" t="s">
        <v>210</v>
      </c>
      <c r="H163" s="234">
        <v>334</v>
      </c>
      <c r="I163" s="235"/>
      <c r="J163" s="236">
        <f>ROUND(I163*H163,2)</f>
        <v>0</v>
      </c>
      <c r="K163" s="232" t="s">
        <v>1</v>
      </c>
      <c r="L163" s="237"/>
      <c r="M163" s="238" t="s">
        <v>1</v>
      </c>
      <c r="N163" s="239" t="s">
        <v>41</v>
      </c>
      <c r="O163" s="75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AR163" s="13" t="s">
        <v>949</v>
      </c>
      <c r="AT163" s="13" t="s">
        <v>345</v>
      </c>
      <c r="AU163" s="13" t="s">
        <v>143</v>
      </c>
      <c r="AY163" s="13" t="s">
        <v>124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3" t="s">
        <v>78</v>
      </c>
      <c r="BK163" s="210">
        <f>ROUND(I163*H163,2)</f>
        <v>0</v>
      </c>
      <c r="BL163" s="13" t="s">
        <v>821</v>
      </c>
      <c r="BM163" s="13" t="s">
        <v>425</v>
      </c>
    </row>
    <row r="164" s="1" customFormat="1" ht="16.5" customHeight="1">
      <c r="B164" s="34"/>
      <c r="C164" s="199" t="s">
        <v>553</v>
      </c>
      <c r="D164" s="199" t="s">
        <v>125</v>
      </c>
      <c r="E164" s="200" t="s">
        <v>970</v>
      </c>
      <c r="F164" s="201" t="s">
        <v>971</v>
      </c>
      <c r="G164" s="202" t="s">
        <v>210</v>
      </c>
      <c r="H164" s="203">
        <v>139</v>
      </c>
      <c r="I164" s="204"/>
      <c r="J164" s="205">
        <f>ROUND(I164*H164,2)</f>
        <v>0</v>
      </c>
      <c r="K164" s="201" t="s">
        <v>946</v>
      </c>
      <c r="L164" s="39"/>
      <c r="M164" s="206" t="s">
        <v>1</v>
      </c>
      <c r="N164" s="207" t="s">
        <v>41</v>
      </c>
      <c r="O164" s="75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AR164" s="13" t="s">
        <v>821</v>
      </c>
      <c r="AT164" s="13" t="s">
        <v>125</v>
      </c>
      <c r="AU164" s="13" t="s">
        <v>143</v>
      </c>
      <c r="AY164" s="13" t="s">
        <v>124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3" t="s">
        <v>78</v>
      </c>
      <c r="BK164" s="210">
        <f>ROUND(I164*H164,2)</f>
        <v>0</v>
      </c>
      <c r="BL164" s="13" t="s">
        <v>821</v>
      </c>
      <c r="BM164" s="13" t="s">
        <v>507</v>
      </c>
    </row>
    <row r="165" s="1" customFormat="1" ht="16.5" customHeight="1">
      <c r="B165" s="34"/>
      <c r="C165" s="230" t="s">
        <v>557</v>
      </c>
      <c r="D165" s="230" t="s">
        <v>345</v>
      </c>
      <c r="E165" s="231" t="s">
        <v>972</v>
      </c>
      <c r="F165" s="232" t="s">
        <v>973</v>
      </c>
      <c r="G165" s="233" t="s">
        <v>210</v>
      </c>
      <c r="H165" s="234">
        <v>24</v>
      </c>
      <c r="I165" s="235"/>
      <c r="J165" s="236">
        <f>ROUND(I165*H165,2)</f>
        <v>0</v>
      </c>
      <c r="K165" s="232" t="s">
        <v>1</v>
      </c>
      <c r="L165" s="237"/>
      <c r="M165" s="238" t="s">
        <v>1</v>
      </c>
      <c r="N165" s="239" t="s">
        <v>41</v>
      </c>
      <c r="O165" s="75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AR165" s="13" t="s">
        <v>949</v>
      </c>
      <c r="AT165" s="13" t="s">
        <v>345</v>
      </c>
      <c r="AU165" s="13" t="s">
        <v>143</v>
      </c>
      <c r="AY165" s="13" t="s">
        <v>124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3" t="s">
        <v>78</v>
      </c>
      <c r="BK165" s="210">
        <f>ROUND(I165*H165,2)</f>
        <v>0</v>
      </c>
      <c r="BL165" s="13" t="s">
        <v>821</v>
      </c>
      <c r="BM165" s="13" t="s">
        <v>511</v>
      </c>
    </row>
    <row r="166" s="1" customFormat="1" ht="16.5" customHeight="1">
      <c r="B166" s="34"/>
      <c r="C166" s="230" t="s">
        <v>561</v>
      </c>
      <c r="D166" s="230" t="s">
        <v>345</v>
      </c>
      <c r="E166" s="231" t="s">
        <v>974</v>
      </c>
      <c r="F166" s="232" t="s">
        <v>975</v>
      </c>
      <c r="G166" s="233" t="s">
        <v>210</v>
      </c>
      <c r="H166" s="234">
        <v>115</v>
      </c>
      <c r="I166" s="235"/>
      <c r="J166" s="236">
        <f>ROUND(I166*H166,2)</f>
        <v>0</v>
      </c>
      <c r="K166" s="232" t="s">
        <v>1</v>
      </c>
      <c r="L166" s="237"/>
      <c r="M166" s="238" t="s">
        <v>1</v>
      </c>
      <c r="N166" s="239" t="s">
        <v>41</v>
      </c>
      <c r="O166" s="75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AR166" s="13" t="s">
        <v>949</v>
      </c>
      <c r="AT166" s="13" t="s">
        <v>345</v>
      </c>
      <c r="AU166" s="13" t="s">
        <v>143</v>
      </c>
      <c r="AY166" s="13" t="s">
        <v>124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3" t="s">
        <v>78</v>
      </c>
      <c r="BK166" s="210">
        <f>ROUND(I166*H166,2)</f>
        <v>0</v>
      </c>
      <c r="BL166" s="13" t="s">
        <v>821</v>
      </c>
      <c r="BM166" s="13" t="s">
        <v>549</v>
      </c>
    </row>
    <row r="167" s="1" customFormat="1" ht="16.5" customHeight="1">
      <c r="B167" s="34"/>
      <c r="C167" s="199" t="s">
        <v>407</v>
      </c>
      <c r="D167" s="199" t="s">
        <v>125</v>
      </c>
      <c r="E167" s="200" t="s">
        <v>976</v>
      </c>
      <c r="F167" s="201" t="s">
        <v>977</v>
      </c>
      <c r="G167" s="202" t="s">
        <v>210</v>
      </c>
      <c r="H167" s="203">
        <v>959</v>
      </c>
      <c r="I167" s="204"/>
      <c r="J167" s="205">
        <f>ROUND(I167*H167,2)</f>
        <v>0</v>
      </c>
      <c r="K167" s="201" t="s">
        <v>946</v>
      </c>
      <c r="L167" s="39"/>
      <c r="M167" s="206" t="s">
        <v>1</v>
      </c>
      <c r="N167" s="207" t="s">
        <v>41</v>
      </c>
      <c r="O167" s="75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AR167" s="13" t="s">
        <v>821</v>
      </c>
      <c r="AT167" s="13" t="s">
        <v>125</v>
      </c>
      <c r="AU167" s="13" t="s">
        <v>143</v>
      </c>
      <c r="AY167" s="13" t="s">
        <v>124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3" t="s">
        <v>78</v>
      </c>
      <c r="BK167" s="210">
        <f>ROUND(I167*H167,2)</f>
        <v>0</v>
      </c>
      <c r="BL167" s="13" t="s">
        <v>821</v>
      </c>
      <c r="BM167" s="13" t="s">
        <v>557</v>
      </c>
    </row>
    <row r="168" s="1" customFormat="1" ht="16.5" customHeight="1">
      <c r="B168" s="34"/>
      <c r="C168" s="230" t="s">
        <v>389</v>
      </c>
      <c r="D168" s="230" t="s">
        <v>345</v>
      </c>
      <c r="E168" s="231" t="s">
        <v>978</v>
      </c>
      <c r="F168" s="232" t="s">
        <v>979</v>
      </c>
      <c r="G168" s="233" t="s">
        <v>210</v>
      </c>
      <c r="H168" s="234">
        <v>835</v>
      </c>
      <c r="I168" s="235"/>
      <c r="J168" s="236">
        <f>ROUND(I168*H168,2)</f>
        <v>0</v>
      </c>
      <c r="K168" s="232" t="s">
        <v>1</v>
      </c>
      <c r="L168" s="237"/>
      <c r="M168" s="238" t="s">
        <v>1</v>
      </c>
      <c r="N168" s="239" t="s">
        <v>41</v>
      </c>
      <c r="O168" s="75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AR168" s="13" t="s">
        <v>949</v>
      </c>
      <c r="AT168" s="13" t="s">
        <v>345</v>
      </c>
      <c r="AU168" s="13" t="s">
        <v>143</v>
      </c>
      <c r="AY168" s="13" t="s">
        <v>124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3" t="s">
        <v>78</v>
      </c>
      <c r="BK168" s="210">
        <f>ROUND(I168*H168,2)</f>
        <v>0</v>
      </c>
      <c r="BL168" s="13" t="s">
        <v>821</v>
      </c>
      <c r="BM168" s="13" t="s">
        <v>407</v>
      </c>
    </row>
    <row r="169" s="1" customFormat="1" ht="16.5" customHeight="1">
      <c r="B169" s="34"/>
      <c r="C169" s="230" t="s">
        <v>339</v>
      </c>
      <c r="D169" s="230" t="s">
        <v>345</v>
      </c>
      <c r="E169" s="231" t="s">
        <v>980</v>
      </c>
      <c r="F169" s="232" t="s">
        <v>981</v>
      </c>
      <c r="G169" s="233" t="s">
        <v>210</v>
      </c>
      <c r="H169" s="234">
        <v>124</v>
      </c>
      <c r="I169" s="235"/>
      <c r="J169" s="236">
        <f>ROUND(I169*H169,2)</f>
        <v>0</v>
      </c>
      <c r="K169" s="232" t="s">
        <v>1</v>
      </c>
      <c r="L169" s="237"/>
      <c r="M169" s="238" t="s">
        <v>1</v>
      </c>
      <c r="N169" s="239" t="s">
        <v>41</v>
      </c>
      <c r="O169" s="75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AR169" s="13" t="s">
        <v>949</v>
      </c>
      <c r="AT169" s="13" t="s">
        <v>345</v>
      </c>
      <c r="AU169" s="13" t="s">
        <v>143</v>
      </c>
      <c r="AY169" s="13" t="s">
        <v>124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3" t="s">
        <v>78</v>
      </c>
      <c r="BK169" s="210">
        <f>ROUND(I169*H169,2)</f>
        <v>0</v>
      </c>
      <c r="BL169" s="13" t="s">
        <v>821</v>
      </c>
      <c r="BM169" s="13" t="s">
        <v>339</v>
      </c>
    </row>
    <row r="170" s="1" customFormat="1" ht="16.5" customHeight="1">
      <c r="B170" s="34"/>
      <c r="C170" s="199" t="s">
        <v>344</v>
      </c>
      <c r="D170" s="199" t="s">
        <v>125</v>
      </c>
      <c r="E170" s="200" t="s">
        <v>982</v>
      </c>
      <c r="F170" s="201" t="s">
        <v>983</v>
      </c>
      <c r="G170" s="202" t="s">
        <v>210</v>
      </c>
      <c r="H170" s="203">
        <v>69</v>
      </c>
      <c r="I170" s="204"/>
      <c r="J170" s="205">
        <f>ROUND(I170*H170,2)</f>
        <v>0</v>
      </c>
      <c r="K170" s="201" t="s">
        <v>946</v>
      </c>
      <c r="L170" s="39"/>
      <c r="M170" s="206" t="s">
        <v>1</v>
      </c>
      <c r="N170" s="207" t="s">
        <v>41</v>
      </c>
      <c r="O170" s="75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AR170" s="13" t="s">
        <v>821</v>
      </c>
      <c r="AT170" s="13" t="s">
        <v>125</v>
      </c>
      <c r="AU170" s="13" t="s">
        <v>143</v>
      </c>
      <c r="AY170" s="13" t="s">
        <v>124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3" t="s">
        <v>78</v>
      </c>
      <c r="BK170" s="210">
        <f>ROUND(I170*H170,2)</f>
        <v>0</v>
      </c>
      <c r="BL170" s="13" t="s">
        <v>821</v>
      </c>
      <c r="BM170" s="13" t="s">
        <v>761</v>
      </c>
    </row>
    <row r="171" s="1" customFormat="1" ht="16.5" customHeight="1">
      <c r="B171" s="34"/>
      <c r="C171" s="230" t="s">
        <v>761</v>
      </c>
      <c r="D171" s="230" t="s">
        <v>345</v>
      </c>
      <c r="E171" s="231" t="s">
        <v>984</v>
      </c>
      <c r="F171" s="232" t="s">
        <v>985</v>
      </c>
      <c r="G171" s="233" t="s">
        <v>210</v>
      </c>
      <c r="H171" s="234">
        <v>69</v>
      </c>
      <c r="I171" s="235"/>
      <c r="J171" s="236">
        <f>ROUND(I171*H171,2)</f>
        <v>0</v>
      </c>
      <c r="K171" s="232" t="s">
        <v>1</v>
      </c>
      <c r="L171" s="237"/>
      <c r="M171" s="238" t="s">
        <v>1</v>
      </c>
      <c r="N171" s="239" t="s">
        <v>41</v>
      </c>
      <c r="O171" s="75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AR171" s="13" t="s">
        <v>949</v>
      </c>
      <c r="AT171" s="13" t="s">
        <v>345</v>
      </c>
      <c r="AU171" s="13" t="s">
        <v>143</v>
      </c>
      <c r="AY171" s="13" t="s">
        <v>124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3" t="s">
        <v>78</v>
      </c>
      <c r="BK171" s="210">
        <f>ROUND(I171*H171,2)</f>
        <v>0</v>
      </c>
      <c r="BL171" s="13" t="s">
        <v>821</v>
      </c>
      <c r="BM171" s="13" t="s">
        <v>764</v>
      </c>
    </row>
    <row r="172" s="1" customFormat="1" ht="22.5" customHeight="1">
      <c r="B172" s="34"/>
      <c r="C172" s="199" t="s">
        <v>762</v>
      </c>
      <c r="D172" s="199" t="s">
        <v>125</v>
      </c>
      <c r="E172" s="200" t="s">
        <v>986</v>
      </c>
      <c r="F172" s="201" t="s">
        <v>987</v>
      </c>
      <c r="G172" s="202" t="s">
        <v>250</v>
      </c>
      <c r="H172" s="203">
        <v>4</v>
      </c>
      <c r="I172" s="204"/>
      <c r="J172" s="205">
        <f>ROUND(I172*H172,2)</f>
        <v>0</v>
      </c>
      <c r="K172" s="201" t="s">
        <v>946</v>
      </c>
      <c r="L172" s="39"/>
      <c r="M172" s="206" t="s">
        <v>1</v>
      </c>
      <c r="N172" s="207" t="s">
        <v>41</v>
      </c>
      <c r="O172" s="75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AR172" s="13" t="s">
        <v>821</v>
      </c>
      <c r="AT172" s="13" t="s">
        <v>125</v>
      </c>
      <c r="AU172" s="13" t="s">
        <v>143</v>
      </c>
      <c r="AY172" s="13" t="s">
        <v>124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3" t="s">
        <v>78</v>
      </c>
      <c r="BK172" s="210">
        <f>ROUND(I172*H172,2)</f>
        <v>0</v>
      </c>
      <c r="BL172" s="13" t="s">
        <v>821</v>
      </c>
      <c r="BM172" s="13" t="s">
        <v>770</v>
      </c>
    </row>
    <row r="173" s="1" customFormat="1" ht="16.5" customHeight="1">
      <c r="B173" s="34"/>
      <c r="C173" s="230" t="s">
        <v>764</v>
      </c>
      <c r="D173" s="230" t="s">
        <v>345</v>
      </c>
      <c r="E173" s="231" t="s">
        <v>988</v>
      </c>
      <c r="F173" s="232" t="s">
        <v>989</v>
      </c>
      <c r="G173" s="233" t="s">
        <v>990</v>
      </c>
      <c r="H173" s="234">
        <v>4</v>
      </c>
      <c r="I173" s="235"/>
      <c r="J173" s="236">
        <f>ROUND(I173*H173,2)</f>
        <v>0</v>
      </c>
      <c r="K173" s="232" t="s">
        <v>1</v>
      </c>
      <c r="L173" s="237"/>
      <c r="M173" s="238" t="s">
        <v>1</v>
      </c>
      <c r="N173" s="239" t="s">
        <v>41</v>
      </c>
      <c r="O173" s="75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AR173" s="13" t="s">
        <v>949</v>
      </c>
      <c r="AT173" s="13" t="s">
        <v>345</v>
      </c>
      <c r="AU173" s="13" t="s">
        <v>143</v>
      </c>
      <c r="AY173" s="13" t="s">
        <v>124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3" t="s">
        <v>78</v>
      </c>
      <c r="BK173" s="210">
        <f>ROUND(I173*H173,2)</f>
        <v>0</v>
      </c>
      <c r="BL173" s="13" t="s">
        <v>821</v>
      </c>
      <c r="BM173" s="13" t="s">
        <v>778</v>
      </c>
    </row>
    <row r="174" s="1" customFormat="1" ht="22.5" customHeight="1">
      <c r="B174" s="34"/>
      <c r="C174" s="199" t="s">
        <v>769</v>
      </c>
      <c r="D174" s="199" t="s">
        <v>125</v>
      </c>
      <c r="E174" s="200" t="s">
        <v>991</v>
      </c>
      <c r="F174" s="201" t="s">
        <v>992</v>
      </c>
      <c r="G174" s="202" t="s">
        <v>250</v>
      </c>
      <c r="H174" s="203">
        <v>6</v>
      </c>
      <c r="I174" s="204"/>
      <c r="J174" s="205">
        <f>ROUND(I174*H174,2)</f>
        <v>0</v>
      </c>
      <c r="K174" s="201" t="s">
        <v>946</v>
      </c>
      <c r="L174" s="39"/>
      <c r="M174" s="206" t="s">
        <v>1</v>
      </c>
      <c r="N174" s="207" t="s">
        <v>41</v>
      </c>
      <c r="O174" s="75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AR174" s="13" t="s">
        <v>821</v>
      </c>
      <c r="AT174" s="13" t="s">
        <v>125</v>
      </c>
      <c r="AU174" s="13" t="s">
        <v>143</v>
      </c>
      <c r="AY174" s="13" t="s">
        <v>124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3" t="s">
        <v>78</v>
      </c>
      <c r="BK174" s="210">
        <f>ROUND(I174*H174,2)</f>
        <v>0</v>
      </c>
      <c r="BL174" s="13" t="s">
        <v>821</v>
      </c>
      <c r="BM174" s="13" t="s">
        <v>788</v>
      </c>
    </row>
    <row r="175" s="1" customFormat="1" ht="16.5" customHeight="1">
      <c r="B175" s="34"/>
      <c r="C175" s="230" t="s">
        <v>770</v>
      </c>
      <c r="D175" s="230" t="s">
        <v>345</v>
      </c>
      <c r="E175" s="231" t="s">
        <v>993</v>
      </c>
      <c r="F175" s="232" t="s">
        <v>994</v>
      </c>
      <c r="G175" s="233" t="s">
        <v>990</v>
      </c>
      <c r="H175" s="234">
        <v>6</v>
      </c>
      <c r="I175" s="235"/>
      <c r="J175" s="236">
        <f>ROUND(I175*H175,2)</f>
        <v>0</v>
      </c>
      <c r="K175" s="232" t="s">
        <v>1</v>
      </c>
      <c r="L175" s="237"/>
      <c r="M175" s="238" t="s">
        <v>1</v>
      </c>
      <c r="N175" s="239" t="s">
        <v>41</v>
      </c>
      <c r="O175" s="75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AR175" s="13" t="s">
        <v>949</v>
      </c>
      <c r="AT175" s="13" t="s">
        <v>345</v>
      </c>
      <c r="AU175" s="13" t="s">
        <v>143</v>
      </c>
      <c r="AY175" s="13" t="s">
        <v>124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3" t="s">
        <v>78</v>
      </c>
      <c r="BK175" s="210">
        <f>ROUND(I175*H175,2)</f>
        <v>0</v>
      </c>
      <c r="BL175" s="13" t="s">
        <v>821</v>
      </c>
      <c r="BM175" s="13" t="s">
        <v>796</v>
      </c>
    </row>
    <row r="176" s="1" customFormat="1" ht="22.5" customHeight="1">
      <c r="B176" s="34"/>
      <c r="C176" s="199" t="s">
        <v>774</v>
      </c>
      <c r="D176" s="199" t="s">
        <v>125</v>
      </c>
      <c r="E176" s="200" t="s">
        <v>995</v>
      </c>
      <c r="F176" s="201" t="s">
        <v>996</v>
      </c>
      <c r="G176" s="202" t="s">
        <v>250</v>
      </c>
      <c r="H176" s="203">
        <v>169</v>
      </c>
      <c r="I176" s="204"/>
      <c r="J176" s="205">
        <f>ROUND(I176*H176,2)</f>
        <v>0</v>
      </c>
      <c r="K176" s="201" t="s">
        <v>946</v>
      </c>
      <c r="L176" s="39"/>
      <c r="M176" s="206" t="s">
        <v>1</v>
      </c>
      <c r="N176" s="207" t="s">
        <v>41</v>
      </c>
      <c r="O176" s="75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AR176" s="13" t="s">
        <v>821</v>
      </c>
      <c r="AT176" s="13" t="s">
        <v>125</v>
      </c>
      <c r="AU176" s="13" t="s">
        <v>143</v>
      </c>
      <c r="AY176" s="13" t="s">
        <v>124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3" t="s">
        <v>78</v>
      </c>
      <c r="BK176" s="210">
        <f>ROUND(I176*H176,2)</f>
        <v>0</v>
      </c>
      <c r="BL176" s="13" t="s">
        <v>821</v>
      </c>
      <c r="BM176" s="13" t="s">
        <v>799</v>
      </c>
    </row>
    <row r="177" s="1" customFormat="1" ht="16.5" customHeight="1">
      <c r="B177" s="34"/>
      <c r="C177" s="230" t="s">
        <v>778</v>
      </c>
      <c r="D177" s="230" t="s">
        <v>345</v>
      </c>
      <c r="E177" s="231" t="s">
        <v>997</v>
      </c>
      <c r="F177" s="232" t="s">
        <v>998</v>
      </c>
      <c r="G177" s="233" t="s">
        <v>990</v>
      </c>
      <c r="H177" s="234">
        <v>169</v>
      </c>
      <c r="I177" s="235"/>
      <c r="J177" s="236">
        <f>ROUND(I177*H177,2)</f>
        <v>0</v>
      </c>
      <c r="K177" s="232" t="s">
        <v>1</v>
      </c>
      <c r="L177" s="237"/>
      <c r="M177" s="238" t="s">
        <v>1</v>
      </c>
      <c r="N177" s="239" t="s">
        <v>41</v>
      </c>
      <c r="O177" s="75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AR177" s="13" t="s">
        <v>949</v>
      </c>
      <c r="AT177" s="13" t="s">
        <v>345</v>
      </c>
      <c r="AU177" s="13" t="s">
        <v>143</v>
      </c>
      <c r="AY177" s="13" t="s">
        <v>124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3" t="s">
        <v>78</v>
      </c>
      <c r="BK177" s="210">
        <f>ROUND(I177*H177,2)</f>
        <v>0</v>
      </c>
      <c r="BL177" s="13" t="s">
        <v>821</v>
      </c>
      <c r="BM177" s="13" t="s">
        <v>809</v>
      </c>
    </row>
    <row r="178" s="1" customFormat="1" ht="16.5" customHeight="1">
      <c r="B178" s="34"/>
      <c r="C178" s="230" t="s">
        <v>783</v>
      </c>
      <c r="D178" s="230" t="s">
        <v>345</v>
      </c>
      <c r="E178" s="231" t="s">
        <v>999</v>
      </c>
      <c r="F178" s="232" t="s">
        <v>1000</v>
      </c>
      <c r="G178" s="233" t="s">
        <v>990</v>
      </c>
      <c r="H178" s="234">
        <v>90</v>
      </c>
      <c r="I178" s="235"/>
      <c r="J178" s="236">
        <f>ROUND(I178*H178,2)</f>
        <v>0</v>
      </c>
      <c r="K178" s="232" t="s">
        <v>1</v>
      </c>
      <c r="L178" s="237"/>
      <c r="M178" s="238" t="s">
        <v>1</v>
      </c>
      <c r="N178" s="239" t="s">
        <v>41</v>
      </c>
      <c r="O178" s="75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AR178" s="13" t="s">
        <v>949</v>
      </c>
      <c r="AT178" s="13" t="s">
        <v>345</v>
      </c>
      <c r="AU178" s="13" t="s">
        <v>143</v>
      </c>
      <c r="AY178" s="13" t="s">
        <v>124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3" t="s">
        <v>78</v>
      </c>
      <c r="BK178" s="210">
        <f>ROUND(I178*H178,2)</f>
        <v>0</v>
      </c>
      <c r="BL178" s="13" t="s">
        <v>821</v>
      </c>
      <c r="BM178" s="13" t="s">
        <v>818</v>
      </c>
    </row>
    <row r="179" s="1" customFormat="1" ht="16.5" customHeight="1">
      <c r="B179" s="34"/>
      <c r="C179" s="230" t="s">
        <v>788</v>
      </c>
      <c r="D179" s="230" t="s">
        <v>345</v>
      </c>
      <c r="E179" s="231" t="s">
        <v>1001</v>
      </c>
      <c r="F179" s="232" t="s">
        <v>1002</v>
      </c>
      <c r="G179" s="233" t="s">
        <v>990</v>
      </c>
      <c r="H179" s="234">
        <v>108</v>
      </c>
      <c r="I179" s="235"/>
      <c r="J179" s="236">
        <f>ROUND(I179*H179,2)</f>
        <v>0</v>
      </c>
      <c r="K179" s="232" t="s">
        <v>1</v>
      </c>
      <c r="L179" s="237"/>
      <c r="M179" s="238" t="s">
        <v>1</v>
      </c>
      <c r="N179" s="239" t="s">
        <v>41</v>
      </c>
      <c r="O179" s="75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AR179" s="13" t="s">
        <v>949</v>
      </c>
      <c r="AT179" s="13" t="s">
        <v>345</v>
      </c>
      <c r="AU179" s="13" t="s">
        <v>143</v>
      </c>
      <c r="AY179" s="13" t="s">
        <v>124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3" t="s">
        <v>78</v>
      </c>
      <c r="BK179" s="210">
        <f>ROUND(I179*H179,2)</f>
        <v>0</v>
      </c>
      <c r="BL179" s="13" t="s">
        <v>821</v>
      </c>
      <c r="BM179" s="13" t="s">
        <v>821</v>
      </c>
    </row>
    <row r="180" s="1" customFormat="1" ht="16.5" customHeight="1">
      <c r="B180" s="34"/>
      <c r="C180" s="230" t="s">
        <v>793</v>
      </c>
      <c r="D180" s="230" t="s">
        <v>345</v>
      </c>
      <c r="E180" s="231" t="s">
        <v>1003</v>
      </c>
      <c r="F180" s="232" t="s">
        <v>1004</v>
      </c>
      <c r="G180" s="233" t="s">
        <v>990</v>
      </c>
      <c r="H180" s="234">
        <v>130</v>
      </c>
      <c r="I180" s="235"/>
      <c r="J180" s="236">
        <f>ROUND(I180*H180,2)</f>
        <v>0</v>
      </c>
      <c r="K180" s="232" t="s">
        <v>1</v>
      </c>
      <c r="L180" s="237"/>
      <c r="M180" s="238" t="s">
        <v>1</v>
      </c>
      <c r="N180" s="239" t="s">
        <v>41</v>
      </c>
      <c r="O180" s="75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AR180" s="13" t="s">
        <v>949</v>
      </c>
      <c r="AT180" s="13" t="s">
        <v>345</v>
      </c>
      <c r="AU180" s="13" t="s">
        <v>143</v>
      </c>
      <c r="AY180" s="13" t="s">
        <v>124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3" t="s">
        <v>78</v>
      </c>
      <c r="BK180" s="210">
        <f>ROUND(I180*H180,2)</f>
        <v>0</v>
      </c>
      <c r="BL180" s="13" t="s">
        <v>821</v>
      </c>
      <c r="BM180" s="13" t="s">
        <v>828</v>
      </c>
    </row>
    <row r="181" s="1" customFormat="1" ht="16.5" customHeight="1">
      <c r="B181" s="34"/>
      <c r="C181" s="230" t="s">
        <v>796</v>
      </c>
      <c r="D181" s="230" t="s">
        <v>345</v>
      </c>
      <c r="E181" s="231" t="s">
        <v>1005</v>
      </c>
      <c r="F181" s="232" t="s">
        <v>1006</v>
      </c>
      <c r="G181" s="233" t="s">
        <v>990</v>
      </c>
      <c r="H181" s="234">
        <v>117</v>
      </c>
      <c r="I181" s="235"/>
      <c r="J181" s="236">
        <f>ROUND(I181*H181,2)</f>
        <v>0</v>
      </c>
      <c r="K181" s="232" t="s">
        <v>1</v>
      </c>
      <c r="L181" s="237"/>
      <c r="M181" s="238" t="s">
        <v>1</v>
      </c>
      <c r="N181" s="239" t="s">
        <v>41</v>
      </c>
      <c r="O181" s="75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AR181" s="13" t="s">
        <v>949</v>
      </c>
      <c r="AT181" s="13" t="s">
        <v>345</v>
      </c>
      <c r="AU181" s="13" t="s">
        <v>143</v>
      </c>
      <c r="AY181" s="13" t="s">
        <v>124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3" t="s">
        <v>78</v>
      </c>
      <c r="BK181" s="210">
        <f>ROUND(I181*H181,2)</f>
        <v>0</v>
      </c>
      <c r="BL181" s="13" t="s">
        <v>821</v>
      </c>
      <c r="BM181" s="13" t="s">
        <v>832</v>
      </c>
    </row>
    <row r="182" s="1" customFormat="1" ht="16.5" customHeight="1">
      <c r="B182" s="34"/>
      <c r="C182" s="199" t="s">
        <v>798</v>
      </c>
      <c r="D182" s="199" t="s">
        <v>125</v>
      </c>
      <c r="E182" s="200" t="s">
        <v>1007</v>
      </c>
      <c r="F182" s="201" t="s">
        <v>1008</v>
      </c>
      <c r="G182" s="202" t="s">
        <v>250</v>
      </c>
      <c r="H182" s="203">
        <v>1</v>
      </c>
      <c r="I182" s="204"/>
      <c r="J182" s="205">
        <f>ROUND(I182*H182,2)</f>
        <v>0</v>
      </c>
      <c r="K182" s="201" t="s">
        <v>946</v>
      </c>
      <c r="L182" s="39"/>
      <c r="M182" s="206" t="s">
        <v>1</v>
      </c>
      <c r="N182" s="207" t="s">
        <v>41</v>
      </c>
      <c r="O182" s="75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AR182" s="13" t="s">
        <v>821</v>
      </c>
      <c r="AT182" s="13" t="s">
        <v>125</v>
      </c>
      <c r="AU182" s="13" t="s">
        <v>143</v>
      </c>
      <c r="AY182" s="13" t="s">
        <v>124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3" t="s">
        <v>78</v>
      </c>
      <c r="BK182" s="210">
        <f>ROUND(I182*H182,2)</f>
        <v>0</v>
      </c>
      <c r="BL182" s="13" t="s">
        <v>821</v>
      </c>
      <c r="BM182" s="13" t="s">
        <v>852</v>
      </c>
    </row>
    <row r="183" s="1" customFormat="1" ht="16.5" customHeight="1">
      <c r="B183" s="34"/>
      <c r="C183" s="230" t="s">
        <v>799</v>
      </c>
      <c r="D183" s="230" t="s">
        <v>345</v>
      </c>
      <c r="E183" s="231" t="s">
        <v>1009</v>
      </c>
      <c r="F183" s="232" t="s">
        <v>1010</v>
      </c>
      <c r="G183" s="233" t="s">
        <v>990</v>
      </c>
      <c r="H183" s="234">
        <v>1</v>
      </c>
      <c r="I183" s="235"/>
      <c r="J183" s="236">
        <f>ROUND(I183*H183,2)</f>
        <v>0</v>
      </c>
      <c r="K183" s="232" t="s">
        <v>1</v>
      </c>
      <c r="L183" s="237"/>
      <c r="M183" s="238" t="s">
        <v>1</v>
      </c>
      <c r="N183" s="239" t="s">
        <v>41</v>
      </c>
      <c r="O183" s="75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AR183" s="13" t="s">
        <v>949</v>
      </c>
      <c r="AT183" s="13" t="s">
        <v>345</v>
      </c>
      <c r="AU183" s="13" t="s">
        <v>143</v>
      </c>
      <c r="AY183" s="13" t="s">
        <v>124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3" t="s">
        <v>78</v>
      </c>
      <c r="BK183" s="210">
        <f>ROUND(I183*H183,2)</f>
        <v>0</v>
      </c>
      <c r="BL183" s="13" t="s">
        <v>821</v>
      </c>
      <c r="BM183" s="13" t="s">
        <v>1011</v>
      </c>
    </row>
    <row r="184" s="1" customFormat="1" ht="16.5" customHeight="1">
      <c r="B184" s="34"/>
      <c r="C184" s="199" t="s">
        <v>804</v>
      </c>
      <c r="D184" s="199" t="s">
        <v>125</v>
      </c>
      <c r="E184" s="200" t="s">
        <v>1012</v>
      </c>
      <c r="F184" s="201" t="s">
        <v>1013</v>
      </c>
      <c r="G184" s="202" t="s">
        <v>250</v>
      </c>
      <c r="H184" s="203">
        <v>2</v>
      </c>
      <c r="I184" s="204"/>
      <c r="J184" s="205">
        <f>ROUND(I184*H184,2)</f>
        <v>0</v>
      </c>
      <c r="K184" s="201" t="s">
        <v>946</v>
      </c>
      <c r="L184" s="39"/>
      <c r="M184" s="206" t="s">
        <v>1</v>
      </c>
      <c r="N184" s="207" t="s">
        <v>41</v>
      </c>
      <c r="O184" s="75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AR184" s="13" t="s">
        <v>821</v>
      </c>
      <c r="AT184" s="13" t="s">
        <v>125</v>
      </c>
      <c r="AU184" s="13" t="s">
        <v>143</v>
      </c>
      <c r="AY184" s="13" t="s">
        <v>124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3" t="s">
        <v>78</v>
      </c>
      <c r="BK184" s="210">
        <f>ROUND(I184*H184,2)</f>
        <v>0</v>
      </c>
      <c r="BL184" s="13" t="s">
        <v>821</v>
      </c>
      <c r="BM184" s="13" t="s">
        <v>1014</v>
      </c>
    </row>
    <row r="185" s="1" customFormat="1" ht="16.5" customHeight="1">
      <c r="B185" s="34"/>
      <c r="C185" s="230" t="s">
        <v>809</v>
      </c>
      <c r="D185" s="230" t="s">
        <v>345</v>
      </c>
      <c r="E185" s="231" t="s">
        <v>1015</v>
      </c>
      <c r="F185" s="232" t="s">
        <v>1016</v>
      </c>
      <c r="G185" s="233" t="s">
        <v>990</v>
      </c>
      <c r="H185" s="234">
        <v>2</v>
      </c>
      <c r="I185" s="235"/>
      <c r="J185" s="236">
        <f>ROUND(I185*H185,2)</f>
        <v>0</v>
      </c>
      <c r="K185" s="232" t="s">
        <v>1</v>
      </c>
      <c r="L185" s="237"/>
      <c r="M185" s="238" t="s">
        <v>1</v>
      </c>
      <c r="N185" s="239" t="s">
        <v>41</v>
      </c>
      <c r="O185" s="75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AR185" s="13" t="s">
        <v>949</v>
      </c>
      <c r="AT185" s="13" t="s">
        <v>345</v>
      </c>
      <c r="AU185" s="13" t="s">
        <v>143</v>
      </c>
      <c r="AY185" s="13" t="s">
        <v>124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3" t="s">
        <v>78</v>
      </c>
      <c r="BK185" s="210">
        <f>ROUND(I185*H185,2)</f>
        <v>0</v>
      </c>
      <c r="BL185" s="13" t="s">
        <v>821</v>
      </c>
      <c r="BM185" s="13" t="s">
        <v>1017</v>
      </c>
    </row>
    <row r="186" s="1" customFormat="1" ht="22.5" customHeight="1">
      <c r="B186" s="34"/>
      <c r="C186" s="199" t="s">
        <v>813</v>
      </c>
      <c r="D186" s="199" t="s">
        <v>125</v>
      </c>
      <c r="E186" s="200" t="s">
        <v>1018</v>
      </c>
      <c r="F186" s="201" t="s">
        <v>1019</v>
      </c>
      <c r="G186" s="202" t="s">
        <v>250</v>
      </c>
      <c r="H186" s="203">
        <v>2</v>
      </c>
      <c r="I186" s="204"/>
      <c r="J186" s="205">
        <f>ROUND(I186*H186,2)</f>
        <v>0</v>
      </c>
      <c r="K186" s="201" t="s">
        <v>946</v>
      </c>
      <c r="L186" s="39"/>
      <c r="M186" s="206" t="s">
        <v>1</v>
      </c>
      <c r="N186" s="207" t="s">
        <v>41</v>
      </c>
      <c r="O186" s="75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AR186" s="13" t="s">
        <v>821</v>
      </c>
      <c r="AT186" s="13" t="s">
        <v>125</v>
      </c>
      <c r="AU186" s="13" t="s">
        <v>143</v>
      </c>
      <c r="AY186" s="13" t="s">
        <v>124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3" t="s">
        <v>78</v>
      </c>
      <c r="BK186" s="210">
        <f>ROUND(I186*H186,2)</f>
        <v>0</v>
      </c>
      <c r="BL186" s="13" t="s">
        <v>821</v>
      </c>
      <c r="BM186" s="13" t="s">
        <v>1020</v>
      </c>
    </row>
    <row r="187" s="1" customFormat="1" ht="16.5" customHeight="1">
      <c r="B187" s="34"/>
      <c r="C187" s="230" t="s">
        <v>818</v>
      </c>
      <c r="D187" s="230" t="s">
        <v>345</v>
      </c>
      <c r="E187" s="231" t="s">
        <v>1021</v>
      </c>
      <c r="F187" s="232" t="s">
        <v>1022</v>
      </c>
      <c r="G187" s="233" t="s">
        <v>990</v>
      </c>
      <c r="H187" s="234">
        <v>2</v>
      </c>
      <c r="I187" s="235"/>
      <c r="J187" s="236">
        <f>ROUND(I187*H187,2)</f>
        <v>0</v>
      </c>
      <c r="K187" s="232" t="s">
        <v>1</v>
      </c>
      <c r="L187" s="237"/>
      <c r="M187" s="238" t="s">
        <v>1</v>
      </c>
      <c r="N187" s="239" t="s">
        <v>41</v>
      </c>
      <c r="O187" s="75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AR187" s="13" t="s">
        <v>949</v>
      </c>
      <c r="AT187" s="13" t="s">
        <v>345</v>
      </c>
      <c r="AU187" s="13" t="s">
        <v>143</v>
      </c>
      <c r="AY187" s="13" t="s">
        <v>124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3" t="s">
        <v>78</v>
      </c>
      <c r="BK187" s="210">
        <f>ROUND(I187*H187,2)</f>
        <v>0</v>
      </c>
      <c r="BL187" s="13" t="s">
        <v>821</v>
      </c>
      <c r="BM187" s="13" t="s">
        <v>1023</v>
      </c>
    </row>
    <row r="188" s="1" customFormat="1" ht="22.5" customHeight="1">
      <c r="B188" s="34"/>
      <c r="C188" s="199" t="s">
        <v>820</v>
      </c>
      <c r="D188" s="199" t="s">
        <v>125</v>
      </c>
      <c r="E188" s="200" t="s">
        <v>1024</v>
      </c>
      <c r="F188" s="201" t="s">
        <v>1025</v>
      </c>
      <c r="G188" s="202" t="s">
        <v>250</v>
      </c>
      <c r="H188" s="203">
        <v>1</v>
      </c>
      <c r="I188" s="204"/>
      <c r="J188" s="205">
        <f>ROUND(I188*H188,2)</f>
        <v>0</v>
      </c>
      <c r="K188" s="201" t="s">
        <v>129</v>
      </c>
      <c r="L188" s="39"/>
      <c r="M188" s="206" t="s">
        <v>1</v>
      </c>
      <c r="N188" s="207" t="s">
        <v>41</v>
      </c>
      <c r="O188" s="75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AR188" s="13" t="s">
        <v>821</v>
      </c>
      <c r="AT188" s="13" t="s">
        <v>125</v>
      </c>
      <c r="AU188" s="13" t="s">
        <v>143</v>
      </c>
      <c r="AY188" s="13" t="s">
        <v>124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3" t="s">
        <v>78</v>
      </c>
      <c r="BK188" s="210">
        <f>ROUND(I188*H188,2)</f>
        <v>0</v>
      </c>
      <c r="BL188" s="13" t="s">
        <v>821</v>
      </c>
      <c r="BM188" s="13" t="s">
        <v>1026</v>
      </c>
    </row>
    <row r="189" s="1" customFormat="1" ht="16.5" customHeight="1">
      <c r="B189" s="34"/>
      <c r="C189" s="230" t="s">
        <v>821</v>
      </c>
      <c r="D189" s="230" t="s">
        <v>345</v>
      </c>
      <c r="E189" s="231" t="s">
        <v>1027</v>
      </c>
      <c r="F189" s="232" t="s">
        <v>1028</v>
      </c>
      <c r="G189" s="233" t="s">
        <v>990</v>
      </c>
      <c r="H189" s="234">
        <v>1</v>
      </c>
      <c r="I189" s="235"/>
      <c r="J189" s="236">
        <f>ROUND(I189*H189,2)</f>
        <v>0</v>
      </c>
      <c r="K189" s="232" t="s">
        <v>1</v>
      </c>
      <c r="L189" s="237"/>
      <c r="M189" s="238" t="s">
        <v>1</v>
      </c>
      <c r="N189" s="239" t="s">
        <v>41</v>
      </c>
      <c r="O189" s="75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AR189" s="13" t="s">
        <v>949</v>
      </c>
      <c r="AT189" s="13" t="s">
        <v>345</v>
      </c>
      <c r="AU189" s="13" t="s">
        <v>143</v>
      </c>
      <c r="AY189" s="13" t="s">
        <v>124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3" t="s">
        <v>78</v>
      </c>
      <c r="BK189" s="210">
        <f>ROUND(I189*H189,2)</f>
        <v>0</v>
      </c>
      <c r="BL189" s="13" t="s">
        <v>821</v>
      </c>
      <c r="BM189" s="13" t="s">
        <v>1029</v>
      </c>
    </row>
    <row r="190" s="1" customFormat="1" ht="22.5" customHeight="1">
      <c r="B190" s="34"/>
      <c r="C190" s="199" t="s">
        <v>823</v>
      </c>
      <c r="D190" s="199" t="s">
        <v>125</v>
      </c>
      <c r="E190" s="200" t="s">
        <v>1030</v>
      </c>
      <c r="F190" s="201" t="s">
        <v>1031</v>
      </c>
      <c r="G190" s="202" t="s">
        <v>250</v>
      </c>
      <c r="H190" s="203">
        <v>7</v>
      </c>
      <c r="I190" s="204"/>
      <c r="J190" s="205">
        <f>ROUND(I190*H190,2)</f>
        <v>0</v>
      </c>
      <c r="K190" s="201" t="s">
        <v>946</v>
      </c>
      <c r="L190" s="39"/>
      <c r="M190" s="206" t="s">
        <v>1</v>
      </c>
      <c r="N190" s="207" t="s">
        <v>41</v>
      </c>
      <c r="O190" s="75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AR190" s="13" t="s">
        <v>821</v>
      </c>
      <c r="AT190" s="13" t="s">
        <v>125</v>
      </c>
      <c r="AU190" s="13" t="s">
        <v>143</v>
      </c>
      <c r="AY190" s="13" t="s">
        <v>124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3" t="s">
        <v>78</v>
      </c>
      <c r="BK190" s="210">
        <f>ROUND(I190*H190,2)</f>
        <v>0</v>
      </c>
      <c r="BL190" s="13" t="s">
        <v>821</v>
      </c>
      <c r="BM190" s="13" t="s">
        <v>1032</v>
      </c>
    </row>
    <row r="191" s="1" customFormat="1" ht="16.5" customHeight="1">
      <c r="B191" s="34"/>
      <c r="C191" s="230" t="s">
        <v>828</v>
      </c>
      <c r="D191" s="230" t="s">
        <v>345</v>
      </c>
      <c r="E191" s="231" t="s">
        <v>1033</v>
      </c>
      <c r="F191" s="232" t="s">
        <v>1034</v>
      </c>
      <c r="G191" s="233" t="s">
        <v>990</v>
      </c>
      <c r="H191" s="234">
        <v>7</v>
      </c>
      <c r="I191" s="235"/>
      <c r="J191" s="236">
        <f>ROUND(I191*H191,2)</f>
        <v>0</v>
      </c>
      <c r="K191" s="232" t="s">
        <v>1</v>
      </c>
      <c r="L191" s="237"/>
      <c r="M191" s="238" t="s">
        <v>1</v>
      </c>
      <c r="N191" s="239" t="s">
        <v>41</v>
      </c>
      <c r="O191" s="75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AR191" s="13" t="s">
        <v>949</v>
      </c>
      <c r="AT191" s="13" t="s">
        <v>345</v>
      </c>
      <c r="AU191" s="13" t="s">
        <v>143</v>
      </c>
      <c r="AY191" s="13" t="s">
        <v>124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3" t="s">
        <v>78</v>
      </c>
      <c r="BK191" s="210">
        <f>ROUND(I191*H191,2)</f>
        <v>0</v>
      </c>
      <c r="BL191" s="13" t="s">
        <v>821</v>
      </c>
      <c r="BM191" s="13" t="s">
        <v>1035</v>
      </c>
    </row>
    <row r="192" s="1" customFormat="1" ht="22.5" customHeight="1">
      <c r="B192" s="34"/>
      <c r="C192" s="199" t="s">
        <v>831</v>
      </c>
      <c r="D192" s="199" t="s">
        <v>125</v>
      </c>
      <c r="E192" s="200" t="s">
        <v>1036</v>
      </c>
      <c r="F192" s="201" t="s">
        <v>1037</v>
      </c>
      <c r="G192" s="202" t="s">
        <v>250</v>
      </c>
      <c r="H192" s="203">
        <v>11</v>
      </c>
      <c r="I192" s="204"/>
      <c r="J192" s="205">
        <f>ROUND(I192*H192,2)</f>
        <v>0</v>
      </c>
      <c r="K192" s="201" t="s">
        <v>946</v>
      </c>
      <c r="L192" s="39"/>
      <c r="M192" s="206" t="s">
        <v>1</v>
      </c>
      <c r="N192" s="207" t="s">
        <v>41</v>
      </c>
      <c r="O192" s="75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AR192" s="13" t="s">
        <v>821</v>
      </c>
      <c r="AT192" s="13" t="s">
        <v>125</v>
      </c>
      <c r="AU192" s="13" t="s">
        <v>143</v>
      </c>
      <c r="AY192" s="13" t="s">
        <v>124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3" t="s">
        <v>78</v>
      </c>
      <c r="BK192" s="210">
        <f>ROUND(I192*H192,2)</f>
        <v>0</v>
      </c>
      <c r="BL192" s="13" t="s">
        <v>821</v>
      </c>
      <c r="BM192" s="13" t="s">
        <v>1038</v>
      </c>
    </row>
    <row r="193" s="1" customFormat="1" ht="16.5" customHeight="1">
      <c r="B193" s="34"/>
      <c r="C193" s="230" t="s">
        <v>832</v>
      </c>
      <c r="D193" s="230" t="s">
        <v>345</v>
      </c>
      <c r="E193" s="231" t="s">
        <v>1039</v>
      </c>
      <c r="F193" s="232" t="s">
        <v>1040</v>
      </c>
      <c r="G193" s="233" t="s">
        <v>990</v>
      </c>
      <c r="H193" s="234">
        <v>11</v>
      </c>
      <c r="I193" s="235"/>
      <c r="J193" s="236">
        <f>ROUND(I193*H193,2)</f>
        <v>0</v>
      </c>
      <c r="K193" s="232" t="s">
        <v>1</v>
      </c>
      <c r="L193" s="237"/>
      <c r="M193" s="238" t="s">
        <v>1</v>
      </c>
      <c r="N193" s="239" t="s">
        <v>41</v>
      </c>
      <c r="O193" s="75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AR193" s="13" t="s">
        <v>949</v>
      </c>
      <c r="AT193" s="13" t="s">
        <v>345</v>
      </c>
      <c r="AU193" s="13" t="s">
        <v>143</v>
      </c>
      <c r="AY193" s="13" t="s">
        <v>124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3" t="s">
        <v>78</v>
      </c>
      <c r="BK193" s="210">
        <f>ROUND(I193*H193,2)</f>
        <v>0</v>
      </c>
      <c r="BL193" s="13" t="s">
        <v>821</v>
      </c>
      <c r="BM193" s="13" t="s">
        <v>1041</v>
      </c>
    </row>
    <row r="194" s="1" customFormat="1" ht="22.5" customHeight="1">
      <c r="B194" s="34"/>
      <c r="C194" s="199" t="s">
        <v>850</v>
      </c>
      <c r="D194" s="199" t="s">
        <v>125</v>
      </c>
      <c r="E194" s="200" t="s">
        <v>1042</v>
      </c>
      <c r="F194" s="201" t="s">
        <v>1043</v>
      </c>
      <c r="G194" s="202" t="s">
        <v>250</v>
      </c>
      <c r="H194" s="203">
        <v>4</v>
      </c>
      <c r="I194" s="204"/>
      <c r="J194" s="205">
        <f>ROUND(I194*H194,2)</f>
        <v>0</v>
      </c>
      <c r="K194" s="201" t="s">
        <v>946</v>
      </c>
      <c r="L194" s="39"/>
      <c r="M194" s="206" t="s">
        <v>1</v>
      </c>
      <c r="N194" s="207" t="s">
        <v>41</v>
      </c>
      <c r="O194" s="75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AR194" s="13" t="s">
        <v>821</v>
      </c>
      <c r="AT194" s="13" t="s">
        <v>125</v>
      </c>
      <c r="AU194" s="13" t="s">
        <v>143</v>
      </c>
      <c r="AY194" s="13" t="s">
        <v>124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3" t="s">
        <v>78</v>
      </c>
      <c r="BK194" s="210">
        <f>ROUND(I194*H194,2)</f>
        <v>0</v>
      </c>
      <c r="BL194" s="13" t="s">
        <v>821</v>
      </c>
      <c r="BM194" s="13" t="s">
        <v>1044</v>
      </c>
    </row>
    <row r="195" s="1" customFormat="1" ht="16.5" customHeight="1">
      <c r="B195" s="34"/>
      <c r="C195" s="230" t="s">
        <v>852</v>
      </c>
      <c r="D195" s="230" t="s">
        <v>345</v>
      </c>
      <c r="E195" s="231" t="s">
        <v>1045</v>
      </c>
      <c r="F195" s="232" t="s">
        <v>1046</v>
      </c>
      <c r="G195" s="233" t="s">
        <v>990</v>
      </c>
      <c r="H195" s="234">
        <v>4</v>
      </c>
      <c r="I195" s="235"/>
      <c r="J195" s="236">
        <f>ROUND(I195*H195,2)</f>
        <v>0</v>
      </c>
      <c r="K195" s="232" t="s">
        <v>1</v>
      </c>
      <c r="L195" s="237"/>
      <c r="M195" s="238" t="s">
        <v>1</v>
      </c>
      <c r="N195" s="239" t="s">
        <v>41</v>
      </c>
      <c r="O195" s="75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AR195" s="13" t="s">
        <v>949</v>
      </c>
      <c r="AT195" s="13" t="s">
        <v>345</v>
      </c>
      <c r="AU195" s="13" t="s">
        <v>143</v>
      </c>
      <c r="AY195" s="13" t="s">
        <v>124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3" t="s">
        <v>78</v>
      </c>
      <c r="BK195" s="210">
        <f>ROUND(I195*H195,2)</f>
        <v>0</v>
      </c>
      <c r="BL195" s="13" t="s">
        <v>821</v>
      </c>
      <c r="BM195" s="13" t="s">
        <v>1047</v>
      </c>
    </row>
    <row r="196" s="1" customFormat="1" ht="22.5" customHeight="1">
      <c r="B196" s="34"/>
      <c r="C196" s="199" t="s">
        <v>1048</v>
      </c>
      <c r="D196" s="199" t="s">
        <v>125</v>
      </c>
      <c r="E196" s="200" t="s">
        <v>1049</v>
      </c>
      <c r="F196" s="201" t="s">
        <v>1050</v>
      </c>
      <c r="G196" s="202" t="s">
        <v>250</v>
      </c>
      <c r="H196" s="203">
        <v>19</v>
      </c>
      <c r="I196" s="204"/>
      <c r="J196" s="205">
        <f>ROUND(I196*H196,2)</f>
        <v>0</v>
      </c>
      <c r="K196" s="201" t="s">
        <v>946</v>
      </c>
      <c r="L196" s="39"/>
      <c r="M196" s="206" t="s">
        <v>1</v>
      </c>
      <c r="N196" s="207" t="s">
        <v>41</v>
      </c>
      <c r="O196" s="75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AR196" s="13" t="s">
        <v>821</v>
      </c>
      <c r="AT196" s="13" t="s">
        <v>125</v>
      </c>
      <c r="AU196" s="13" t="s">
        <v>143</v>
      </c>
      <c r="AY196" s="13" t="s">
        <v>124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3" t="s">
        <v>78</v>
      </c>
      <c r="BK196" s="210">
        <f>ROUND(I196*H196,2)</f>
        <v>0</v>
      </c>
      <c r="BL196" s="13" t="s">
        <v>821</v>
      </c>
      <c r="BM196" s="13" t="s">
        <v>1051</v>
      </c>
    </row>
    <row r="197" s="1" customFormat="1" ht="16.5" customHeight="1">
      <c r="B197" s="34"/>
      <c r="C197" s="230" t="s">
        <v>1011</v>
      </c>
      <c r="D197" s="230" t="s">
        <v>345</v>
      </c>
      <c r="E197" s="231" t="s">
        <v>1052</v>
      </c>
      <c r="F197" s="232" t="s">
        <v>1053</v>
      </c>
      <c r="G197" s="233" t="s">
        <v>990</v>
      </c>
      <c r="H197" s="234">
        <v>19</v>
      </c>
      <c r="I197" s="235"/>
      <c r="J197" s="236">
        <f>ROUND(I197*H197,2)</f>
        <v>0</v>
      </c>
      <c r="K197" s="232" t="s">
        <v>1</v>
      </c>
      <c r="L197" s="237"/>
      <c r="M197" s="238" t="s">
        <v>1</v>
      </c>
      <c r="N197" s="239" t="s">
        <v>41</v>
      </c>
      <c r="O197" s="75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AR197" s="13" t="s">
        <v>949</v>
      </c>
      <c r="AT197" s="13" t="s">
        <v>345</v>
      </c>
      <c r="AU197" s="13" t="s">
        <v>143</v>
      </c>
      <c r="AY197" s="13" t="s">
        <v>124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3" t="s">
        <v>78</v>
      </c>
      <c r="BK197" s="210">
        <f>ROUND(I197*H197,2)</f>
        <v>0</v>
      </c>
      <c r="BL197" s="13" t="s">
        <v>821</v>
      </c>
      <c r="BM197" s="13" t="s">
        <v>1054</v>
      </c>
    </row>
    <row r="198" s="1" customFormat="1" ht="22.5" customHeight="1">
      <c r="B198" s="34"/>
      <c r="C198" s="199" t="s">
        <v>1055</v>
      </c>
      <c r="D198" s="199" t="s">
        <v>125</v>
      </c>
      <c r="E198" s="200" t="s">
        <v>1056</v>
      </c>
      <c r="F198" s="201" t="s">
        <v>1057</v>
      </c>
      <c r="G198" s="202" t="s">
        <v>250</v>
      </c>
      <c r="H198" s="203">
        <v>13</v>
      </c>
      <c r="I198" s="204"/>
      <c r="J198" s="205">
        <f>ROUND(I198*H198,2)</f>
        <v>0</v>
      </c>
      <c r="K198" s="201" t="s">
        <v>946</v>
      </c>
      <c r="L198" s="39"/>
      <c r="M198" s="206" t="s">
        <v>1</v>
      </c>
      <c r="N198" s="207" t="s">
        <v>41</v>
      </c>
      <c r="O198" s="75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AR198" s="13" t="s">
        <v>821</v>
      </c>
      <c r="AT198" s="13" t="s">
        <v>125</v>
      </c>
      <c r="AU198" s="13" t="s">
        <v>143</v>
      </c>
      <c r="AY198" s="13" t="s">
        <v>124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3" t="s">
        <v>78</v>
      </c>
      <c r="BK198" s="210">
        <f>ROUND(I198*H198,2)</f>
        <v>0</v>
      </c>
      <c r="BL198" s="13" t="s">
        <v>821</v>
      </c>
      <c r="BM198" s="13" t="s">
        <v>1058</v>
      </c>
    </row>
    <row r="199" s="1" customFormat="1" ht="16.5" customHeight="1">
      <c r="B199" s="34"/>
      <c r="C199" s="230" t="s">
        <v>1014</v>
      </c>
      <c r="D199" s="230" t="s">
        <v>345</v>
      </c>
      <c r="E199" s="231" t="s">
        <v>1059</v>
      </c>
      <c r="F199" s="232" t="s">
        <v>1060</v>
      </c>
      <c r="G199" s="233" t="s">
        <v>990</v>
      </c>
      <c r="H199" s="234">
        <v>13</v>
      </c>
      <c r="I199" s="235"/>
      <c r="J199" s="236">
        <f>ROUND(I199*H199,2)</f>
        <v>0</v>
      </c>
      <c r="K199" s="232" t="s">
        <v>1</v>
      </c>
      <c r="L199" s="237"/>
      <c r="M199" s="238" t="s">
        <v>1</v>
      </c>
      <c r="N199" s="239" t="s">
        <v>41</v>
      </c>
      <c r="O199" s="75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AR199" s="13" t="s">
        <v>949</v>
      </c>
      <c r="AT199" s="13" t="s">
        <v>345</v>
      </c>
      <c r="AU199" s="13" t="s">
        <v>143</v>
      </c>
      <c r="AY199" s="13" t="s">
        <v>124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3" t="s">
        <v>78</v>
      </c>
      <c r="BK199" s="210">
        <f>ROUND(I199*H199,2)</f>
        <v>0</v>
      </c>
      <c r="BL199" s="13" t="s">
        <v>821</v>
      </c>
      <c r="BM199" s="13" t="s">
        <v>1061</v>
      </c>
    </row>
    <row r="200" s="1" customFormat="1" ht="22.5" customHeight="1">
      <c r="B200" s="34"/>
      <c r="C200" s="199" t="s">
        <v>1062</v>
      </c>
      <c r="D200" s="199" t="s">
        <v>125</v>
      </c>
      <c r="E200" s="200" t="s">
        <v>1063</v>
      </c>
      <c r="F200" s="201" t="s">
        <v>1064</v>
      </c>
      <c r="G200" s="202" t="s">
        <v>250</v>
      </c>
      <c r="H200" s="203">
        <v>11</v>
      </c>
      <c r="I200" s="204"/>
      <c r="J200" s="205">
        <f>ROUND(I200*H200,2)</f>
        <v>0</v>
      </c>
      <c r="K200" s="201" t="s">
        <v>946</v>
      </c>
      <c r="L200" s="39"/>
      <c r="M200" s="206" t="s">
        <v>1</v>
      </c>
      <c r="N200" s="207" t="s">
        <v>41</v>
      </c>
      <c r="O200" s="75"/>
      <c r="P200" s="208">
        <f>O200*H200</f>
        <v>0</v>
      </c>
      <c r="Q200" s="208">
        <v>0</v>
      </c>
      <c r="R200" s="208">
        <f>Q200*H200</f>
        <v>0</v>
      </c>
      <c r="S200" s="208">
        <v>0</v>
      </c>
      <c r="T200" s="209">
        <f>S200*H200</f>
        <v>0</v>
      </c>
      <c r="AR200" s="13" t="s">
        <v>821</v>
      </c>
      <c r="AT200" s="13" t="s">
        <v>125</v>
      </c>
      <c r="AU200" s="13" t="s">
        <v>143</v>
      </c>
      <c r="AY200" s="13" t="s">
        <v>124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3" t="s">
        <v>78</v>
      </c>
      <c r="BK200" s="210">
        <f>ROUND(I200*H200,2)</f>
        <v>0</v>
      </c>
      <c r="BL200" s="13" t="s">
        <v>821</v>
      </c>
      <c r="BM200" s="13" t="s">
        <v>1065</v>
      </c>
    </row>
    <row r="201" s="1" customFormat="1" ht="16.5" customHeight="1">
      <c r="B201" s="34"/>
      <c r="C201" s="230" t="s">
        <v>1017</v>
      </c>
      <c r="D201" s="230" t="s">
        <v>345</v>
      </c>
      <c r="E201" s="231" t="s">
        <v>1066</v>
      </c>
      <c r="F201" s="232" t="s">
        <v>1067</v>
      </c>
      <c r="G201" s="233" t="s">
        <v>990</v>
      </c>
      <c r="H201" s="234">
        <v>11</v>
      </c>
      <c r="I201" s="235"/>
      <c r="J201" s="236">
        <f>ROUND(I201*H201,2)</f>
        <v>0</v>
      </c>
      <c r="K201" s="232" t="s">
        <v>1</v>
      </c>
      <c r="L201" s="237"/>
      <c r="M201" s="238" t="s">
        <v>1</v>
      </c>
      <c r="N201" s="239" t="s">
        <v>41</v>
      </c>
      <c r="O201" s="75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AR201" s="13" t="s">
        <v>949</v>
      </c>
      <c r="AT201" s="13" t="s">
        <v>345</v>
      </c>
      <c r="AU201" s="13" t="s">
        <v>143</v>
      </c>
      <c r="AY201" s="13" t="s">
        <v>124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3" t="s">
        <v>78</v>
      </c>
      <c r="BK201" s="210">
        <f>ROUND(I201*H201,2)</f>
        <v>0</v>
      </c>
      <c r="BL201" s="13" t="s">
        <v>821</v>
      </c>
      <c r="BM201" s="13" t="s">
        <v>1068</v>
      </c>
    </row>
    <row r="202" s="1" customFormat="1" ht="22.5" customHeight="1">
      <c r="B202" s="34"/>
      <c r="C202" s="199" t="s">
        <v>1069</v>
      </c>
      <c r="D202" s="199" t="s">
        <v>125</v>
      </c>
      <c r="E202" s="200" t="s">
        <v>1070</v>
      </c>
      <c r="F202" s="201" t="s">
        <v>1071</v>
      </c>
      <c r="G202" s="202" t="s">
        <v>250</v>
      </c>
      <c r="H202" s="203">
        <v>12</v>
      </c>
      <c r="I202" s="204"/>
      <c r="J202" s="205">
        <f>ROUND(I202*H202,2)</f>
        <v>0</v>
      </c>
      <c r="K202" s="201" t="s">
        <v>946</v>
      </c>
      <c r="L202" s="39"/>
      <c r="M202" s="206" t="s">
        <v>1</v>
      </c>
      <c r="N202" s="207" t="s">
        <v>41</v>
      </c>
      <c r="O202" s="75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AR202" s="13" t="s">
        <v>821</v>
      </c>
      <c r="AT202" s="13" t="s">
        <v>125</v>
      </c>
      <c r="AU202" s="13" t="s">
        <v>143</v>
      </c>
      <c r="AY202" s="13" t="s">
        <v>124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3" t="s">
        <v>78</v>
      </c>
      <c r="BK202" s="210">
        <f>ROUND(I202*H202,2)</f>
        <v>0</v>
      </c>
      <c r="BL202" s="13" t="s">
        <v>821</v>
      </c>
      <c r="BM202" s="13" t="s">
        <v>1072</v>
      </c>
    </row>
    <row r="203" s="1" customFormat="1" ht="16.5" customHeight="1">
      <c r="B203" s="34"/>
      <c r="C203" s="230" t="s">
        <v>1020</v>
      </c>
      <c r="D203" s="230" t="s">
        <v>345</v>
      </c>
      <c r="E203" s="231" t="s">
        <v>1073</v>
      </c>
      <c r="F203" s="232" t="s">
        <v>1074</v>
      </c>
      <c r="G203" s="233" t="s">
        <v>990</v>
      </c>
      <c r="H203" s="234">
        <v>12</v>
      </c>
      <c r="I203" s="235"/>
      <c r="J203" s="236">
        <f>ROUND(I203*H203,2)</f>
        <v>0</v>
      </c>
      <c r="K203" s="232" t="s">
        <v>1</v>
      </c>
      <c r="L203" s="237"/>
      <c r="M203" s="238" t="s">
        <v>1</v>
      </c>
      <c r="N203" s="239" t="s">
        <v>41</v>
      </c>
      <c r="O203" s="75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AR203" s="13" t="s">
        <v>949</v>
      </c>
      <c r="AT203" s="13" t="s">
        <v>345</v>
      </c>
      <c r="AU203" s="13" t="s">
        <v>143</v>
      </c>
      <c r="AY203" s="13" t="s">
        <v>124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3" t="s">
        <v>78</v>
      </c>
      <c r="BK203" s="210">
        <f>ROUND(I203*H203,2)</f>
        <v>0</v>
      </c>
      <c r="BL203" s="13" t="s">
        <v>821</v>
      </c>
      <c r="BM203" s="13" t="s">
        <v>1075</v>
      </c>
    </row>
    <row r="204" s="1" customFormat="1" ht="22.5" customHeight="1">
      <c r="B204" s="34"/>
      <c r="C204" s="199" t="s">
        <v>1076</v>
      </c>
      <c r="D204" s="199" t="s">
        <v>125</v>
      </c>
      <c r="E204" s="200" t="s">
        <v>1077</v>
      </c>
      <c r="F204" s="201" t="s">
        <v>1078</v>
      </c>
      <c r="G204" s="202" t="s">
        <v>250</v>
      </c>
      <c r="H204" s="203">
        <v>8</v>
      </c>
      <c r="I204" s="204"/>
      <c r="J204" s="205">
        <f>ROUND(I204*H204,2)</f>
        <v>0</v>
      </c>
      <c r="K204" s="201" t="s">
        <v>946</v>
      </c>
      <c r="L204" s="39"/>
      <c r="M204" s="206" t="s">
        <v>1</v>
      </c>
      <c r="N204" s="207" t="s">
        <v>41</v>
      </c>
      <c r="O204" s="75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AR204" s="13" t="s">
        <v>821</v>
      </c>
      <c r="AT204" s="13" t="s">
        <v>125</v>
      </c>
      <c r="AU204" s="13" t="s">
        <v>143</v>
      </c>
      <c r="AY204" s="13" t="s">
        <v>124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3" t="s">
        <v>78</v>
      </c>
      <c r="BK204" s="210">
        <f>ROUND(I204*H204,2)</f>
        <v>0</v>
      </c>
      <c r="BL204" s="13" t="s">
        <v>821</v>
      </c>
      <c r="BM204" s="13" t="s">
        <v>1079</v>
      </c>
    </row>
    <row r="205" s="1" customFormat="1" ht="16.5" customHeight="1">
      <c r="B205" s="34"/>
      <c r="C205" s="230" t="s">
        <v>1023</v>
      </c>
      <c r="D205" s="230" t="s">
        <v>345</v>
      </c>
      <c r="E205" s="231" t="s">
        <v>1080</v>
      </c>
      <c r="F205" s="232" t="s">
        <v>1081</v>
      </c>
      <c r="G205" s="233" t="s">
        <v>990</v>
      </c>
      <c r="H205" s="234">
        <v>8</v>
      </c>
      <c r="I205" s="235"/>
      <c r="J205" s="236">
        <f>ROUND(I205*H205,2)</f>
        <v>0</v>
      </c>
      <c r="K205" s="232" t="s">
        <v>1</v>
      </c>
      <c r="L205" s="237"/>
      <c r="M205" s="238" t="s">
        <v>1</v>
      </c>
      <c r="N205" s="239" t="s">
        <v>41</v>
      </c>
      <c r="O205" s="75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AR205" s="13" t="s">
        <v>949</v>
      </c>
      <c r="AT205" s="13" t="s">
        <v>345</v>
      </c>
      <c r="AU205" s="13" t="s">
        <v>143</v>
      </c>
      <c r="AY205" s="13" t="s">
        <v>124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3" t="s">
        <v>78</v>
      </c>
      <c r="BK205" s="210">
        <f>ROUND(I205*H205,2)</f>
        <v>0</v>
      </c>
      <c r="BL205" s="13" t="s">
        <v>821</v>
      </c>
      <c r="BM205" s="13" t="s">
        <v>1082</v>
      </c>
    </row>
    <row r="206" s="1" customFormat="1" ht="16.5" customHeight="1">
      <c r="B206" s="34"/>
      <c r="C206" s="230" t="s">
        <v>1083</v>
      </c>
      <c r="D206" s="230" t="s">
        <v>345</v>
      </c>
      <c r="E206" s="231" t="s">
        <v>1084</v>
      </c>
      <c r="F206" s="232" t="s">
        <v>1085</v>
      </c>
      <c r="G206" s="233" t="s">
        <v>990</v>
      </c>
      <c r="H206" s="234">
        <v>8</v>
      </c>
      <c r="I206" s="235"/>
      <c r="J206" s="236">
        <f>ROUND(I206*H206,2)</f>
        <v>0</v>
      </c>
      <c r="K206" s="232" t="s">
        <v>1</v>
      </c>
      <c r="L206" s="237"/>
      <c r="M206" s="238" t="s">
        <v>1</v>
      </c>
      <c r="N206" s="239" t="s">
        <v>41</v>
      </c>
      <c r="O206" s="75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AR206" s="13" t="s">
        <v>949</v>
      </c>
      <c r="AT206" s="13" t="s">
        <v>345</v>
      </c>
      <c r="AU206" s="13" t="s">
        <v>143</v>
      </c>
      <c r="AY206" s="13" t="s">
        <v>124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3" t="s">
        <v>78</v>
      </c>
      <c r="BK206" s="210">
        <f>ROUND(I206*H206,2)</f>
        <v>0</v>
      </c>
      <c r="BL206" s="13" t="s">
        <v>821</v>
      </c>
      <c r="BM206" s="13" t="s">
        <v>1086</v>
      </c>
    </row>
    <row r="207" s="1" customFormat="1" ht="16.5" customHeight="1">
      <c r="B207" s="34"/>
      <c r="C207" s="199" t="s">
        <v>1026</v>
      </c>
      <c r="D207" s="199" t="s">
        <v>125</v>
      </c>
      <c r="E207" s="200" t="s">
        <v>1087</v>
      </c>
      <c r="F207" s="201" t="s">
        <v>1088</v>
      </c>
      <c r="G207" s="202" t="s">
        <v>990</v>
      </c>
      <c r="H207" s="203">
        <v>2</v>
      </c>
      <c r="I207" s="204"/>
      <c r="J207" s="205">
        <f>ROUND(I207*H207,2)</f>
        <v>0</v>
      </c>
      <c r="K207" s="201" t="s">
        <v>1</v>
      </c>
      <c r="L207" s="39"/>
      <c r="M207" s="206" t="s">
        <v>1</v>
      </c>
      <c r="N207" s="207" t="s">
        <v>41</v>
      </c>
      <c r="O207" s="75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AR207" s="13" t="s">
        <v>821</v>
      </c>
      <c r="AT207" s="13" t="s">
        <v>125</v>
      </c>
      <c r="AU207" s="13" t="s">
        <v>143</v>
      </c>
      <c r="AY207" s="13" t="s">
        <v>124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3" t="s">
        <v>78</v>
      </c>
      <c r="BK207" s="210">
        <f>ROUND(I207*H207,2)</f>
        <v>0</v>
      </c>
      <c r="BL207" s="13" t="s">
        <v>821</v>
      </c>
      <c r="BM207" s="13" t="s">
        <v>1089</v>
      </c>
    </row>
    <row r="208" s="1" customFormat="1" ht="16.5" customHeight="1">
      <c r="B208" s="34"/>
      <c r="C208" s="230" t="s">
        <v>1090</v>
      </c>
      <c r="D208" s="230" t="s">
        <v>345</v>
      </c>
      <c r="E208" s="231" t="s">
        <v>1091</v>
      </c>
      <c r="F208" s="232" t="s">
        <v>1092</v>
      </c>
      <c r="G208" s="233" t="s">
        <v>990</v>
      </c>
      <c r="H208" s="234">
        <v>2</v>
      </c>
      <c r="I208" s="235"/>
      <c r="J208" s="236">
        <f>ROUND(I208*H208,2)</f>
        <v>0</v>
      </c>
      <c r="K208" s="232" t="s">
        <v>1</v>
      </c>
      <c r="L208" s="237"/>
      <c r="M208" s="238" t="s">
        <v>1</v>
      </c>
      <c r="N208" s="239" t="s">
        <v>41</v>
      </c>
      <c r="O208" s="75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AR208" s="13" t="s">
        <v>949</v>
      </c>
      <c r="AT208" s="13" t="s">
        <v>345</v>
      </c>
      <c r="AU208" s="13" t="s">
        <v>143</v>
      </c>
      <c r="AY208" s="13" t="s">
        <v>124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3" t="s">
        <v>78</v>
      </c>
      <c r="BK208" s="210">
        <f>ROUND(I208*H208,2)</f>
        <v>0</v>
      </c>
      <c r="BL208" s="13" t="s">
        <v>821</v>
      </c>
      <c r="BM208" s="13" t="s">
        <v>1093</v>
      </c>
    </row>
    <row r="209" s="1" customFormat="1" ht="16.5" customHeight="1">
      <c r="B209" s="34"/>
      <c r="C209" s="230" t="s">
        <v>1029</v>
      </c>
      <c r="D209" s="230" t="s">
        <v>345</v>
      </c>
      <c r="E209" s="231" t="s">
        <v>1094</v>
      </c>
      <c r="F209" s="232" t="s">
        <v>1095</v>
      </c>
      <c r="G209" s="233" t="s">
        <v>990</v>
      </c>
      <c r="H209" s="234">
        <v>21</v>
      </c>
      <c r="I209" s="235"/>
      <c r="J209" s="236">
        <f>ROUND(I209*H209,2)</f>
        <v>0</v>
      </c>
      <c r="K209" s="232" t="s">
        <v>1</v>
      </c>
      <c r="L209" s="237"/>
      <c r="M209" s="238" t="s">
        <v>1</v>
      </c>
      <c r="N209" s="239" t="s">
        <v>41</v>
      </c>
      <c r="O209" s="75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AR209" s="13" t="s">
        <v>949</v>
      </c>
      <c r="AT209" s="13" t="s">
        <v>345</v>
      </c>
      <c r="AU209" s="13" t="s">
        <v>143</v>
      </c>
      <c r="AY209" s="13" t="s">
        <v>124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3" t="s">
        <v>78</v>
      </c>
      <c r="BK209" s="210">
        <f>ROUND(I209*H209,2)</f>
        <v>0</v>
      </c>
      <c r="BL209" s="13" t="s">
        <v>821</v>
      </c>
      <c r="BM209" s="13" t="s">
        <v>1096</v>
      </c>
    </row>
    <row r="210" s="1" customFormat="1" ht="16.5" customHeight="1">
      <c r="B210" s="34"/>
      <c r="C210" s="230" t="s">
        <v>1097</v>
      </c>
      <c r="D210" s="230" t="s">
        <v>345</v>
      </c>
      <c r="E210" s="231" t="s">
        <v>1098</v>
      </c>
      <c r="F210" s="232" t="s">
        <v>1099</v>
      </c>
      <c r="G210" s="233" t="s">
        <v>990</v>
      </c>
      <c r="H210" s="234">
        <v>14</v>
      </c>
      <c r="I210" s="235"/>
      <c r="J210" s="236">
        <f>ROUND(I210*H210,2)</f>
        <v>0</v>
      </c>
      <c r="K210" s="232" t="s">
        <v>1</v>
      </c>
      <c r="L210" s="237"/>
      <c r="M210" s="238" t="s">
        <v>1</v>
      </c>
      <c r="N210" s="239" t="s">
        <v>41</v>
      </c>
      <c r="O210" s="75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AR210" s="13" t="s">
        <v>949</v>
      </c>
      <c r="AT210" s="13" t="s">
        <v>345</v>
      </c>
      <c r="AU210" s="13" t="s">
        <v>143</v>
      </c>
      <c r="AY210" s="13" t="s">
        <v>124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3" t="s">
        <v>78</v>
      </c>
      <c r="BK210" s="210">
        <f>ROUND(I210*H210,2)</f>
        <v>0</v>
      </c>
      <c r="BL210" s="13" t="s">
        <v>821</v>
      </c>
      <c r="BM210" s="13" t="s">
        <v>1100</v>
      </c>
    </row>
    <row r="211" s="1" customFormat="1" ht="16.5" customHeight="1">
      <c r="B211" s="34"/>
      <c r="C211" s="230" t="s">
        <v>1032</v>
      </c>
      <c r="D211" s="230" t="s">
        <v>345</v>
      </c>
      <c r="E211" s="231" t="s">
        <v>1101</v>
      </c>
      <c r="F211" s="232" t="s">
        <v>1102</v>
      </c>
      <c r="G211" s="233" t="s">
        <v>990</v>
      </c>
      <c r="H211" s="234">
        <v>5</v>
      </c>
      <c r="I211" s="235"/>
      <c r="J211" s="236">
        <f>ROUND(I211*H211,2)</f>
        <v>0</v>
      </c>
      <c r="K211" s="232" t="s">
        <v>1</v>
      </c>
      <c r="L211" s="237"/>
      <c r="M211" s="238" t="s">
        <v>1</v>
      </c>
      <c r="N211" s="239" t="s">
        <v>41</v>
      </c>
      <c r="O211" s="75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AR211" s="13" t="s">
        <v>949</v>
      </c>
      <c r="AT211" s="13" t="s">
        <v>345</v>
      </c>
      <c r="AU211" s="13" t="s">
        <v>143</v>
      </c>
      <c r="AY211" s="13" t="s">
        <v>124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3" t="s">
        <v>78</v>
      </c>
      <c r="BK211" s="210">
        <f>ROUND(I211*H211,2)</f>
        <v>0</v>
      </c>
      <c r="BL211" s="13" t="s">
        <v>821</v>
      </c>
      <c r="BM211" s="13" t="s">
        <v>1103</v>
      </c>
    </row>
    <row r="212" s="1" customFormat="1" ht="16.5" customHeight="1">
      <c r="B212" s="34"/>
      <c r="C212" s="230" t="s">
        <v>1104</v>
      </c>
      <c r="D212" s="230" t="s">
        <v>345</v>
      </c>
      <c r="E212" s="231" t="s">
        <v>1105</v>
      </c>
      <c r="F212" s="232" t="s">
        <v>1106</v>
      </c>
      <c r="G212" s="233" t="s">
        <v>990</v>
      </c>
      <c r="H212" s="234">
        <v>2</v>
      </c>
      <c r="I212" s="235"/>
      <c r="J212" s="236">
        <f>ROUND(I212*H212,2)</f>
        <v>0</v>
      </c>
      <c r="K212" s="232" t="s">
        <v>1</v>
      </c>
      <c r="L212" s="237"/>
      <c r="M212" s="238" t="s">
        <v>1</v>
      </c>
      <c r="N212" s="239" t="s">
        <v>41</v>
      </c>
      <c r="O212" s="75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AR212" s="13" t="s">
        <v>949</v>
      </c>
      <c r="AT212" s="13" t="s">
        <v>345</v>
      </c>
      <c r="AU212" s="13" t="s">
        <v>143</v>
      </c>
      <c r="AY212" s="13" t="s">
        <v>124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3" t="s">
        <v>78</v>
      </c>
      <c r="BK212" s="210">
        <f>ROUND(I212*H212,2)</f>
        <v>0</v>
      </c>
      <c r="BL212" s="13" t="s">
        <v>821</v>
      </c>
      <c r="BM212" s="13" t="s">
        <v>1107</v>
      </c>
    </row>
    <row r="213" s="1" customFormat="1" ht="22.5" customHeight="1">
      <c r="B213" s="34"/>
      <c r="C213" s="199" t="s">
        <v>1035</v>
      </c>
      <c r="D213" s="199" t="s">
        <v>125</v>
      </c>
      <c r="E213" s="200" t="s">
        <v>1108</v>
      </c>
      <c r="F213" s="201" t="s">
        <v>1109</v>
      </c>
      <c r="G213" s="202" t="s">
        <v>250</v>
      </c>
      <c r="H213" s="203">
        <v>2</v>
      </c>
      <c r="I213" s="204"/>
      <c r="J213" s="205">
        <f>ROUND(I213*H213,2)</f>
        <v>0</v>
      </c>
      <c r="K213" s="201" t="s">
        <v>946</v>
      </c>
      <c r="L213" s="39"/>
      <c r="M213" s="206" t="s">
        <v>1</v>
      </c>
      <c r="N213" s="207" t="s">
        <v>41</v>
      </c>
      <c r="O213" s="75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AR213" s="13" t="s">
        <v>821</v>
      </c>
      <c r="AT213" s="13" t="s">
        <v>125</v>
      </c>
      <c r="AU213" s="13" t="s">
        <v>143</v>
      </c>
      <c r="AY213" s="13" t="s">
        <v>124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3" t="s">
        <v>78</v>
      </c>
      <c r="BK213" s="210">
        <f>ROUND(I213*H213,2)</f>
        <v>0</v>
      </c>
      <c r="BL213" s="13" t="s">
        <v>821</v>
      </c>
      <c r="BM213" s="13" t="s">
        <v>1110</v>
      </c>
    </row>
    <row r="214" s="1" customFormat="1" ht="16.5" customHeight="1">
      <c r="B214" s="34"/>
      <c r="C214" s="230" t="s">
        <v>1111</v>
      </c>
      <c r="D214" s="230" t="s">
        <v>345</v>
      </c>
      <c r="E214" s="231" t="s">
        <v>1112</v>
      </c>
      <c r="F214" s="232" t="s">
        <v>1113</v>
      </c>
      <c r="G214" s="233" t="s">
        <v>990</v>
      </c>
      <c r="H214" s="234">
        <v>2</v>
      </c>
      <c r="I214" s="235"/>
      <c r="J214" s="236">
        <f>ROUND(I214*H214,2)</f>
        <v>0</v>
      </c>
      <c r="K214" s="232" t="s">
        <v>1</v>
      </c>
      <c r="L214" s="237"/>
      <c r="M214" s="238" t="s">
        <v>1</v>
      </c>
      <c r="N214" s="239" t="s">
        <v>41</v>
      </c>
      <c r="O214" s="75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AR214" s="13" t="s">
        <v>949</v>
      </c>
      <c r="AT214" s="13" t="s">
        <v>345</v>
      </c>
      <c r="AU214" s="13" t="s">
        <v>143</v>
      </c>
      <c r="AY214" s="13" t="s">
        <v>124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3" t="s">
        <v>78</v>
      </c>
      <c r="BK214" s="210">
        <f>ROUND(I214*H214,2)</f>
        <v>0</v>
      </c>
      <c r="BL214" s="13" t="s">
        <v>821</v>
      </c>
      <c r="BM214" s="13" t="s">
        <v>1114</v>
      </c>
    </row>
    <row r="215" s="1" customFormat="1" ht="16.5" customHeight="1">
      <c r="B215" s="34"/>
      <c r="C215" s="230" t="s">
        <v>1038</v>
      </c>
      <c r="D215" s="230" t="s">
        <v>345</v>
      </c>
      <c r="E215" s="231" t="s">
        <v>1115</v>
      </c>
      <c r="F215" s="232" t="s">
        <v>1116</v>
      </c>
      <c r="G215" s="233" t="s">
        <v>990</v>
      </c>
      <c r="H215" s="234">
        <v>2</v>
      </c>
      <c r="I215" s="235"/>
      <c r="J215" s="236">
        <f>ROUND(I215*H215,2)</f>
        <v>0</v>
      </c>
      <c r="K215" s="232" t="s">
        <v>1</v>
      </c>
      <c r="L215" s="237"/>
      <c r="M215" s="238" t="s">
        <v>1</v>
      </c>
      <c r="N215" s="239" t="s">
        <v>41</v>
      </c>
      <c r="O215" s="75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AR215" s="13" t="s">
        <v>949</v>
      </c>
      <c r="AT215" s="13" t="s">
        <v>345</v>
      </c>
      <c r="AU215" s="13" t="s">
        <v>143</v>
      </c>
      <c r="AY215" s="13" t="s">
        <v>124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3" t="s">
        <v>78</v>
      </c>
      <c r="BK215" s="210">
        <f>ROUND(I215*H215,2)</f>
        <v>0</v>
      </c>
      <c r="BL215" s="13" t="s">
        <v>821</v>
      </c>
      <c r="BM215" s="13" t="s">
        <v>1117</v>
      </c>
    </row>
    <row r="216" s="1" customFormat="1" ht="16.5" customHeight="1">
      <c r="B216" s="34"/>
      <c r="C216" s="199" t="s">
        <v>1118</v>
      </c>
      <c r="D216" s="199" t="s">
        <v>125</v>
      </c>
      <c r="E216" s="200" t="s">
        <v>1119</v>
      </c>
      <c r="F216" s="201" t="s">
        <v>1120</v>
      </c>
      <c r="G216" s="202" t="s">
        <v>250</v>
      </c>
      <c r="H216" s="203">
        <v>2</v>
      </c>
      <c r="I216" s="204"/>
      <c r="J216" s="205">
        <f>ROUND(I216*H216,2)</f>
        <v>0</v>
      </c>
      <c r="K216" s="201" t="s">
        <v>946</v>
      </c>
      <c r="L216" s="39"/>
      <c r="M216" s="206" t="s">
        <v>1</v>
      </c>
      <c r="N216" s="207" t="s">
        <v>41</v>
      </c>
      <c r="O216" s="75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AR216" s="13" t="s">
        <v>821</v>
      </c>
      <c r="AT216" s="13" t="s">
        <v>125</v>
      </c>
      <c r="AU216" s="13" t="s">
        <v>143</v>
      </c>
      <c r="AY216" s="13" t="s">
        <v>124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3" t="s">
        <v>78</v>
      </c>
      <c r="BK216" s="210">
        <f>ROUND(I216*H216,2)</f>
        <v>0</v>
      </c>
      <c r="BL216" s="13" t="s">
        <v>821</v>
      </c>
      <c r="BM216" s="13" t="s">
        <v>1121</v>
      </c>
    </row>
    <row r="217" s="1" customFormat="1" ht="16.5" customHeight="1">
      <c r="B217" s="34"/>
      <c r="C217" s="230" t="s">
        <v>1041</v>
      </c>
      <c r="D217" s="230" t="s">
        <v>345</v>
      </c>
      <c r="E217" s="231" t="s">
        <v>1122</v>
      </c>
      <c r="F217" s="232" t="s">
        <v>1123</v>
      </c>
      <c r="G217" s="233" t="s">
        <v>990</v>
      </c>
      <c r="H217" s="234">
        <v>2</v>
      </c>
      <c r="I217" s="235"/>
      <c r="J217" s="236">
        <f>ROUND(I217*H217,2)</f>
        <v>0</v>
      </c>
      <c r="K217" s="232" t="s">
        <v>1</v>
      </c>
      <c r="L217" s="237"/>
      <c r="M217" s="238" t="s">
        <v>1</v>
      </c>
      <c r="N217" s="239" t="s">
        <v>41</v>
      </c>
      <c r="O217" s="75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AR217" s="13" t="s">
        <v>949</v>
      </c>
      <c r="AT217" s="13" t="s">
        <v>345</v>
      </c>
      <c r="AU217" s="13" t="s">
        <v>143</v>
      </c>
      <c r="AY217" s="13" t="s">
        <v>124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3" t="s">
        <v>78</v>
      </c>
      <c r="BK217" s="210">
        <f>ROUND(I217*H217,2)</f>
        <v>0</v>
      </c>
      <c r="BL217" s="13" t="s">
        <v>821</v>
      </c>
      <c r="BM217" s="13" t="s">
        <v>1124</v>
      </c>
    </row>
    <row r="218" s="1" customFormat="1" ht="16.5" customHeight="1">
      <c r="B218" s="34"/>
      <c r="C218" s="230" t="s">
        <v>1125</v>
      </c>
      <c r="D218" s="230" t="s">
        <v>345</v>
      </c>
      <c r="E218" s="231" t="s">
        <v>1115</v>
      </c>
      <c r="F218" s="232" t="s">
        <v>1116</v>
      </c>
      <c r="G218" s="233" t="s">
        <v>990</v>
      </c>
      <c r="H218" s="234">
        <v>4</v>
      </c>
      <c r="I218" s="235"/>
      <c r="J218" s="236">
        <f>ROUND(I218*H218,2)</f>
        <v>0</v>
      </c>
      <c r="K218" s="232" t="s">
        <v>1</v>
      </c>
      <c r="L218" s="237"/>
      <c r="M218" s="238" t="s">
        <v>1</v>
      </c>
      <c r="N218" s="239" t="s">
        <v>41</v>
      </c>
      <c r="O218" s="75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AR218" s="13" t="s">
        <v>949</v>
      </c>
      <c r="AT218" s="13" t="s">
        <v>345</v>
      </c>
      <c r="AU218" s="13" t="s">
        <v>143</v>
      </c>
      <c r="AY218" s="13" t="s">
        <v>124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3" t="s">
        <v>78</v>
      </c>
      <c r="BK218" s="210">
        <f>ROUND(I218*H218,2)</f>
        <v>0</v>
      </c>
      <c r="BL218" s="13" t="s">
        <v>821</v>
      </c>
      <c r="BM218" s="13" t="s">
        <v>1126</v>
      </c>
    </row>
    <row r="219" s="1" customFormat="1" ht="16.5" customHeight="1">
      <c r="B219" s="34"/>
      <c r="C219" s="199" t="s">
        <v>1044</v>
      </c>
      <c r="D219" s="199" t="s">
        <v>125</v>
      </c>
      <c r="E219" s="200" t="s">
        <v>1127</v>
      </c>
      <c r="F219" s="201" t="s">
        <v>1128</v>
      </c>
      <c r="G219" s="202" t="s">
        <v>250</v>
      </c>
      <c r="H219" s="203">
        <v>3</v>
      </c>
      <c r="I219" s="204"/>
      <c r="J219" s="205">
        <f>ROUND(I219*H219,2)</f>
        <v>0</v>
      </c>
      <c r="K219" s="201" t="s">
        <v>946</v>
      </c>
      <c r="L219" s="39"/>
      <c r="M219" s="206" t="s">
        <v>1</v>
      </c>
      <c r="N219" s="207" t="s">
        <v>41</v>
      </c>
      <c r="O219" s="75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AR219" s="13" t="s">
        <v>821</v>
      </c>
      <c r="AT219" s="13" t="s">
        <v>125</v>
      </c>
      <c r="AU219" s="13" t="s">
        <v>143</v>
      </c>
      <c r="AY219" s="13" t="s">
        <v>124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3" t="s">
        <v>78</v>
      </c>
      <c r="BK219" s="210">
        <f>ROUND(I219*H219,2)</f>
        <v>0</v>
      </c>
      <c r="BL219" s="13" t="s">
        <v>821</v>
      </c>
      <c r="BM219" s="13" t="s">
        <v>1129</v>
      </c>
    </row>
    <row r="220" s="1" customFormat="1" ht="16.5" customHeight="1">
      <c r="B220" s="34"/>
      <c r="C220" s="230" t="s">
        <v>1130</v>
      </c>
      <c r="D220" s="230" t="s">
        <v>345</v>
      </c>
      <c r="E220" s="231" t="s">
        <v>1122</v>
      </c>
      <c r="F220" s="232" t="s">
        <v>1123</v>
      </c>
      <c r="G220" s="233" t="s">
        <v>990</v>
      </c>
      <c r="H220" s="234">
        <v>3</v>
      </c>
      <c r="I220" s="235"/>
      <c r="J220" s="236">
        <f>ROUND(I220*H220,2)</f>
        <v>0</v>
      </c>
      <c r="K220" s="232" t="s">
        <v>1</v>
      </c>
      <c r="L220" s="237"/>
      <c r="M220" s="238" t="s">
        <v>1</v>
      </c>
      <c r="N220" s="239" t="s">
        <v>41</v>
      </c>
      <c r="O220" s="75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AR220" s="13" t="s">
        <v>949</v>
      </c>
      <c r="AT220" s="13" t="s">
        <v>345</v>
      </c>
      <c r="AU220" s="13" t="s">
        <v>143</v>
      </c>
      <c r="AY220" s="13" t="s">
        <v>124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3" t="s">
        <v>78</v>
      </c>
      <c r="BK220" s="210">
        <f>ROUND(I220*H220,2)</f>
        <v>0</v>
      </c>
      <c r="BL220" s="13" t="s">
        <v>821</v>
      </c>
      <c r="BM220" s="13" t="s">
        <v>1131</v>
      </c>
    </row>
    <row r="221" s="1" customFormat="1" ht="16.5" customHeight="1">
      <c r="B221" s="34"/>
      <c r="C221" s="230" t="s">
        <v>1047</v>
      </c>
      <c r="D221" s="230" t="s">
        <v>345</v>
      </c>
      <c r="E221" s="231" t="s">
        <v>1115</v>
      </c>
      <c r="F221" s="232" t="s">
        <v>1116</v>
      </c>
      <c r="G221" s="233" t="s">
        <v>990</v>
      </c>
      <c r="H221" s="234">
        <v>6</v>
      </c>
      <c r="I221" s="235"/>
      <c r="J221" s="236">
        <f>ROUND(I221*H221,2)</f>
        <v>0</v>
      </c>
      <c r="K221" s="232" t="s">
        <v>1</v>
      </c>
      <c r="L221" s="237"/>
      <c r="M221" s="238" t="s">
        <v>1</v>
      </c>
      <c r="N221" s="239" t="s">
        <v>41</v>
      </c>
      <c r="O221" s="75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AR221" s="13" t="s">
        <v>949</v>
      </c>
      <c r="AT221" s="13" t="s">
        <v>345</v>
      </c>
      <c r="AU221" s="13" t="s">
        <v>143</v>
      </c>
      <c r="AY221" s="13" t="s">
        <v>124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3" t="s">
        <v>78</v>
      </c>
      <c r="BK221" s="210">
        <f>ROUND(I221*H221,2)</f>
        <v>0</v>
      </c>
      <c r="BL221" s="13" t="s">
        <v>821</v>
      </c>
      <c r="BM221" s="13" t="s">
        <v>1132</v>
      </c>
    </row>
    <row r="222" s="1" customFormat="1" ht="16.5" customHeight="1">
      <c r="B222" s="34"/>
      <c r="C222" s="199" t="s">
        <v>1133</v>
      </c>
      <c r="D222" s="199" t="s">
        <v>125</v>
      </c>
      <c r="E222" s="200" t="s">
        <v>1134</v>
      </c>
      <c r="F222" s="201" t="s">
        <v>1135</v>
      </c>
      <c r="G222" s="202" t="s">
        <v>250</v>
      </c>
      <c r="H222" s="203">
        <v>6</v>
      </c>
      <c r="I222" s="204"/>
      <c r="J222" s="205">
        <f>ROUND(I222*H222,2)</f>
        <v>0</v>
      </c>
      <c r="K222" s="201" t="s">
        <v>946</v>
      </c>
      <c r="L222" s="39"/>
      <c r="M222" s="206" t="s">
        <v>1</v>
      </c>
      <c r="N222" s="207" t="s">
        <v>41</v>
      </c>
      <c r="O222" s="75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AR222" s="13" t="s">
        <v>821</v>
      </c>
      <c r="AT222" s="13" t="s">
        <v>125</v>
      </c>
      <c r="AU222" s="13" t="s">
        <v>143</v>
      </c>
      <c r="AY222" s="13" t="s">
        <v>124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3" t="s">
        <v>78</v>
      </c>
      <c r="BK222" s="210">
        <f>ROUND(I222*H222,2)</f>
        <v>0</v>
      </c>
      <c r="BL222" s="13" t="s">
        <v>821</v>
      </c>
      <c r="BM222" s="13" t="s">
        <v>1136</v>
      </c>
    </row>
    <row r="223" s="1" customFormat="1" ht="16.5" customHeight="1">
      <c r="B223" s="34"/>
      <c r="C223" s="230" t="s">
        <v>1051</v>
      </c>
      <c r="D223" s="230" t="s">
        <v>345</v>
      </c>
      <c r="E223" s="231" t="s">
        <v>1137</v>
      </c>
      <c r="F223" s="232" t="s">
        <v>1138</v>
      </c>
      <c r="G223" s="233" t="s">
        <v>990</v>
      </c>
      <c r="H223" s="234">
        <v>1</v>
      </c>
      <c r="I223" s="235"/>
      <c r="J223" s="236">
        <f>ROUND(I223*H223,2)</f>
        <v>0</v>
      </c>
      <c r="K223" s="232" t="s">
        <v>1</v>
      </c>
      <c r="L223" s="237"/>
      <c r="M223" s="238" t="s">
        <v>1</v>
      </c>
      <c r="N223" s="239" t="s">
        <v>41</v>
      </c>
      <c r="O223" s="75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AR223" s="13" t="s">
        <v>949</v>
      </c>
      <c r="AT223" s="13" t="s">
        <v>345</v>
      </c>
      <c r="AU223" s="13" t="s">
        <v>143</v>
      </c>
      <c r="AY223" s="13" t="s">
        <v>124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3" t="s">
        <v>78</v>
      </c>
      <c r="BK223" s="210">
        <f>ROUND(I223*H223,2)</f>
        <v>0</v>
      </c>
      <c r="BL223" s="13" t="s">
        <v>821</v>
      </c>
      <c r="BM223" s="13" t="s">
        <v>1139</v>
      </c>
    </row>
    <row r="224" s="1" customFormat="1" ht="16.5" customHeight="1">
      <c r="B224" s="34"/>
      <c r="C224" s="230" t="s">
        <v>1140</v>
      </c>
      <c r="D224" s="230" t="s">
        <v>345</v>
      </c>
      <c r="E224" s="231" t="s">
        <v>1141</v>
      </c>
      <c r="F224" s="232" t="s">
        <v>1142</v>
      </c>
      <c r="G224" s="233" t="s">
        <v>990</v>
      </c>
      <c r="H224" s="234">
        <v>2</v>
      </c>
      <c r="I224" s="235"/>
      <c r="J224" s="236">
        <f>ROUND(I224*H224,2)</f>
        <v>0</v>
      </c>
      <c r="K224" s="232" t="s">
        <v>1</v>
      </c>
      <c r="L224" s="237"/>
      <c r="M224" s="238" t="s">
        <v>1</v>
      </c>
      <c r="N224" s="239" t="s">
        <v>41</v>
      </c>
      <c r="O224" s="75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AR224" s="13" t="s">
        <v>949</v>
      </c>
      <c r="AT224" s="13" t="s">
        <v>345</v>
      </c>
      <c r="AU224" s="13" t="s">
        <v>143</v>
      </c>
      <c r="AY224" s="13" t="s">
        <v>124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3" t="s">
        <v>78</v>
      </c>
      <c r="BK224" s="210">
        <f>ROUND(I224*H224,2)</f>
        <v>0</v>
      </c>
      <c r="BL224" s="13" t="s">
        <v>821</v>
      </c>
      <c r="BM224" s="13" t="s">
        <v>1143</v>
      </c>
    </row>
    <row r="225" s="1" customFormat="1" ht="16.5" customHeight="1">
      <c r="B225" s="34"/>
      <c r="C225" s="230" t="s">
        <v>1054</v>
      </c>
      <c r="D225" s="230" t="s">
        <v>345</v>
      </c>
      <c r="E225" s="231" t="s">
        <v>1144</v>
      </c>
      <c r="F225" s="232" t="s">
        <v>1145</v>
      </c>
      <c r="G225" s="233" t="s">
        <v>990</v>
      </c>
      <c r="H225" s="234">
        <v>3</v>
      </c>
      <c r="I225" s="235"/>
      <c r="J225" s="236">
        <f>ROUND(I225*H225,2)</f>
        <v>0</v>
      </c>
      <c r="K225" s="232" t="s">
        <v>1</v>
      </c>
      <c r="L225" s="237"/>
      <c r="M225" s="238" t="s">
        <v>1</v>
      </c>
      <c r="N225" s="239" t="s">
        <v>41</v>
      </c>
      <c r="O225" s="75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AR225" s="13" t="s">
        <v>949</v>
      </c>
      <c r="AT225" s="13" t="s">
        <v>345</v>
      </c>
      <c r="AU225" s="13" t="s">
        <v>143</v>
      </c>
      <c r="AY225" s="13" t="s">
        <v>124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3" t="s">
        <v>78</v>
      </c>
      <c r="BK225" s="210">
        <f>ROUND(I225*H225,2)</f>
        <v>0</v>
      </c>
      <c r="BL225" s="13" t="s">
        <v>821</v>
      </c>
      <c r="BM225" s="13" t="s">
        <v>1146</v>
      </c>
    </row>
    <row r="226" s="1" customFormat="1" ht="16.5" customHeight="1">
      <c r="B226" s="34"/>
      <c r="C226" s="230" t="s">
        <v>1147</v>
      </c>
      <c r="D226" s="230" t="s">
        <v>345</v>
      </c>
      <c r="E226" s="231" t="s">
        <v>1115</v>
      </c>
      <c r="F226" s="232" t="s">
        <v>1116</v>
      </c>
      <c r="G226" s="233" t="s">
        <v>990</v>
      </c>
      <c r="H226" s="234">
        <v>9</v>
      </c>
      <c r="I226" s="235"/>
      <c r="J226" s="236">
        <f>ROUND(I226*H226,2)</f>
        <v>0</v>
      </c>
      <c r="K226" s="232" t="s">
        <v>1</v>
      </c>
      <c r="L226" s="237"/>
      <c r="M226" s="238" t="s">
        <v>1</v>
      </c>
      <c r="N226" s="239" t="s">
        <v>41</v>
      </c>
      <c r="O226" s="75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AR226" s="13" t="s">
        <v>949</v>
      </c>
      <c r="AT226" s="13" t="s">
        <v>345</v>
      </c>
      <c r="AU226" s="13" t="s">
        <v>143</v>
      </c>
      <c r="AY226" s="13" t="s">
        <v>124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3" t="s">
        <v>78</v>
      </c>
      <c r="BK226" s="210">
        <f>ROUND(I226*H226,2)</f>
        <v>0</v>
      </c>
      <c r="BL226" s="13" t="s">
        <v>821</v>
      </c>
      <c r="BM226" s="13" t="s">
        <v>1148</v>
      </c>
    </row>
    <row r="227" s="1" customFormat="1" ht="22.5" customHeight="1">
      <c r="B227" s="34"/>
      <c r="C227" s="199" t="s">
        <v>1058</v>
      </c>
      <c r="D227" s="199" t="s">
        <v>125</v>
      </c>
      <c r="E227" s="200" t="s">
        <v>1149</v>
      </c>
      <c r="F227" s="201" t="s">
        <v>1150</v>
      </c>
      <c r="G227" s="202" t="s">
        <v>250</v>
      </c>
      <c r="H227" s="203">
        <v>63</v>
      </c>
      <c r="I227" s="204"/>
      <c r="J227" s="205">
        <f>ROUND(I227*H227,2)</f>
        <v>0</v>
      </c>
      <c r="K227" s="201" t="s">
        <v>129</v>
      </c>
      <c r="L227" s="39"/>
      <c r="M227" s="206" t="s">
        <v>1</v>
      </c>
      <c r="N227" s="207" t="s">
        <v>41</v>
      </c>
      <c r="O227" s="75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AR227" s="13" t="s">
        <v>821</v>
      </c>
      <c r="AT227" s="13" t="s">
        <v>125</v>
      </c>
      <c r="AU227" s="13" t="s">
        <v>143</v>
      </c>
      <c r="AY227" s="13" t="s">
        <v>124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3" t="s">
        <v>78</v>
      </c>
      <c r="BK227" s="210">
        <f>ROUND(I227*H227,2)</f>
        <v>0</v>
      </c>
      <c r="BL227" s="13" t="s">
        <v>821</v>
      </c>
      <c r="BM227" s="13" t="s">
        <v>1151</v>
      </c>
    </row>
    <row r="228" s="1" customFormat="1" ht="16.5" customHeight="1">
      <c r="B228" s="34"/>
      <c r="C228" s="230" t="s">
        <v>1152</v>
      </c>
      <c r="D228" s="230" t="s">
        <v>345</v>
      </c>
      <c r="E228" s="231" t="s">
        <v>1153</v>
      </c>
      <c r="F228" s="232" t="s">
        <v>1154</v>
      </c>
      <c r="G228" s="233" t="s">
        <v>990</v>
      </c>
      <c r="H228" s="234">
        <v>30</v>
      </c>
      <c r="I228" s="235"/>
      <c r="J228" s="236">
        <f>ROUND(I228*H228,2)</f>
        <v>0</v>
      </c>
      <c r="K228" s="232" t="s">
        <v>1</v>
      </c>
      <c r="L228" s="237"/>
      <c r="M228" s="238" t="s">
        <v>1</v>
      </c>
      <c r="N228" s="239" t="s">
        <v>41</v>
      </c>
      <c r="O228" s="75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AR228" s="13" t="s">
        <v>949</v>
      </c>
      <c r="AT228" s="13" t="s">
        <v>345</v>
      </c>
      <c r="AU228" s="13" t="s">
        <v>143</v>
      </c>
      <c r="AY228" s="13" t="s">
        <v>124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3" t="s">
        <v>78</v>
      </c>
      <c r="BK228" s="210">
        <f>ROUND(I228*H228,2)</f>
        <v>0</v>
      </c>
      <c r="BL228" s="13" t="s">
        <v>821</v>
      </c>
      <c r="BM228" s="13" t="s">
        <v>1155</v>
      </c>
    </row>
    <row r="229" s="1" customFormat="1" ht="16.5" customHeight="1">
      <c r="B229" s="34"/>
      <c r="C229" s="230" t="s">
        <v>1061</v>
      </c>
      <c r="D229" s="230" t="s">
        <v>345</v>
      </c>
      <c r="E229" s="231" t="s">
        <v>1156</v>
      </c>
      <c r="F229" s="232" t="s">
        <v>1157</v>
      </c>
      <c r="G229" s="233" t="s">
        <v>990</v>
      </c>
      <c r="H229" s="234">
        <v>7</v>
      </c>
      <c r="I229" s="235"/>
      <c r="J229" s="236">
        <f>ROUND(I229*H229,2)</f>
        <v>0</v>
      </c>
      <c r="K229" s="232" t="s">
        <v>1</v>
      </c>
      <c r="L229" s="237"/>
      <c r="M229" s="238" t="s">
        <v>1</v>
      </c>
      <c r="N229" s="239" t="s">
        <v>41</v>
      </c>
      <c r="O229" s="75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AR229" s="13" t="s">
        <v>949</v>
      </c>
      <c r="AT229" s="13" t="s">
        <v>345</v>
      </c>
      <c r="AU229" s="13" t="s">
        <v>143</v>
      </c>
      <c r="AY229" s="13" t="s">
        <v>124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3" t="s">
        <v>78</v>
      </c>
      <c r="BK229" s="210">
        <f>ROUND(I229*H229,2)</f>
        <v>0</v>
      </c>
      <c r="BL229" s="13" t="s">
        <v>821</v>
      </c>
      <c r="BM229" s="13" t="s">
        <v>1158</v>
      </c>
    </row>
    <row r="230" s="1" customFormat="1" ht="16.5" customHeight="1">
      <c r="B230" s="34"/>
      <c r="C230" s="230" t="s">
        <v>1159</v>
      </c>
      <c r="D230" s="230" t="s">
        <v>345</v>
      </c>
      <c r="E230" s="231" t="s">
        <v>1160</v>
      </c>
      <c r="F230" s="232" t="s">
        <v>1161</v>
      </c>
      <c r="G230" s="233" t="s">
        <v>990</v>
      </c>
      <c r="H230" s="234">
        <v>1</v>
      </c>
      <c r="I230" s="235"/>
      <c r="J230" s="236">
        <f>ROUND(I230*H230,2)</f>
        <v>0</v>
      </c>
      <c r="K230" s="232" t="s">
        <v>1</v>
      </c>
      <c r="L230" s="237"/>
      <c r="M230" s="238" t="s">
        <v>1</v>
      </c>
      <c r="N230" s="239" t="s">
        <v>41</v>
      </c>
      <c r="O230" s="75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AR230" s="13" t="s">
        <v>949</v>
      </c>
      <c r="AT230" s="13" t="s">
        <v>345</v>
      </c>
      <c r="AU230" s="13" t="s">
        <v>143</v>
      </c>
      <c r="AY230" s="13" t="s">
        <v>124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3" t="s">
        <v>78</v>
      </c>
      <c r="BK230" s="210">
        <f>ROUND(I230*H230,2)</f>
        <v>0</v>
      </c>
      <c r="BL230" s="13" t="s">
        <v>821</v>
      </c>
      <c r="BM230" s="13" t="s">
        <v>1162</v>
      </c>
    </row>
    <row r="231" s="1" customFormat="1" ht="16.5" customHeight="1">
      <c r="B231" s="34"/>
      <c r="C231" s="230" t="s">
        <v>1065</v>
      </c>
      <c r="D231" s="230" t="s">
        <v>345</v>
      </c>
      <c r="E231" s="231" t="s">
        <v>1163</v>
      </c>
      <c r="F231" s="232" t="s">
        <v>1164</v>
      </c>
      <c r="G231" s="233" t="s">
        <v>990</v>
      </c>
      <c r="H231" s="234">
        <v>5</v>
      </c>
      <c r="I231" s="235"/>
      <c r="J231" s="236">
        <f>ROUND(I231*H231,2)</f>
        <v>0</v>
      </c>
      <c r="K231" s="232" t="s">
        <v>1</v>
      </c>
      <c r="L231" s="237"/>
      <c r="M231" s="238" t="s">
        <v>1</v>
      </c>
      <c r="N231" s="239" t="s">
        <v>41</v>
      </c>
      <c r="O231" s="75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AR231" s="13" t="s">
        <v>949</v>
      </c>
      <c r="AT231" s="13" t="s">
        <v>345</v>
      </c>
      <c r="AU231" s="13" t="s">
        <v>143</v>
      </c>
      <c r="AY231" s="13" t="s">
        <v>124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3" t="s">
        <v>78</v>
      </c>
      <c r="BK231" s="210">
        <f>ROUND(I231*H231,2)</f>
        <v>0</v>
      </c>
      <c r="BL231" s="13" t="s">
        <v>821</v>
      </c>
      <c r="BM231" s="13" t="s">
        <v>1165</v>
      </c>
    </row>
    <row r="232" s="1" customFormat="1" ht="16.5" customHeight="1">
      <c r="B232" s="34"/>
      <c r="C232" s="230" t="s">
        <v>1166</v>
      </c>
      <c r="D232" s="230" t="s">
        <v>345</v>
      </c>
      <c r="E232" s="231" t="s">
        <v>1167</v>
      </c>
      <c r="F232" s="232" t="s">
        <v>1168</v>
      </c>
      <c r="G232" s="233" t="s">
        <v>990</v>
      </c>
      <c r="H232" s="234">
        <v>2</v>
      </c>
      <c r="I232" s="235"/>
      <c r="J232" s="236">
        <f>ROUND(I232*H232,2)</f>
        <v>0</v>
      </c>
      <c r="K232" s="232" t="s">
        <v>1</v>
      </c>
      <c r="L232" s="237"/>
      <c r="M232" s="238" t="s">
        <v>1</v>
      </c>
      <c r="N232" s="239" t="s">
        <v>41</v>
      </c>
      <c r="O232" s="75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AR232" s="13" t="s">
        <v>949</v>
      </c>
      <c r="AT232" s="13" t="s">
        <v>345</v>
      </c>
      <c r="AU232" s="13" t="s">
        <v>143</v>
      </c>
      <c r="AY232" s="13" t="s">
        <v>124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3" t="s">
        <v>78</v>
      </c>
      <c r="BK232" s="210">
        <f>ROUND(I232*H232,2)</f>
        <v>0</v>
      </c>
      <c r="BL232" s="13" t="s">
        <v>821</v>
      </c>
      <c r="BM232" s="13" t="s">
        <v>1169</v>
      </c>
    </row>
    <row r="233" s="1" customFormat="1" ht="16.5" customHeight="1">
      <c r="B233" s="34"/>
      <c r="C233" s="230" t="s">
        <v>1068</v>
      </c>
      <c r="D233" s="230" t="s">
        <v>345</v>
      </c>
      <c r="E233" s="231" t="s">
        <v>1170</v>
      </c>
      <c r="F233" s="232" t="s">
        <v>1171</v>
      </c>
      <c r="G233" s="233" t="s">
        <v>990</v>
      </c>
      <c r="H233" s="234">
        <v>6</v>
      </c>
      <c r="I233" s="235"/>
      <c r="J233" s="236">
        <f>ROUND(I233*H233,2)</f>
        <v>0</v>
      </c>
      <c r="K233" s="232" t="s">
        <v>1</v>
      </c>
      <c r="L233" s="237"/>
      <c r="M233" s="238" t="s">
        <v>1</v>
      </c>
      <c r="N233" s="239" t="s">
        <v>41</v>
      </c>
      <c r="O233" s="75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AR233" s="13" t="s">
        <v>949</v>
      </c>
      <c r="AT233" s="13" t="s">
        <v>345</v>
      </c>
      <c r="AU233" s="13" t="s">
        <v>143</v>
      </c>
      <c r="AY233" s="13" t="s">
        <v>124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3" t="s">
        <v>78</v>
      </c>
      <c r="BK233" s="210">
        <f>ROUND(I233*H233,2)</f>
        <v>0</v>
      </c>
      <c r="BL233" s="13" t="s">
        <v>821</v>
      </c>
      <c r="BM233" s="13" t="s">
        <v>1172</v>
      </c>
    </row>
    <row r="234" s="1" customFormat="1" ht="16.5" customHeight="1">
      <c r="B234" s="34"/>
      <c r="C234" s="230" t="s">
        <v>1173</v>
      </c>
      <c r="D234" s="230" t="s">
        <v>345</v>
      </c>
      <c r="E234" s="231" t="s">
        <v>1174</v>
      </c>
      <c r="F234" s="232" t="s">
        <v>1175</v>
      </c>
      <c r="G234" s="233" t="s">
        <v>1</v>
      </c>
      <c r="H234" s="234">
        <v>8</v>
      </c>
      <c r="I234" s="235"/>
      <c r="J234" s="236">
        <f>ROUND(I234*H234,2)</f>
        <v>0</v>
      </c>
      <c r="K234" s="232" t="s">
        <v>1</v>
      </c>
      <c r="L234" s="237"/>
      <c r="M234" s="238" t="s">
        <v>1</v>
      </c>
      <c r="N234" s="239" t="s">
        <v>41</v>
      </c>
      <c r="O234" s="75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AR234" s="13" t="s">
        <v>949</v>
      </c>
      <c r="AT234" s="13" t="s">
        <v>345</v>
      </c>
      <c r="AU234" s="13" t="s">
        <v>143</v>
      </c>
      <c r="AY234" s="13" t="s">
        <v>124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3" t="s">
        <v>78</v>
      </c>
      <c r="BK234" s="210">
        <f>ROUND(I234*H234,2)</f>
        <v>0</v>
      </c>
      <c r="BL234" s="13" t="s">
        <v>821</v>
      </c>
      <c r="BM234" s="13" t="s">
        <v>1176</v>
      </c>
    </row>
    <row r="235" s="1" customFormat="1" ht="16.5" customHeight="1">
      <c r="B235" s="34"/>
      <c r="C235" s="230" t="s">
        <v>1072</v>
      </c>
      <c r="D235" s="230" t="s">
        <v>345</v>
      </c>
      <c r="E235" s="231" t="s">
        <v>1177</v>
      </c>
      <c r="F235" s="232" t="s">
        <v>1178</v>
      </c>
      <c r="G235" s="233" t="s">
        <v>990</v>
      </c>
      <c r="H235" s="234">
        <v>2</v>
      </c>
      <c r="I235" s="235"/>
      <c r="J235" s="236">
        <f>ROUND(I235*H235,2)</f>
        <v>0</v>
      </c>
      <c r="K235" s="232" t="s">
        <v>1</v>
      </c>
      <c r="L235" s="237"/>
      <c r="M235" s="238" t="s">
        <v>1</v>
      </c>
      <c r="N235" s="239" t="s">
        <v>41</v>
      </c>
      <c r="O235" s="75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AR235" s="13" t="s">
        <v>949</v>
      </c>
      <c r="AT235" s="13" t="s">
        <v>345</v>
      </c>
      <c r="AU235" s="13" t="s">
        <v>143</v>
      </c>
      <c r="AY235" s="13" t="s">
        <v>124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3" t="s">
        <v>78</v>
      </c>
      <c r="BK235" s="210">
        <f>ROUND(I235*H235,2)</f>
        <v>0</v>
      </c>
      <c r="BL235" s="13" t="s">
        <v>821</v>
      </c>
      <c r="BM235" s="13" t="s">
        <v>1179</v>
      </c>
    </row>
    <row r="236" s="1" customFormat="1" ht="16.5" customHeight="1">
      <c r="B236" s="34"/>
      <c r="C236" s="230" t="s">
        <v>1180</v>
      </c>
      <c r="D236" s="230" t="s">
        <v>345</v>
      </c>
      <c r="E236" s="231" t="s">
        <v>1181</v>
      </c>
      <c r="F236" s="232" t="s">
        <v>1182</v>
      </c>
      <c r="G236" s="233" t="s">
        <v>990</v>
      </c>
      <c r="H236" s="234">
        <v>2</v>
      </c>
      <c r="I236" s="235"/>
      <c r="J236" s="236">
        <f>ROUND(I236*H236,2)</f>
        <v>0</v>
      </c>
      <c r="K236" s="232" t="s">
        <v>1</v>
      </c>
      <c r="L236" s="237"/>
      <c r="M236" s="238" t="s">
        <v>1</v>
      </c>
      <c r="N236" s="239" t="s">
        <v>41</v>
      </c>
      <c r="O236" s="75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AR236" s="13" t="s">
        <v>949</v>
      </c>
      <c r="AT236" s="13" t="s">
        <v>345</v>
      </c>
      <c r="AU236" s="13" t="s">
        <v>143</v>
      </c>
      <c r="AY236" s="13" t="s">
        <v>124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3" t="s">
        <v>78</v>
      </c>
      <c r="BK236" s="210">
        <f>ROUND(I236*H236,2)</f>
        <v>0</v>
      </c>
      <c r="BL236" s="13" t="s">
        <v>821</v>
      </c>
      <c r="BM236" s="13" t="s">
        <v>1183</v>
      </c>
    </row>
    <row r="237" s="1" customFormat="1" ht="22.5" customHeight="1">
      <c r="B237" s="34"/>
      <c r="C237" s="199" t="s">
        <v>1075</v>
      </c>
      <c r="D237" s="199" t="s">
        <v>125</v>
      </c>
      <c r="E237" s="200" t="s">
        <v>1184</v>
      </c>
      <c r="F237" s="201" t="s">
        <v>1185</v>
      </c>
      <c r="G237" s="202" t="s">
        <v>250</v>
      </c>
      <c r="H237" s="203">
        <v>16</v>
      </c>
      <c r="I237" s="204"/>
      <c r="J237" s="205">
        <f>ROUND(I237*H237,2)</f>
        <v>0</v>
      </c>
      <c r="K237" s="201" t="s">
        <v>946</v>
      </c>
      <c r="L237" s="39"/>
      <c r="M237" s="206" t="s">
        <v>1</v>
      </c>
      <c r="N237" s="207" t="s">
        <v>41</v>
      </c>
      <c r="O237" s="75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AR237" s="13" t="s">
        <v>821</v>
      </c>
      <c r="AT237" s="13" t="s">
        <v>125</v>
      </c>
      <c r="AU237" s="13" t="s">
        <v>143</v>
      </c>
      <c r="AY237" s="13" t="s">
        <v>124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3" t="s">
        <v>78</v>
      </c>
      <c r="BK237" s="210">
        <f>ROUND(I237*H237,2)</f>
        <v>0</v>
      </c>
      <c r="BL237" s="13" t="s">
        <v>821</v>
      </c>
      <c r="BM237" s="13" t="s">
        <v>1186</v>
      </c>
    </row>
    <row r="238" s="1" customFormat="1" ht="16.5" customHeight="1">
      <c r="B238" s="34"/>
      <c r="C238" s="230" t="s">
        <v>1187</v>
      </c>
      <c r="D238" s="230" t="s">
        <v>345</v>
      </c>
      <c r="E238" s="231" t="s">
        <v>1188</v>
      </c>
      <c r="F238" s="232" t="s">
        <v>1189</v>
      </c>
      <c r="G238" s="233" t="s">
        <v>250</v>
      </c>
      <c r="H238" s="234">
        <v>16</v>
      </c>
      <c r="I238" s="235"/>
      <c r="J238" s="236">
        <f>ROUND(I238*H238,2)</f>
        <v>0</v>
      </c>
      <c r="K238" s="232" t="s">
        <v>1</v>
      </c>
      <c r="L238" s="237"/>
      <c r="M238" s="238" t="s">
        <v>1</v>
      </c>
      <c r="N238" s="239" t="s">
        <v>41</v>
      </c>
      <c r="O238" s="75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AR238" s="13" t="s">
        <v>949</v>
      </c>
      <c r="AT238" s="13" t="s">
        <v>345</v>
      </c>
      <c r="AU238" s="13" t="s">
        <v>143</v>
      </c>
      <c r="AY238" s="13" t="s">
        <v>124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3" t="s">
        <v>78</v>
      </c>
      <c r="BK238" s="210">
        <f>ROUND(I238*H238,2)</f>
        <v>0</v>
      </c>
      <c r="BL238" s="13" t="s">
        <v>821</v>
      </c>
      <c r="BM238" s="13" t="s">
        <v>1190</v>
      </c>
    </row>
    <row r="239" s="1" customFormat="1" ht="16.5" customHeight="1">
      <c r="B239" s="34"/>
      <c r="C239" s="199" t="s">
        <v>1079</v>
      </c>
      <c r="D239" s="199" t="s">
        <v>125</v>
      </c>
      <c r="E239" s="200" t="s">
        <v>1191</v>
      </c>
      <c r="F239" s="201" t="s">
        <v>1192</v>
      </c>
      <c r="G239" s="202" t="s">
        <v>250</v>
      </c>
      <c r="H239" s="203">
        <v>20</v>
      </c>
      <c r="I239" s="204"/>
      <c r="J239" s="205">
        <f>ROUND(I239*H239,2)</f>
        <v>0</v>
      </c>
      <c r="K239" s="201" t="s">
        <v>946</v>
      </c>
      <c r="L239" s="39"/>
      <c r="M239" s="206" t="s">
        <v>1</v>
      </c>
      <c r="N239" s="207" t="s">
        <v>41</v>
      </c>
      <c r="O239" s="75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AR239" s="13" t="s">
        <v>821</v>
      </c>
      <c r="AT239" s="13" t="s">
        <v>125</v>
      </c>
      <c r="AU239" s="13" t="s">
        <v>143</v>
      </c>
      <c r="AY239" s="13" t="s">
        <v>124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3" t="s">
        <v>78</v>
      </c>
      <c r="BK239" s="210">
        <f>ROUND(I239*H239,2)</f>
        <v>0</v>
      </c>
      <c r="BL239" s="13" t="s">
        <v>821</v>
      </c>
      <c r="BM239" s="13" t="s">
        <v>1193</v>
      </c>
    </row>
    <row r="240" s="1" customFormat="1" ht="16.5" customHeight="1">
      <c r="B240" s="34"/>
      <c r="C240" s="199" t="s">
        <v>1194</v>
      </c>
      <c r="D240" s="199" t="s">
        <v>125</v>
      </c>
      <c r="E240" s="200" t="s">
        <v>1195</v>
      </c>
      <c r="F240" s="201" t="s">
        <v>1196</v>
      </c>
      <c r="G240" s="202" t="s">
        <v>250</v>
      </c>
      <c r="H240" s="203">
        <v>100</v>
      </c>
      <c r="I240" s="204"/>
      <c r="J240" s="205">
        <f>ROUND(I240*H240,2)</f>
        <v>0</v>
      </c>
      <c r="K240" s="201" t="s">
        <v>946</v>
      </c>
      <c r="L240" s="39"/>
      <c r="M240" s="206" t="s">
        <v>1</v>
      </c>
      <c r="N240" s="207" t="s">
        <v>41</v>
      </c>
      <c r="O240" s="75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9">
        <f>S240*H240</f>
        <v>0</v>
      </c>
      <c r="AR240" s="13" t="s">
        <v>821</v>
      </c>
      <c r="AT240" s="13" t="s">
        <v>125</v>
      </c>
      <c r="AU240" s="13" t="s">
        <v>143</v>
      </c>
      <c r="AY240" s="13" t="s">
        <v>124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3" t="s">
        <v>78</v>
      </c>
      <c r="BK240" s="210">
        <f>ROUND(I240*H240,2)</f>
        <v>0</v>
      </c>
      <c r="BL240" s="13" t="s">
        <v>821</v>
      </c>
      <c r="BM240" s="13" t="s">
        <v>1197</v>
      </c>
    </row>
    <row r="241" s="1" customFormat="1" ht="16.5" customHeight="1">
      <c r="B241" s="34"/>
      <c r="C241" s="199" t="s">
        <v>1082</v>
      </c>
      <c r="D241" s="199" t="s">
        <v>125</v>
      </c>
      <c r="E241" s="200" t="s">
        <v>1198</v>
      </c>
      <c r="F241" s="201" t="s">
        <v>1199</v>
      </c>
      <c r="G241" s="202" t="s">
        <v>1200</v>
      </c>
      <c r="H241" s="203">
        <v>30</v>
      </c>
      <c r="I241" s="204"/>
      <c r="J241" s="205">
        <f>ROUND(I241*H241,2)</f>
        <v>0</v>
      </c>
      <c r="K241" s="201" t="s">
        <v>946</v>
      </c>
      <c r="L241" s="39"/>
      <c r="M241" s="206" t="s">
        <v>1</v>
      </c>
      <c r="N241" s="207" t="s">
        <v>41</v>
      </c>
      <c r="O241" s="75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AR241" s="13" t="s">
        <v>821</v>
      </c>
      <c r="AT241" s="13" t="s">
        <v>125</v>
      </c>
      <c r="AU241" s="13" t="s">
        <v>143</v>
      </c>
      <c r="AY241" s="13" t="s">
        <v>124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3" t="s">
        <v>78</v>
      </c>
      <c r="BK241" s="210">
        <f>ROUND(I241*H241,2)</f>
        <v>0</v>
      </c>
      <c r="BL241" s="13" t="s">
        <v>821</v>
      </c>
      <c r="BM241" s="13" t="s">
        <v>1201</v>
      </c>
    </row>
    <row r="242" s="1" customFormat="1" ht="16.5" customHeight="1">
      <c r="B242" s="34"/>
      <c r="C242" s="199" t="s">
        <v>1202</v>
      </c>
      <c r="D242" s="199" t="s">
        <v>125</v>
      </c>
      <c r="E242" s="200" t="s">
        <v>1203</v>
      </c>
      <c r="F242" s="201" t="s">
        <v>1204</v>
      </c>
      <c r="G242" s="202" t="s">
        <v>990</v>
      </c>
      <c r="H242" s="203">
        <v>1</v>
      </c>
      <c r="I242" s="204"/>
      <c r="J242" s="205">
        <f>ROUND(I242*H242,2)</f>
        <v>0</v>
      </c>
      <c r="K242" s="201" t="s">
        <v>1</v>
      </c>
      <c r="L242" s="39"/>
      <c r="M242" s="206" t="s">
        <v>1</v>
      </c>
      <c r="N242" s="207" t="s">
        <v>41</v>
      </c>
      <c r="O242" s="75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AR242" s="13" t="s">
        <v>821</v>
      </c>
      <c r="AT242" s="13" t="s">
        <v>125</v>
      </c>
      <c r="AU242" s="13" t="s">
        <v>143</v>
      </c>
      <c r="AY242" s="13" t="s">
        <v>124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3" t="s">
        <v>78</v>
      </c>
      <c r="BK242" s="210">
        <f>ROUND(I242*H242,2)</f>
        <v>0</v>
      </c>
      <c r="BL242" s="13" t="s">
        <v>821</v>
      </c>
      <c r="BM242" s="13" t="s">
        <v>1205</v>
      </c>
    </row>
    <row r="243" s="1" customFormat="1" ht="16.5" customHeight="1">
      <c r="B243" s="34"/>
      <c r="C243" s="199" t="s">
        <v>1086</v>
      </c>
      <c r="D243" s="199" t="s">
        <v>125</v>
      </c>
      <c r="E243" s="200" t="s">
        <v>1206</v>
      </c>
      <c r="F243" s="201" t="s">
        <v>1207</v>
      </c>
      <c r="G243" s="202" t="s">
        <v>1200</v>
      </c>
      <c r="H243" s="203">
        <v>114</v>
      </c>
      <c r="I243" s="204"/>
      <c r="J243" s="205">
        <f>ROUND(I243*H243,2)</f>
        <v>0</v>
      </c>
      <c r="K243" s="201" t="s">
        <v>1</v>
      </c>
      <c r="L243" s="39"/>
      <c r="M243" s="206" t="s">
        <v>1</v>
      </c>
      <c r="N243" s="207" t="s">
        <v>41</v>
      </c>
      <c r="O243" s="75"/>
      <c r="P243" s="208">
        <f>O243*H243</f>
        <v>0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AR243" s="13" t="s">
        <v>821</v>
      </c>
      <c r="AT243" s="13" t="s">
        <v>125</v>
      </c>
      <c r="AU243" s="13" t="s">
        <v>143</v>
      </c>
      <c r="AY243" s="13" t="s">
        <v>124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3" t="s">
        <v>78</v>
      </c>
      <c r="BK243" s="210">
        <f>ROUND(I243*H243,2)</f>
        <v>0</v>
      </c>
      <c r="BL243" s="13" t="s">
        <v>821</v>
      </c>
      <c r="BM243" s="13" t="s">
        <v>1208</v>
      </c>
    </row>
    <row r="244" s="1" customFormat="1" ht="16.5" customHeight="1">
      <c r="B244" s="34"/>
      <c r="C244" s="230" t="s">
        <v>1209</v>
      </c>
      <c r="D244" s="230" t="s">
        <v>345</v>
      </c>
      <c r="E244" s="231" t="s">
        <v>1210</v>
      </c>
      <c r="F244" s="232" t="s">
        <v>1211</v>
      </c>
      <c r="G244" s="233" t="s">
        <v>250</v>
      </c>
      <c r="H244" s="234">
        <v>1</v>
      </c>
      <c r="I244" s="235"/>
      <c r="J244" s="236">
        <f>ROUND(I244*H244,2)</f>
        <v>0</v>
      </c>
      <c r="K244" s="232" t="s">
        <v>1</v>
      </c>
      <c r="L244" s="237"/>
      <c r="M244" s="238" t="s">
        <v>1</v>
      </c>
      <c r="N244" s="239" t="s">
        <v>41</v>
      </c>
      <c r="O244" s="75"/>
      <c r="P244" s="208">
        <f>O244*H244</f>
        <v>0</v>
      </c>
      <c r="Q244" s="208">
        <v>0</v>
      </c>
      <c r="R244" s="208">
        <f>Q244*H244</f>
        <v>0</v>
      </c>
      <c r="S244" s="208">
        <v>0</v>
      </c>
      <c r="T244" s="209">
        <f>S244*H244</f>
        <v>0</v>
      </c>
      <c r="AR244" s="13" t="s">
        <v>949</v>
      </c>
      <c r="AT244" s="13" t="s">
        <v>345</v>
      </c>
      <c r="AU244" s="13" t="s">
        <v>143</v>
      </c>
      <c r="AY244" s="13" t="s">
        <v>124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3" t="s">
        <v>78</v>
      </c>
      <c r="BK244" s="210">
        <f>ROUND(I244*H244,2)</f>
        <v>0</v>
      </c>
      <c r="BL244" s="13" t="s">
        <v>821</v>
      </c>
      <c r="BM244" s="13" t="s">
        <v>1212</v>
      </c>
    </row>
    <row r="245" s="10" customFormat="1" ht="20.88" customHeight="1">
      <c r="B245" s="185"/>
      <c r="C245" s="186"/>
      <c r="D245" s="187" t="s">
        <v>69</v>
      </c>
      <c r="E245" s="211" t="s">
        <v>1213</v>
      </c>
      <c r="F245" s="211" t="s">
        <v>1214</v>
      </c>
      <c r="G245" s="186"/>
      <c r="H245" s="186"/>
      <c r="I245" s="189"/>
      <c r="J245" s="212">
        <f>BK245</f>
        <v>0</v>
      </c>
      <c r="K245" s="186"/>
      <c r="L245" s="191"/>
      <c r="M245" s="192"/>
      <c r="N245" s="193"/>
      <c r="O245" s="193"/>
      <c r="P245" s="194">
        <f>SUM(P246:P264)</f>
        <v>0</v>
      </c>
      <c r="Q245" s="193"/>
      <c r="R245" s="194">
        <f>SUM(R246:R264)</f>
        <v>0</v>
      </c>
      <c r="S245" s="193"/>
      <c r="T245" s="195">
        <f>SUM(T246:T264)</f>
        <v>0</v>
      </c>
      <c r="AR245" s="196" t="s">
        <v>78</v>
      </c>
      <c r="AT245" s="197" t="s">
        <v>69</v>
      </c>
      <c r="AU245" s="197" t="s">
        <v>80</v>
      </c>
      <c r="AY245" s="196" t="s">
        <v>124</v>
      </c>
      <c r="BK245" s="198">
        <f>SUM(BK246:BK264)</f>
        <v>0</v>
      </c>
    </row>
    <row r="246" s="1" customFormat="1" ht="16.5" customHeight="1">
      <c r="B246" s="34"/>
      <c r="C246" s="199" t="s">
        <v>1089</v>
      </c>
      <c r="D246" s="199" t="s">
        <v>125</v>
      </c>
      <c r="E246" s="200" t="s">
        <v>1215</v>
      </c>
      <c r="F246" s="201" t="s">
        <v>1216</v>
      </c>
      <c r="G246" s="202" t="s">
        <v>210</v>
      </c>
      <c r="H246" s="203">
        <v>107</v>
      </c>
      <c r="I246" s="204"/>
      <c r="J246" s="205">
        <f>ROUND(I246*H246,2)</f>
        <v>0</v>
      </c>
      <c r="K246" s="201" t="s">
        <v>946</v>
      </c>
      <c r="L246" s="39"/>
      <c r="M246" s="206" t="s">
        <v>1</v>
      </c>
      <c r="N246" s="207" t="s">
        <v>41</v>
      </c>
      <c r="O246" s="75"/>
      <c r="P246" s="208">
        <f>O246*H246</f>
        <v>0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AR246" s="13" t="s">
        <v>821</v>
      </c>
      <c r="AT246" s="13" t="s">
        <v>125</v>
      </c>
      <c r="AU246" s="13" t="s">
        <v>143</v>
      </c>
      <c r="AY246" s="13" t="s">
        <v>124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3" t="s">
        <v>78</v>
      </c>
      <c r="BK246" s="210">
        <f>ROUND(I246*H246,2)</f>
        <v>0</v>
      </c>
      <c r="BL246" s="13" t="s">
        <v>821</v>
      </c>
      <c r="BM246" s="13" t="s">
        <v>1217</v>
      </c>
    </row>
    <row r="247" s="1" customFormat="1" ht="16.5" customHeight="1">
      <c r="B247" s="34"/>
      <c r="C247" s="230" t="s">
        <v>1218</v>
      </c>
      <c r="D247" s="230" t="s">
        <v>345</v>
      </c>
      <c r="E247" s="231" t="s">
        <v>1219</v>
      </c>
      <c r="F247" s="232" t="s">
        <v>1220</v>
      </c>
      <c r="G247" s="233" t="s">
        <v>210</v>
      </c>
      <c r="H247" s="234">
        <v>107</v>
      </c>
      <c r="I247" s="235"/>
      <c r="J247" s="236">
        <f>ROUND(I247*H247,2)</f>
        <v>0</v>
      </c>
      <c r="K247" s="232" t="s">
        <v>1</v>
      </c>
      <c r="L247" s="237"/>
      <c r="M247" s="238" t="s">
        <v>1</v>
      </c>
      <c r="N247" s="239" t="s">
        <v>41</v>
      </c>
      <c r="O247" s="75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AR247" s="13" t="s">
        <v>949</v>
      </c>
      <c r="AT247" s="13" t="s">
        <v>345</v>
      </c>
      <c r="AU247" s="13" t="s">
        <v>143</v>
      </c>
      <c r="AY247" s="13" t="s">
        <v>124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3" t="s">
        <v>78</v>
      </c>
      <c r="BK247" s="210">
        <f>ROUND(I247*H247,2)</f>
        <v>0</v>
      </c>
      <c r="BL247" s="13" t="s">
        <v>821</v>
      </c>
      <c r="BM247" s="13" t="s">
        <v>1221</v>
      </c>
    </row>
    <row r="248" s="1" customFormat="1" ht="22.5" customHeight="1">
      <c r="B248" s="34"/>
      <c r="C248" s="199" t="s">
        <v>1093</v>
      </c>
      <c r="D248" s="199" t="s">
        <v>125</v>
      </c>
      <c r="E248" s="200" t="s">
        <v>995</v>
      </c>
      <c r="F248" s="201" t="s">
        <v>996</v>
      </c>
      <c r="G248" s="202" t="s">
        <v>250</v>
      </c>
      <c r="H248" s="203">
        <v>32</v>
      </c>
      <c r="I248" s="204"/>
      <c r="J248" s="205">
        <f>ROUND(I248*H248,2)</f>
        <v>0</v>
      </c>
      <c r="K248" s="201" t="s">
        <v>946</v>
      </c>
      <c r="L248" s="39"/>
      <c r="M248" s="206" t="s">
        <v>1</v>
      </c>
      <c r="N248" s="207" t="s">
        <v>41</v>
      </c>
      <c r="O248" s="75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AR248" s="13" t="s">
        <v>821</v>
      </c>
      <c r="AT248" s="13" t="s">
        <v>125</v>
      </c>
      <c r="AU248" s="13" t="s">
        <v>143</v>
      </c>
      <c r="AY248" s="13" t="s">
        <v>124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3" t="s">
        <v>78</v>
      </c>
      <c r="BK248" s="210">
        <f>ROUND(I248*H248,2)</f>
        <v>0</v>
      </c>
      <c r="BL248" s="13" t="s">
        <v>821</v>
      </c>
      <c r="BM248" s="13" t="s">
        <v>1222</v>
      </c>
    </row>
    <row r="249" s="1" customFormat="1" ht="16.5" customHeight="1">
      <c r="B249" s="34"/>
      <c r="C249" s="230" t="s">
        <v>1223</v>
      </c>
      <c r="D249" s="230" t="s">
        <v>345</v>
      </c>
      <c r="E249" s="231" t="s">
        <v>997</v>
      </c>
      <c r="F249" s="232" t="s">
        <v>998</v>
      </c>
      <c r="G249" s="233" t="s">
        <v>990</v>
      </c>
      <c r="H249" s="234">
        <v>32</v>
      </c>
      <c r="I249" s="235"/>
      <c r="J249" s="236">
        <f>ROUND(I249*H249,2)</f>
        <v>0</v>
      </c>
      <c r="K249" s="232" t="s">
        <v>1</v>
      </c>
      <c r="L249" s="237"/>
      <c r="M249" s="238" t="s">
        <v>1</v>
      </c>
      <c r="N249" s="239" t="s">
        <v>41</v>
      </c>
      <c r="O249" s="75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AR249" s="13" t="s">
        <v>949</v>
      </c>
      <c r="AT249" s="13" t="s">
        <v>345</v>
      </c>
      <c r="AU249" s="13" t="s">
        <v>143</v>
      </c>
      <c r="AY249" s="13" t="s">
        <v>124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3" t="s">
        <v>78</v>
      </c>
      <c r="BK249" s="210">
        <f>ROUND(I249*H249,2)</f>
        <v>0</v>
      </c>
      <c r="BL249" s="13" t="s">
        <v>821</v>
      </c>
      <c r="BM249" s="13" t="s">
        <v>1224</v>
      </c>
    </row>
    <row r="250" s="1" customFormat="1" ht="16.5" customHeight="1">
      <c r="B250" s="34"/>
      <c r="C250" s="230" t="s">
        <v>1096</v>
      </c>
      <c r="D250" s="230" t="s">
        <v>345</v>
      </c>
      <c r="E250" s="231" t="s">
        <v>999</v>
      </c>
      <c r="F250" s="232" t="s">
        <v>1000</v>
      </c>
      <c r="G250" s="233" t="s">
        <v>990</v>
      </c>
      <c r="H250" s="234">
        <v>29</v>
      </c>
      <c r="I250" s="235"/>
      <c r="J250" s="236">
        <f>ROUND(I250*H250,2)</f>
        <v>0</v>
      </c>
      <c r="K250" s="232" t="s">
        <v>1</v>
      </c>
      <c r="L250" s="237"/>
      <c r="M250" s="238" t="s">
        <v>1</v>
      </c>
      <c r="N250" s="239" t="s">
        <v>41</v>
      </c>
      <c r="O250" s="75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AR250" s="13" t="s">
        <v>949</v>
      </c>
      <c r="AT250" s="13" t="s">
        <v>345</v>
      </c>
      <c r="AU250" s="13" t="s">
        <v>143</v>
      </c>
      <c r="AY250" s="13" t="s">
        <v>124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3" t="s">
        <v>78</v>
      </c>
      <c r="BK250" s="210">
        <f>ROUND(I250*H250,2)</f>
        <v>0</v>
      </c>
      <c r="BL250" s="13" t="s">
        <v>821</v>
      </c>
      <c r="BM250" s="13" t="s">
        <v>1225</v>
      </c>
    </row>
    <row r="251" s="1" customFormat="1" ht="16.5" customHeight="1">
      <c r="B251" s="34"/>
      <c r="C251" s="230" t="s">
        <v>1226</v>
      </c>
      <c r="D251" s="230" t="s">
        <v>345</v>
      </c>
      <c r="E251" s="231" t="s">
        <v>1227</v>
      </c>
      <c r="F251" s="232" t="s">
        <v>1228</v>
      </c>
      <c r="G251" s="233" t="s">
        <v>990</v>
      </c>
      <c r="H251" s="234">
        <v>3</v>
      </c>
      <c r="I251" s="235"/>
      <c r="J251" s="236">
        <f>ROUND(I251*H251,2)</f>
        <v>0</v>
      </c>
      <c r="K251" s="232" t="s">
        <v>1</v>
      </c>
      <c r="L251" s="237"/>
      <c r="M251" s="238" t="s">
        <v>1</v>
      </c>
      <c r="N251" s="239" t="s">
        <v>41</v>
      </c>
      <c r="O251" s="75"/>
      <c r="P251" s="208">
        <f>O251*H251</f>
        <v>0</v>
      </c>
      <c r="Q251" s="208">
        <v>0</v>
      </c>
      <c r="R251" s="208">
        <f>Q251*H251</f>
        <v>0</v>
      </c>
      <c r="S251" s="208">
        <v>0</v>
      </c>
      <c r="T251" s="209">
        <f>S251*H251</f>
        <v>0</v>
      </c>
      <c r="AR251" s="13" t="s">
        <v>949</v>
      </c>
      <c r="AT251" s="13" t="s">
        <v>345</v>
      </c>
      <c r="AU251" s="13" t="s">
        <v>143</v>
      </c>
      <c r="AY251" s="13" t="s">
        <v>124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3" t="s">
        <v>78</v>
      </c>
      <c r="BK251" s="210">
        <f>ROUND(I251*H251,2)</f>
        <v>0</v>
      </c>
      <c r="BL251" s="13" t="s">
        <v>821</v>
      </c>
      <c r="BM251" s="13" t="s">
        <v>1229</v>
      </c>
    </row>
    <row r="252" s="1" customFormat="1" ht="22.5" customHeight="1">
      <c r="B252" s="34"/>
      <c r="C252" s="199" t="s">
        <v>1100</v>
      </c>
      <c r="D252" s="199" t="s">
        <v>125</v>
      </c>
      <c r="E252" s="200" t="s">
        <v>1230</v>
      </c>
      <c r="F252" s="201" t="s">
        <v>1231</v>
      </c>
      <c r="G252" s="202" t="s">
        <v>210</v>
      </c>
      <c r="H252" s="203">
        <v>47</v>
      </c>
      <c r="I252" s="204"/>
      <c r="J252" s="205">
        <f>ROUND(I252*H252,2)</f>
        <v>0</v>
      </c>
      <c r="K252" s="201" t="s">
        <v>129</v>
      </c>
      <c r="L252" s="39"/>
      <c r="M252" s="206" t="s">
        <v>1</v>
      </c>
      <c r="N252" s="207" t="s">
        <v>41</v>
      </c>
      <c r="O252" s="75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AR252" s="13" t="s">
        <v>821</v>
      </c>
      <c r="AT252" s="13" t="s">
        <v>125</v>
      </c>
      <c r="AU252" s="13" t="s">
        <v>143</v>
      </c>
      <c r="AY252" s="13" t="s">
        <v>124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13" t="s">
        <v>78</v>
      </c>
      <c r="BK252" s="210">
        <f>ROUND(I252*H252,2)</f>
        <v>0</v>
      </c>
      <c r="BL252" s="13" t="s">
        <v>821</v>
      </c>
      <c r="BM252" s="13" t="s">
        <v>1232</v>
      </c>
    </row>
    <row r="253" s="1" customFormat="1" ht="16.5" customHeight="1">
      <c r="B253" s="34"/>
      <c r="C253" s="230" t="s">
        <v>1233</v>
      </c>
      <c r="D253" s="230" t="s">
        <v>345</v>
      </c>
      <c r="E253" s="231" t="s">
        <v>1234</v>
      </c>
      <c r="F253" s="232" t="s">
        <v>1235</v>
      </c>
      <c r="G253" s="233" t="s">
        <v>210</v>
      </c>
      <c r="H253" s="234">
        <v>47</v>
      </c>
      <c r="I253" s="235"/>
      <c r="J253" s="236">
        <f>ROUND(I253*H253,2)</f>
        <v>0</v>
      </c>
      <c r="K253" s="232" t="s">
        <v>1</v>
      </c>
      <c r="L253" s="237"/>
      <c r="M253" s="238" t="s">
        <v>1</v>
      </c>
      <c r="N253" s="239" t="s">
        <v>41</v>
      </c>
      <c r="O253" s="75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AR253" s="13" t="s">
        <v>949</v>
      </c>
      <c r="AT253" s="13" t="s">
        <v>345</v>
      </c>
      <c r="AU253" s="13" t="s">
        <v>143</v>
      </c>
      <c r="AY253" s="13" t="s">
        <v>124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3" t="s">
        <v>78</v>
      </c>
      <c r="BK253" s="210">
        <f>ROUND(I253*H253,2)</f>
        <v>0</v>
      </c>
      <c r="BL253" s="13" t="s">
        <v>821</v>
      </c>
      <c r="BM253" s="13" t="s">
        <v>1236</v>
      </c>
    </row>
    <row r="254" s="1" customFormat="1" ht="16.5" customHeight="1">
      <c r="B254" s="34"/>
      <c r="C254" s="230" t="s">
        <v>1103</v>
      </c>
      <c r="D254" s="230" t="s">
        <v>345</v>
      </c>
      <c r="E254" s="231" t="s">
        <v>1237</v>
      </c>
      <c r="F254" s="232" t="s">
        <v>1238</v>
      </c>
      <c r="G254" s="233" t="s">
        <v>990</v>
      </c>
      <c r="H254" s="234">
        <v>2</v>
      </c>
      <c r="I254" s="235"/>
      <c r="J254" s="236">
        <f>ROUND(I254*H254,2)</f>
        <v>0</v>
      </c>
      <c r="K254" s="232" t="s">
        <v>1</v>
      </c>
      <c r="L254" s="237"/>
      <c r="M254" s="238" t="s">
        <v>1</v>
      </c>
      <c r="N254" s="239" t="s">
        <v>41</v>
      </c>
      <c r="O254" s="75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AR254" s="13" t="s">
        <v>949</v>
      </c>
      <c r="AT254" s="13" t="s">
        <v>345</v>
      </c>
      <c r="AU254" s="13" t="s">
        <v>143</v>
      </c>
      <c r="AY254" s="13" t="s">
        <v>124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3" t="s">
        <v>78</v>
      </c>
      <c r="BK254" s="210">
        <f>ROUND(I254*H254,2)</f>
        <v>0</v>
      </c>
      <c r="BL254" s="13" t="s">
        <v>821</v>
      </c>
      <c r="BM254" s="13" t="s">
        <v>1239</v>
      </c>
    </row>
    <row r="255" s="1" customFormat="1" ht="16.5" customHeight="1">
      <c r="B255" s="34"/>
      <c r="C255" s="230" t="s">
        <v>1240</v>
      </c>
      <c r="D255" s="230" t="s">
        <v>345</v>
      </c>
      <c r="E255" s="231" t="s">
        <v>1241</v>
      </c>
      <c r="F255" s="232" t="s">
        <v>1242</v>
      </c>
      <c r="G255" s="233" t="s">
        <v>990</v>
      </c>
      <c r="H255" s="234">
        <v>1</v>
      </c>
      <c r="I255" s="235"/>
      <c r="J255" s="236">
        <f>ROUND(I255*H255,2)</f>
        <v>0</v>
      </c>
      <c r="K255" s="232" t="s">
        <v>1</v>
      </c>
      <c r="L255" s="237"/>
      <c r="M255" s="238" t="s">
        <v>1</v>
      </c>
      <c r="N255" s="239" t="s">
        <v>41</v>
      </c>
      <c r="O255" s="75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9">
        <f>S255*H255</f>
        <v>0</v>
      </c>
      <c r="AR255" s="13" t="s">
        <v>949</v>
      </c>
      <c r="AT255" s="13" t="s">
        <v>345</v>
      </c>
      <c r="AU255" s="13" t="s">
        <v>143</v>
      </c>
      <c r="AY255" s="13" t="s">
        <v>124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3" t="s">
        <v>78</v>
      </c>
      <c r="BK255" s="210">
        <f>ROUND(I255*H255,2)</f>
        <v>0</v>
      </c>
      <c r="BL255" s="13" t="s">
        <v>821</v>
      </c>
      <c r="BM255" s="13" t="s">
        <v>1243</v>
      </c>
    </row>
    <row r="256" s="1" customFormat="1" ht="16.5" customHeight="1">
      <c r="B256" s="34"/>
      <c r="C256" s="230" t="s">
        <v>1107</v>
      </c>
      <c r="D256" s="230" t="s">
        <v>345</v>
      </c>
      <c r="E256" s="231" t="s">
        <v>1244</v>
      </c>
      <c r="F256" s="232" t="s">
        <v>1245</v>
      </c>
      <c r="G256" s="233" t="s">
        <v>990</v>
      </c>
      <c r="H256" s="234">
        <v>1</v>
      </c>
      <c r="I256" s="235"/>
      <c r="J256" s="236">
        <f>ROUND(I256*H256,2)</f>
        <v>0</v>
      </c>
      <c r="K256" s="232" t="s">
        <v>1</v>
      </c>
      <c r="L256" s="237"/>
      <c r="M256" s="238" t="s">
        <v>1</v>
      </c>
      <c r="N256" s="239" t="s">
        <v>41</v>
      </c>
      <c r="O256" s="75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AR256" s="13" t="s">
        <v>949</v>
      </c>
      <c r="AT256" s="13" t="s">
        <v>345</v>
      </c>
      <c r="AU256" s="13" t="s">
        <v>143</v>
      </c>
      <c r="AY256" s="13" t="s">
        <v>124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3" t="s">
        <v>78</v>
      </c>
      <c r="BK256" s="210">
        <f>ROUND(I256*H256,2)</f>
        <v>0</v>
      </c>
      <c r="BL256" s="13" t="s">
        <v>821</v>
      </c>
      <c r="BM256" s="13" t="s">
        <v>1246</v>
      </c>
    </row>
    <row r="257" s="1" customFormat="1" ht="16.5" customHeight="1">
      <c r="B257" s="34"/>
      <c r="C257" s="230" t="s">
        <v>1247</v>
      </c>
      <c r="D257" s="230" t="s">
        <v>345</v>
      </c>
      <c r="E257" s="231" t="s">
        <v>1248</v>
      </c>
      <c r="F257" s="232" t="s">
        <v>1249</v>
      </c>
      <c r="G257" s="233" t="s">
        <v>990</v>
      </c>
      <c r="H257" s="234">
        <v>1</v>
      </c>
      <c r="I257" s="235"/>
      <c r="J257" s="236">
        <f>ROUND(I257*H257,2)</f>
        <v>0</v>
      </c>
      <c r="K257" s="232" t="s">
        <v>1</v>
      </c>
      <c r="L257" s="237"/>
      <c r="M257" s="238" t="s">
        <v>1</v>
      </c>
      <c r="N257" s="239" t="s">
        <v>41</v>
      </c>
      <c r="O257" s="75"/>
      <c r="P257" s="208">
        <f>O257*H257</f>
        <v>0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AR257" s="13" t="s">
        <v>949</v>
      </c>
      <c r="AT257" s="13" t="s">
        <v>345</v>
      </c>
      <c r="AU257" s="13" t="s">
        <v>143</v>
      </c>
      <c r="AY257" s="13" t="s">
        <v>124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3" t="s">
        <v>78</v>
      </c>
      <c r="BK257" s="210">
        <f>ROUND(I257*H257,2)</f>
        <v>0</v>
      </c>
      <c r="BL257" s="13" t="s">
        <v>821</v>
      </c>
      <c r="BM257" s="13" t="s">
        <v>1250</v>
      </c>
    </row>
    <row r="258" s="1" customFormat="1" ht="16.5" customHeight="1">
      <c r="B258" s="34"/>
      <c r="C258" s="230" t="s">
        <v>1110</v>
      </c>
      <c r="D258" s="230" t="s">
        <v>345</v>
      </c>
      <c r="E258" s="231" t="s">
        <v>1251</v>
      </c>
      <c r="F258" s="232" t="s">
        <v>1252</v>
      </c>
      <c r="G258" s="233" t="s">
        <v>990</v>
      </c>
      <c r="H258" s="234">
        <v>1</v>
      </c>
      <c r="I258" s="235"/>
      <c r="J258" s="236">
        <f>ROUND(I258*H258,2)</f>
        <v>0</v>
      </c>
      <c r="K258" s="232" t="s">
        <v>1</v>
      </c>
      <c r="L258" s="237"/>
      <c r="M258" s="238" t="s">
        <v>1</v>
      </c>
      <c r="N258" s="239" t="s">
        <v>41</v>
      </c>
      <c r="O258" s="75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AR258" s="13" t="s">
        <v>949</v>
      </c>
      <c r="AT258" s="13" t="s">
        <v>345</v>
      </c>
      <c r="AU258" s="13" t="s">
        <v>143</v>
      </c>
      <c r="AY258" s="13" t="s">
        <v>124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3" t="s">
        <v>78</v>
      </c>
      <c r="BK258" s="210">
        <f>ROUND(I258*H258,2)</f>
        <v>0</v>
      </c>
      <c r="BL258" s="13" t="s">
        <v>821</v>
      </c>
      <c r="BM258" s="13" t="s">
        <v>1253</v>
      </c>
    </row>
    <row r="259" s="1" customFormat="1" ht="16.5" customHeight="1">
      <c r="B259" s="34"/>
      <c r="C259" s="230" t="s">
        <v>1254</v>
      </c>
      <c r="D259" s="230" t="s">
        <v>345</v>
      </c>
      <c r="E259" s="231" t="s">
        <v>1255</v>
      </c>
      <c r="F259" s="232" t="s">
        <v>1256</v>
      </c>
      <c r="G259" s="233" t="s">
        <v>990</v>
      </c>
      <c r="H259" s="234">
        <v>1</v>
      </c>
      <c r="I259" s="235"/>
      <c r="J259" s="236">
        <f>ROUND(I259*H259,2)</f>
        <v>0</v>
      </c>
      <c r="K259" s="232" t="s">
        <v>1</v>
      </c>
      <c r="L259" s="237"/>
      <c r="M259" s="238" t="s">
        <v>1</v>
      </c>
      <c r="N259" s="239" t="s">
        <v>41</v>
      </c>
      <c r="O259" s="75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AR259" s="13" t="s">
        <v>949</v>
      </c>
      <c r="AT259" s="13" t="s">
        <v>345</v>
      </c>
      <c r="AU259" s="13" t="s">
        <v>143</v>
      </c>
      <c r="AY259" s="13" t="s">
        <v>124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3" t="s">
        <v>78</v>
      </c>
      <c r="BK259" s="210">
        <f>ROUND(I259*H259,2)</f>
        <v>0</v>
      </c>
      <c r="BL259" s="13" t="s">
        <v>821</v>
      </c>
      <c r="BM259" s="13" t="s">
        <v>1257</v>
      </c>
    </row>
    <row r="260" s="1" customFormat="1" ht="16.5" customHeight="1">
      <c r="B260" s="34"/>
      <c r="C260" s="230" t="s">
        <v>1114</v>
      </c>
      <c r="D260" s="230" t="s">
        <v>345</v>
      </c>
      <c r="E260" s="231" t="s">
        <v>1258</v>
      </c>
      <c r="F260" s="232" t="s">
        <v>1259</v>
      </c>
      <c r="G260" s="233" t="s">
        <v>990</v>
      </c>
      <c r="H260" s="234">
        <v>1</v>
      </c>
      <c r="I260" s="235"/>
      <c r="J260" s="236">
        <f>ROUND(I260*H260,2)</f>
        <v>0</v>
      </c>
      <c r="K260" s="232" t="s">
        <v>1</v>
      </c>
      <c r="L260" s="237"/>
      <c r="M260" s="238" t="s">
        <v>1</v>
      </c>
      <c r="N260" s="239" t="s">
        <v>41</v>
      </c>
      <c r="O260" s="75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AR260" s="13" t="s">
        <v>949</v>
      </c>
      <c r="AT260" s="13" t="s">
        <v>345</v>
      </c>
      <c r="AU260" s="13" t="s">
        <v>143</v>
      </c>
      <c r="AY260" s="13" t="s">
        <v>124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3" t="s">
        <v>78</v>
      </c>
      <c r="BK260" s="210">
        <f>ROUND(I260*H260,2)</f>
        <v>0</v>
      </c>
      <c r="BL260" s="13" t="s">
        <v>821</v>
      </c>
      <c r="BM260" s="13" t="s">
        <v>1260</v>
      </c>
    </row>
    <row r="261" s="1" customFormat="1" ht="22.5" customHeight="1">
      <c r="B261" s="34"/>
      <c r="C261" s="199" t="s">
        <v>1261</v>
      </c>
      <c r="D261" s="199" t="s">
        <v>125</v>
      </c>
      <c r="E261" s="200" t="s">
        <v>995</v>
      </c>
      <c r="F261" s="201" t="s">
        <v>996</v>
      </c>
      <c r="G261" s="202" t="s">
        <v>250</v>
      </c>
      <c r="H261" s="203">
        <v>169</v>
      </c>
      <c r="I261" s="204"/>
      <c r="J261" s="205">
        <f>ROUND(I261*H261,2)</f>
        <v>0</v>
      </c>
      <c r="K261" s="201" t="s">
        <v>946</v>
      </c>
      <c r="L261" s="39"/>
      <c r="M261" s="206" t="s">
        <v>1</v>
      </c>
      <c r="N261" s="207" t="s">
        <v>41</v>
      </c>
      <c r="O261" s="75"/>
      <c r="P261" s="208">
        <f>O261*H261</f>
        <v>0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AR261" s="13" t="s">
        <v>821</v>
      </c>
      <c r="AT261" s="13" t="s">
        <v>125</v>
      </c>
      <c r="AU261" s="13" t="s">
        <v>143</v>
      </c>
      <c r="AY261" s="13" t="s">
        <v>124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3" t="s">
        <v>78</v>
      </c>
      <c r="BK261" s="210">
        <f>ROUND(I261*H261,2)</f>
        <v>0</v>
      </c>
      <c r="BL261" s="13" t="s">
        <v>821</v>
      </c>
      <c r="BM261" s="13" t="s">
        <v>1262</v>
      </c>
    </row>
    <row r="262" s="1" customFormat="1" ht="16.5" customHeight="1">
      <c r="B262" s="34"/>
      <c r="C262" s="230" t="s">
        <v>1117</v>
      </c>
      <c r="D262" s="230" t="s">
        <v>345</v>
      </c>
      <c r="E262" s="231" t="s">
        <v>997</v>
      </c>
      <c r="F262" s="232" t="s">
        <v>998</v>
      </c>
      <c r="G262" s="233" t="s">
        <v>990</v>
      </c>
      <c r="H262" s="234">
        <v>169</v>
      </c>
      <c r="I262" s="235"/>
      <c r="J262" s="236">
        <f>ROUND(I262*H262,2)</f>
        <v>0</v>
      </c>
      <c r="K262" s="232" t="s">
        <v>1</v>
      </c>
      <c r="L262" s="237"/>
      <c r="M262" s="238" t="s">
        <v>1</v>
      </c>
      <c r="N262" s="239" t="s">
        <v>41</v>
      </c>
      <c r="O262" s="75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AR262" s="13" t="s">
        <v>949</v>
      </c>
      <c r="AT262" s="13" t="s">
        <v>345</v>
      </c>
      <c r="AU262" s="13" t="s">
        <v>143</v>
      </c>
      <c r="AY262" s="13" t="s">
        <v>124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3" t="s">
        <v>78</v>
      </c>
      <c r="BK262" s="210">
        <f>ROUND(I262*H262,2)</f>
        <v>0</v>
      </c>
      <c r="BL262" s="13" t="s">
        <v>821</v>
      </c>
      <c r="BM262" s="13" t="s">
        <v>1263</v>
      </c>
    </row>
    <row r="263" s="1" customFormat="1" ht="16.5" customHeight="1">
      <c r="B263" s="34"/>
      <c r="C263" s="230" t="s">
        <v>1264</v>
      </c>
      <c r="D263" s="230" t="s">
        <v>345</v>
      </c>
      <c r="E263" s="231" t="s">
        <v>1210</v>
      </c>
      <c r="F263" s="232" t="s">
        <v>1211</v>
      </c>
      <c r="G263" s="233" t="s">
        <v>250</v>
      </c>
      <c r="H263" s="234">
        <v>1</v>
      </c>
      <c r="I263" s="235"/>
      <c r="J263" s="236">
        <f>ROUND(I263*H263,2)</f>
        <v>0</v>
      </c>
      <c r="K263" s="232" t="s">
        <v>1</v>
      </c>
      <c r="L263" s="237"/>
      <c r="M263" s="238" t="s">
        <v>1</v>
      </c>
      <c r="N263" s="239" t="s">
        <v>41</v>
      </c>
      <c r="O263" s="75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AR263" s="13" t="s">
        <v>949</v>
      </c>
      <c r="AT263" s="13" t="s">
        <v>345</v>
      </c>
      <c r="AU263" s="13" t="s">
        <v>143</v>
      </c>
      <c r="AY263" s="13" t="s">
        <v>124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13" t="s">
        <v>78</v>
      </c>
      <c r="BK263" s="210">
        <f>ROUND(I263*H263,2)</f>
        <v>0</v>
      </c>
      <c r="BL263" s="13" t="s">
        <v>821</v>
      </c>
      <c r="BM263" s="13" t="s">
        <v>1265</v>
      </c>
    </row>
    <row r="264" s="1" customFormat="1" ht="16.5" customHeight="1">
      <c r="B264" s="34"/>
      <c r="C264" s="199" t="s">
        <v>1121</v>
      </c>
      <c r="D264" s="199" t="s">
        <v>125</v>
      </c>
      <c r="E264" s="200" t="s">
        <v>1198</v>
      </c>
      <c r="F264" s="201" t="s">
        <v>1199</v>
      </c>
      <c r="G264" s="202" t="s">
        <v>1200</v>
      </c>
      <c r="H264" s="203">
        <v>20</v>
      </c>
      <c r="I264" s="204"/>
      <c r="J264" s="205">
        <f>ROUND(I264*H264,2)</f>
        <v>0</v>
      </c>
      <c r="K264" s="201" t="s">
        <v>946</v>
      </c>
      <c r="L264" s="39"/>
      <c r="M264" s="206" t="s">
        <v>1</v>
      </c>
      <c r="N264" s="207" t="s">
        <v>41</v>
      </c>
      <c r="O264" s="75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AR264" s="13" t="s">
        <v>821</v>
      </c>
      <c r="AT264" s="13" t="s">
        <v>125</v>
      </c>
      <c r="AU264" s="13" t="s">
        <v>143</v>
      </c>
      <c r="AY264" s="13" t="s">
        <v>124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3" t="s">
        <v>78</v>
      </c>
      <c r="BK264" s="210">
        <f>ROUND(I264*H264,2)</f>
        <v>0</v>
      </c>
      <c r="BL264" s="13" t="s">
        <v>821</v>
      </c>
      <c r="BM264" s="13" t="s">
        <v>1266</v>
      </c>
    </row>
    <row r="265" s="10" customFormat="1" ht="25.92" customHeight="1">
      <c r="B265" s="185"/>
      <c r="C265" s="186"/>
      <c r="D265" s="187" t="s">
        <v>69</v>
      </c>
      <c r="E265" s="188" t="s">
        <v>1267</v>
      </c>
      <c r="F265" s="188" t="s">
        <v>1268</v>
      </c>
      <c r="G265" s="186"/>
      <c r="H265" s="186"/>
      <c r="I265" s="189"/>
      <c r="J265" s="190">
        <f>BK265</f>
        <v>0</v>
      </c>
      <c r="K265" s="186"/>
      <c r="L265" s="191"/>
      <c r="M265" s="192"/>
      <c r="N265" s="193"/>
      <c r="O265" s="193"/>
      <c r="P265" s="194">
        <f>P266</f>
        <v>0</v>
      </c>
      <c r="Q265" s="193"/>
      <c r="R265" s="194">
        <f>R266</f>
        <v>0</v>
      </c>
      <c r="S265" s="193"/>
      <c r="T265" s="195">
        <f>T266</f>
        <v>0</v>
      </c>
      <c r="AR265" s="196" t="s">
        <v>78</v>
      </c>
      <c r="AT265" s="197" t="s">
        <v>69</v>
      </c>
      <c r="AU265" s="197" t="s">
        <v>70</v>
      </c>
      <c r="AY265" s="196" t="s">
        <v>124</v>
      </c>
      <c r="BK265" s="198">
        <f>BK266</f>
        <v>0</v>
      </c>
    </row>
    <row r="266" s="10" customFormat="1" ht="22.8" customHeight="1">
      <c r="B266" s="185"/>
      <c r="C266" s="186"/>
      <c r="D266" s="187" t="s">
        <v>69</v>
      </c>
      <c r="E266" s="211" t="s">
        <v>121</v>
      </c>
      <c r="F266" s="211" t="s">
        <v>122</v>
      </c>
      <c r="G266" s="186"/>
      <c r="H266" s="186"/>
      <c r="I266" s="189"/>
      <c r="J266" s="212">
        <f>BK266</f>
        <v>0</v>
      </c>
      <c r="K266" s="186"/>
      <c r="L266" s="191"/>
      <c r="M266" s="192"/>
      <c r="N266" s="193"/>
      <c r="O266" s="193"/>
      <c r="P266" s="194">
        <f>P267</f>
        <v>0</v>
      </c>
      <c r="Q266" s="193"/>
      <c r="R266" s="194">
        <f>R267</f>
        <v>0</v>
      </c>
      <c r="S266" s="193"/>
      <c r="T266" s="195">
        <f>T267</f>
        <v>0</v>
      </c>
      <c r="AR266" s="196" t="s">
        <v>78</v>
      </c>
      <c r="AT266" s="197" t="s">
        <v>69</v>
      </c>
      <c r="AU266" s="197" t="s">
        <v>78</v>
      </c>
      <c r="AY266" s="196" t="s">
        <v>124</v>
      </c>
      <c r="BK266" s="198">
        <f>BK267</f>
        <v>0</v>
      </c>
    </row>
    <row r="267" s="10" customFormat="1" ht="20.88" customHeight="1">
      <c r="B267" s="185"/>
      <c r="C267" s="186"/>
      <c r="D267" s="187" t="s">
        <v>69</v>
      </c>
      <c r="E267" s="211" t="s">
        <v>132</v>
      </c>
      <c r="F267" s="211" t="s">
        <v>133</v>
      </c>
      <c r="G267" s="186"/>
      <c r="H267" s="186"/>
      <c r="I267" s="189"/>
      <c r="J267" s="212">
        <f>BK267</f>
        <v>0</v>
      </c>
      <c r="K267" s="186"/>
      <c r="L267" s="191"/>
      <c r="M267" s="192"/>
      <c r="N267" s="193"/>
      <c r="O267" s="193"/>
      <c r="P267" s="194">
        <f>SUM(P268:P270)</f>
        <v>0</v>
      </c>
      <c r="Q267" s="193"/>
      <c r="R267" s="194">
        <f>SUM(R268:R270)</f>
        <v>0</v>
      </c>
      <c r="S267" s="193"/>
      <c r="T267" s="195">
        <f>SUM(T268:T270)</f>
        <v>0</v>
      </c>
      <c r="AR267" s="196" t="s">
        <v>78</v>
      </c>
      <c r="AT267" s="197" t="s">
        <v>69</v>
      </c>
      <c r="AU267" s="197" t="s">
        <v>80</v>
      </c>
      <c r="AY267" s="196" t="s">
        <v>124</v>
      </c>
      <c r="BK267" s="198">
        <f>SUM(BK268:BK270)</f>
        <v>0</v>
      </c>
    </row>
    <row r="268" s="1" customFormat="1" ht="22.5" customHeight="1">
      <c r="B268" s="34"/>
      <c r="C268" s="199" t="s">
        <v>1269</v>
      </c>
      <c r="D268" s="199" t="s">
        <v>125</v>
      </c>
      <c r="E268" s="200" t="s">
        <v>1270</v>
      </c>
      <c r="F268" s="201" t="s">
        <v>1271</v>
      </c>
      <c r="G268" s="202" t="s">
        <v>250</v>
      </c>
      <c r="H268" s="203">
        <v>1</v>
      </c>
      <c r="I268" s="204"/>
      <c r="J268" s="205">
        <f>ROUND(I268*H268,2)</f>
        <v>0</v>
      </c>
      <c r="K268" s="201" t="s">
        <v>129</v>
      </c>
      <c r="L268" s="39"/>
      <c r="M268" s="206" t="s">
        <v>1</v>
      </c>
      <c r="N268" s="207" t="s">
        <v>41</v>
      </c>
      <c r="O268" s="75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AR268" s="13" t="s">
        <v>1272</v>
      </c>
      <c r="AT268" s="13" t="s">
        <v>125</v>
      </c>
      <c r="AU268" s="13" t="s">
        <v>143</v>
      </c>
      <c r="AY268" s="13" t="s">
        <v>124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3" t="s">
        <v>78</v>
      </c>
      <c r="BK268" s="210">
        <f>ROUND(I268*H268,2)</f>
        <v>0</v>
      </c>
      <c r="BL268" s="13" t="s">
        <v>1272</v>
      </c>
      <c r="BM268" s="13" t="s">
        <v>1273</v>
      </c>
    </row>
    <row r="269" s="1" customFormat="1" ht="16.5" customHeight="1">
      <c r="B269" s="34"/>
      <c r="C269" s="199" t="s">
        <v>1124</v>
      </c>
      <c r="D269" s="199" t="s">
        <v>125</v>
      </c>
      <c r="E269" s="200" t="s">
        <v>1274</v>
      </c>
      <c r="F269" s="201" t="s">
        <v>1275</v>
      </c>
      <c r="G269" s="202" t="s">
        <v>1276</v>
      </c>
      <c r="H269" s="203">
        <v>1</v>
      </c>
      <c r="I269" s="204"/>
      <c r="J269" s="205">
        <f>ROUND(I269*H269,2)</f>
        <v>0</v>
      </c>
      <c r="K269" s="201" t="s">
        <v>1277</v>
      </c>
      <c r="L269" s="39"/>
      <c r="M269" s="206" t="s">
        <v>1</v>
      </c>
      <c r="N269" s="207" t="s">
        <v>41</v>
      </c>
      <c r="O269" s="75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AR269" s="13" t="s">
        <v>1272</v>
      </c>
      <c r="AT269" s="13" t="s">
        <v>125</v>
      </c>
      <c r="AU269" s="13" t="s">
        <v>143</v>
      </c>
      <c r="AY269" s="13" t="s">
        <v>124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3" t="s">
        <v>78</v>
      </c>
      <c r="BK269" s="210">
        <f>ROUND(I269*H269,2)</f>
        <v>0</v>
      </c>
      <c r="BL269" s="13" t="s">
        <v>1272</v>
      </c>
      <c r="BM269" s="13" t="s">
        <v>1278</v>
      </c>
    </row>
    <row r="270" s="1" customFormat="1" ht="16.5" customHeight="1">
      <c r="B270" s="34"/>
      <c r="C270" s="199" t="s">
        <v>1279</v>
      </c>
      <c r="D270" s="199" t="s">
        <v>125</v>
      </c>
      <c r="E270" s="200" t="s">
        <v>137</v>
      </c>
      <c r="F270" s="201" t="s">
        <v>138</v>
      </c>
      <c r="G270" s="202" t="s">
        <v>990</v>
      </c>
      <c r="H270" s="203">
        <v>1</v>
      </c>
      <c r="I270" s="204"/>
      <c r="J270" s="205">
        <f>ROUND(I270*H270,2)</f>
        <v>0</v>
      </c>
      <c r="K270" s="201" t="s">
        <v>946</v>
      </c>
      <c r="L270" s="39"/>
      <c r="M270" s="213" t="s">
        <v>1</v>
      </c>
      <c r="N270" s="214" t="s">
        <v>41</v>
      </c>
      <c r="O270" s="215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AR270" s="13" t="s">
        <v>1272</v>
      </c>
      <c r="AT270" s="13" t="s">
        <v>125</v>
      </c>
      <c r="AU270" s="13" t="s">
        <v>143</v>
      </c>
      <c r="AY270" s="13" t="s">
        <v>124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3" t="s">
        <v>78</v>
      </c>
      <c r="BK270" s="210">
        <f>ROUND(I270*H270,2)</f>
        <v>0</v>
      </c>
      <c r="BL270" s="13" t="s">
        <v>1272</v>
      </c>
      <c r="BM270" s="13" t="s">
        <v>1280</v>
      </c>
    </row>
    <row r="271" s="1" customFormat="1" ht="6.96" customHeight="1">
      <c r="B271" s="53"/>
      <c r="C271" s="54"/>
      <c r="D271" s="54"/>
      <c r="E271" s="54"/>
      <c r="F271" s="54"/>
      <c r="G271" s="54"/>
      <c r="H271" s="54"/>
      <c r="I271" s="151"/>
      <c r="J271" s="54"/>
      <c r="K271" s="54"/>
      <c r="L271" s="39"/>
    </row>
  </sheetData>
  <sheetProtection sheet="1" autoFilter="0" formatColumns="0" formatRows="0" objects="1" scenarios="1" spinCount="100000" saltValue="FhRZ31vEI0Q4CMlpxImriEsJWVi06j/ayytymbhFD1VvitOcEi6PbybBBpIIJA26+3N3afuIykFPe4LtMkBZcQ==" hashValue="4z4iZCcs4z/qnFp/qJWjDIPrjIAocrLqLh0gNZMGdZAsm9OANORK0837Piw4YuT2voNH8Fb5ZBQ6VEQH/w9bgA==" algorithmName="SHA-512" password="CC35"/>
  <autoFilter ref="C93:K270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2019-04-25T23:37:06Z</dcterms:created>
  <dcterms:modified xsi:type="dcterms:W3CDTF">2019-04-25T23:37:20Z</dcterms:modified>
</cp:coreProperties>
</file>