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 activeTab="1"/>
  </bookViews>
  <sheets>
    <sheet name="Rekapitulace stavby" sheetId="1" r:id="rId1"/>
    <sheet name="1 - Demolice objektu p.p...." sheetId="2" r:id="rId2"/>
    <sheet name="2 - Demolice objektu p.p...." sheetId="3" r:id="rId3"/>
    <sheet name="3 - Demolice objektu p.p...." sheetId="4" r:id="rId4"/>
    <sheet name="4 - Demolice objektu p.p...." sheetId="5" r:id="rId5"/>
    <sheet name="5 - Demolice techn. vybav..." sheetId="6" r:id="rId6"/>
    <sheet name="6 - Vedlejší rozpočtové n..." sheetId="7" r:id="rId7"/>
    <sheet name="Pokyny pro vyplnění" sheetId="8" r:id="rId8"/>
  </sheets>
  <definedNames>
    <definedName name="_xlnm._FilterDatabase" localSheetId="1" hidden="1">'1 - Demolice objektu p.p....'!$C$78:$K$102</definedName>
    <definedName name="_xlnm._FilterDatabase" localSheetId="2" hidden="1">'2 - Demolice objektu p.p....'!$C$78:$K$95</definedName>
    <definedName name="_xlnm._FilterDatabase" localSheetId="3" hidden="1">'3 - Demolice objektu p.p....'!$C$78:$K$95</definedName>
    <definedName name="_xlnm._FilterDatabase" localSheetId="4" hidden="1">'4 - Demolice objektu p.p....'!$C$78:$K$95</definedName>
    <definedName name="_xlnm._FilterDatabase" localSheetId="5" hidden="1">'5 - Demolice techn. vybav...'!$C$77:$K$93</definedName>
    <definedName name="_xlnm._FilterDatabase" localSheetId="6" hidden="1">'6 - Vedlejší rozpočtové n...'!$C$79:$K$87</definedName>
    <definedName name="_xlnm.Print_Titles" localSheetId="1">'1 - Demolice objektu p.p....'!$78:$78</definedName>
    <definedName name="_xlnm.Print_Titles" localSheetId="2">'2 - Demolice objektu p.p....'!$78:$78</definedName>
    <definedName name="_xlnm.Print_Titles" localSheetId="3">'3 - Demolice objektu p.p....'!$78:$78</definedName>
    <definedName name="_xlnm.Print_Titles" localSheetId="4">'4 - Demolice objektu p.p....'!$78:$78</definedName>
    <definedName name="_xlnm.Print_Titles" localSheetId="5">'5 - Demolice techn. vybav...'!$77:$77</definedName>
    <definedName name="_xlnm.Print_Titles" localSheetId="6">'6 - Vedlejší rozpočtové n...'!$79:$79</definedName>
    <definedName name="_xlnm.Print_Titles" localSheetId="0">'Rekapitulace stavby'!$49:$49</definedName>
    <definedName name="_xlnm.Print_Area" localSheetId="1">'1 - Demolice objektu p.p....'!$C$4:$J$36,'1 - Demolice objektu p.p....'!$C$42:$J$60,'1 - Demolice objektu p.p....'!$C$66:$K$102</definedName>
    <definedName name="_xlnm.Print_Area" localSheetId="2">'2 - Demolice objektu p.p....'!$C$4:$J$36,'2 - Demolice objektu p.p....'!$C$42:$J$60,'2 - Demolice objektu p.p....'!$C$66:$K$95</definedName>
    <definedName name="_xlnm.Print_Area" localSheetId="3">'3 - Demolice objektu p.p....'!$C$4:$J$36,'3 - Demolice objektu p.p....'!$C$42:$J$60,'3 - Demolice objektu p.p....'!$C$66:$K$95</definedName>
    <definedName name="_xlnm.Print_Area" localSheetId="4">'4 - Demolice objektu p.p....'!$C$4:$J$36,'4 - Demolice objektu p.p....'!$C$42:$J$60,'4 - Demolice objektu p.p....'!$C$66:$K$95</definedName>
    <definedName name="_xlnm.Print_Area" localSheetId="5">'5 - Demolice techn. vybav...'!$C$4:$J$36,'5 - Demolice techn. vybav...'!$C$42:$J$59,'5 - Demolice techn. vybav...'!$C$65:$K$93</definedName>
    <definedName name="_xlnm.Print_Area" localSheetId="6">'6 - Vedlejší rozpočtové n...'!$C$4:$J$36,'6 - Vedlejší rozpočtové n...'!$C$42:$J$61,'6 - Vedlejší rozpočtové n...'!$C$67:$K$87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45621"/>
</workbook>
</file>

<file path=xl/calcChain.xml><?xml version="1.0" encoding="utf-8"?>
<calcChain xmlns="http://schemas.openxmlformats.org/spreadsheetml/2006/main">
  <c r="AY57" i="1" l="1"/>
  <c r="AX57" i="1"/>
  <c r="BI87" i="7"/>
  <c r="BH87" i="7"/>
  <c r="BG87" i="7"/>
  <c r="BF87" i="7"/>
  <c r="T87" i="7"/>
  <c r="T86" i="7" s="1"/>
  <c r="R87" i="7"/>
  <c r="R86" i="7" s="1"/>
  <c r="P87" i="7"/>
  <c r="P86" i="7" s="1"/>
  <c r="BI85" i="7"/>
  <c r="BH85" i="7"/>
  <c r="BG85" i="7"/>
  <c r="BF85" i="7"/>
  <c r="T85" i="7"/>
  <c r="T84" i="7" s="1"/>
  <c r="R85" i="7"/>
  <c r="R84" i="7" s="1"/>
  <c r="P85" i="7"/>
  <c r="P84" i="7" s="1"/>
  <c r="BK85" i="7"/>
  <c r="BK84" i="7" s="1"/>
  <c r="J84" i="7" s="1"/>
  <c r="J59" i="7" s="1"/>
  <c r="J85" i="7"/>
  <c r="BE85" i="7" s="1"/>
  <c r="BI83" i="7"/>
  <c r="F34" i="7" s="1"/>
  <c r="BD57" i="1" s="1"/>
  <c r="BH83" i="7"/>
  <c r="BG83" i="7"/>
  <c r="BF83" i="7"/>
  <c r="T83" i="7"/>
  <c r="T82" i="7" s="1"/>
  <c r="T81" i="7" s="1"/>
  <c r="T80" i="7" s="1"/>
  <c r="R83" i="7"/>
  <c r="R82" i="7" s="1"/>
  <c r="P83" i="7"/>
  <c r="P82" i="7" s="1"/>
  <c r="BK83" i="7"/>
  <c r="BK82" i="7" s="1"/>
  <c r="J83" i="7"/>
  <c r="BE83" i="7" s="1"/>
  <c r="F76" i="7"/>
  <c r="F74" i="7"/>
  <c r="E72" i="7"/>
  <c r="F51" i="7"/>
  <c r="F49" i="7"/>
  <c r="E47" i="7"/>
  <c r="J21" i="7"/>
  <c r="E21" i="7"/>
  <c r="J76" i="7" s="1"/>
  <c r="J20" i="7"/>
  <c r="J18" i="7"/>
  <c r="E18" i="7"/>
  <c r="F52" i="7" s="1"/>
  <c r="J17" i="7"/>
  <c r="J12" i="7"/>
  <c r="J49" i="7" s="1"/>
  <c r="E7" i="7"/>
  <c r="E45" i="7" s="1"/>
  <c r="AY56" i="1"/>
  <c r="AX56" i="1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BE92" i="6"/>
  <c r="T92" i="6"/>
  <c r="R92" i="6"/>
  <c r="P92" i="6"/>
  <c r="BK92" i="6"/>
  <c r="J92" i="6"/>
  <c r="BI91" i="6"/>
  <c r="BH91" i="6"/>
  <c r="BG91" i="6"/>
  <c r="BF91" i="6"/>
  <c r="BE91" i="6"/>
  <c r="T91" i="6"/>
  <c r="R91" i="6"/>
  <c r="P91" i="6"/>
  <c r="BK91" i="6"/>
  <c r="J91" i="6"/>
  <c r="BI90" i="6"/>
  <c r="BH90" i="6"/>
  <c r="BG90" i="6"/>
  <c r="BF90" i="6"/>
  <c r="BE90" i="6"/>
  <c r="T90" i="6"/>
  <c r="R90" i="6"/>
  <c r="P90" i="6"/>
  <c r="BK90" i="6"/>
  <c r="J90" i="6"/>
  <c r="BI89" i="6"/>
  <c r="BH89" i="6"/>
  <c r="BG89" i="6"/>
  <c r="BF89" i="6"/>
  <c r="BE89" i="6"/>
  <c r="T89" i="6"/>
  <c r="R89" i="6"/>
  <c r="P89" i="6"/>
  <c r="BK89" i="6"/>
  <c r="J89" i="6"/>
  <c r="BI88" i="6"/>
  <c r="BH88" i="6"/>
  <c r="BG88" i="6"/>
  <c r="BF88" i="6"/>
  <c r="BE88" i="6"/>
  <c r="T88" i="6"/>
  <c r="R88" i="6"/>
  <c r="P88" i="6"/>
  <c r="BK88" i="6"/>
  <c r="J88" i="6"/>
  <c r="BI87" i="6"/>
  <c r="BH87" i="6"/>
  <c r="BG87" i="6"/>
  <c r="BF87" i="6"/>
  <c r="BE87" i="6"/>
  <c r="T87" i="6"/>
  <c r="R87" i="6"/>
  <c r="P87" i="6"/>
  <c r="BK87" i="6"/>
  <c r="J87" i="6"/>
  <c r="BI86" i="6"/>
  <c r="BH86" i="6"/>
  <c r="BG86" i="6"/>
  <c r="BF86" i="6"/>
  <c r="BE86" i="6"/>
  <c r="T86" i="6"/>
  <c r="R86" i="6"/>
  <c r="P86" i="6"/>
  <c r="BK86" i="6"/>
  <c r="J86" i="6"/>
  <c r="BI85" i="6"/>
  <c r="BH85" i="6"/>
  <c r="BG85" i="6"/>
  <c r="BF85" i="6"/>
  <c r="BE85" i="6"/>
  <c r="T85" i="6"/>
  <c r="R85" i="6"/>
  <c r="P85" i="6"/>
  <c r="BK85" i="6"/>
  <c r="J85" i="6"/>
  <c r="BI84" i="6"/>
  <c r="BH84" i="6"/>
  <c r="BG84" i="6"/>
  <c r="BF84" i="6"/>
  <c r="BE84" i="6"/>
  <c r="T84" i="6"/>
  <c r="R84" i="6"/>
  <c r="P84" i="6"/>
  <c r="BK84" i="6"/>
  <c r="J84" i="6"/>
  <c r="BI83" i="6"/>
  <c r="BH83" i="6"/>
  <c r="BG83" i="6"/>
  <c r="BF83" i="6"/>
  <c r="BE83" i="6"/>
  <c r="T83" i="6"/>
  <c r="R83" i="6"/>
  <c r="P83" i="6"/>
  <c r="BK83" i="6"/>
  <c r="J83" i="6"/>
  <c r="BI82" i="6"/>
  <c r="BH82" i="6"/>
  <c r="BG82" i="6"/>
  <c r="BF82" i="6"/>
  <c r="BE82" i="6"/>
  <c r="T82" i="6"/>
  <c r="R82" i="6"/>
  <c r="P82" i="6"/>
  <c r="BK82" i="6"/>
  <c r="J82" i="6"/>
  <c r="BI81" i="6"/>
  <c r="F34" i="6" s="1"/>
  <c r="BD56" i="1" s="1"/>
  <c r="BH81" i="6"/>
  <c r="F33" i="6" s="1"/>
  <c r="BC56" i="1" s="1"/>
  <c r="BG81" i="6"/>
  <c r="F32" i="6" s="1"/>
  <c r="BB56" i="1" s="1"/>
  <c r="BF81" i="6"/>
  <c r="J31" i="6" s="1"/>
  <c r="AW56" i="1" s="1"/>
  <c r="BE81" i="6"/>
  <c r="F30" i="6" s="1"/>
  <c r="AZ56" i="1" s="1"/>
  <c r="T81" i="6"/>
  <c r="T80" i="6" s="1"/>
  <c r="T79" i="6" s="1"/>
  <c r="T78" i="6" s="1"/>
  <c r="R81" i="6"/>
  <c r="R80" i="6" s="1"/>
  <c r="R79" i="6" s="1"/>
  <c r="R78" i="6" s="1"/>
  <c r="P81" i="6"/>
  <c r="P80" i="6" s="1"/>
  <c r="P79" i="6" s="1"/>
  <c r="P78" i="6" s="1"/>
  <c r="AU56" i="1" s="1"/>
  <c r="BK81" i="6"/>
  <c r="BK80" i="6" s="1"/>
  <c r="J81" i="6"/>
  <c r="F75" i="6"/>
  <c r="F74" i="6"/>
  <c r="F72" i="6"/>
  <c r="E70" i="6"/>
  <c r="F51" i="6"/>
  <c r="J49" i="6"/>
  <c r="F49" i="6"/>
  <c r="E47" i="6"/>
  <c r="J21" i="6"/>
  <c r="E21" i="6"/>
  <c r="J51" i="6" s="1"/>
  <c r="J20" i="6"/>
  <c r="J18" i="6"/>
  <c r="E18" i="6"/>
  <c r="F52" i="6" s="1"/>
  <c r="J17" i="6"/>
  <c r="J12" i="6"/>
  <c r="J72" i="6" s="1"/>
  <c r="E7" i="6"/>
  <c r="E45" i="6" s="1"/>
  <c r="AY55" i="1"/>
  <c r="AX55" i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T90" i="5" s="1"/>
  <c r="R91" i="5"/>
  <c r="R90" i="5" s="1"/>
  <c r="P91" i="5"/>
  <c r="P90" i="5" s="1"/>
  <c r="BK91" i="5"/>
  <c r="BK90" i="5" s="1"/>
  <c r="J90" i="5" s="1"/>
  <c r="J59" i="5" s="1"/>
  <c r="J91" i="5"/>
  <c r="BE91" i="5" s="1"/>
  <c r="BI89" i="5"/>
  <c r="BH89" i="5"/>
  <c r="BG89" i="5"/>
  <c r="BF89" i="5"/>
  <c r="BE89" i="5"/>
  <c r="T89" i="5"/>
  <c r="R89" i="5"/>
  <c r="P89" i="5"/>
  <c r="BK89" i="5"/>
  <c r="J89" i="5"/>
  <c r="BI88" i="5"/>
  <c r="BH88" i="5"/>
  <c r="BG88" i="5"/>
  <c r="BF88" i="5"/>
  <c r="BE88" i="5"/>
  <c r="T88" i="5"/>
  <c r="R88" i="5"/>
  <c r="P88" i="5"/>
  <c r="BK88" i="5"/>
  <c r="J88" i="5"/>
  <c r="BI86" i="5"/>
  <c r="BH86" i="5"/>
  <c r="BG86" i="5"/>
  <c r="BF86" i="5"/>
  <c r="BE86" i="5"/>
  <c r="T86" i="5"/>
  <c r="R86" i="5"/>
  <c r="P86" i="5"/>
  <c r="BK86" i="5"/>
  <c r="J86" i="5"/>
  <c r="BI85" i="5"/>
  <c r="BH85" i="5"/>
  <c r="BG85" i="5"/>
  <c r="BF85" i="5"/>
  <c r="BE85" i="5"/>
  <c r="T85" i="5"/>
  <c r="R85" i="5"/>
  <c r="P85" i="5"/>
  <c r="BK85" i="5"/>
  <c r="J85" i="5"/>
  <c r="BI84" i="5"/>
  <c r="BH84" i="5"/>
  <c r="BG84" i="5"/>
  <c r="BF84" i="5"/>
  <c r="BE84" i="5"/>
  <c r="T84" i="5"/>
  <c r="R84" i="5"/>
  <c r="P84" i="5"/>
  <c r="BK84" i="5"/>
  <c r="J84" i="5"/>
  <c r="BI83" i="5"/>
  <c r="BH83" i="5"/>
  <c r="BG83" i="5"/>
  <c r="BF83" i="5"/>
  <c r="BE83" i="5"/>
  <c r="T83" i="5"/>
  <c r="R83" i="5"/>
  <c r="P83" i="5"/>
  <c r="BK83" i="5"/>
  <c r="J83" i="5"/>
  <c r="BI82" i="5"/>
  <c r="F34" i="5" s="1"/>
  <c r="BD55" i="1" s="1"/>
  <c r="BH82" i="5"/>
  <c r="F33" i="5" s="1"/>
  <c r="BC55" i="1" s="1"/>
  <c r="BG82" i="5"/>
  <c r="F32" i="5" s="1"/>
  <c r="BB55" i="1" s="1"/>
  <c r="BF82" i="5"/>
  <c r="J31" i="5" s="1"/>
  <c r="AW55" i="1" s="1"/>
  <c r="BE82" i="5"/>
  <c r="T82" i="5"/>
  <c r="T81" i="5" s="1"/>
  <c r="R82" i="5"/>
  <c r="R81" i="5" s="1"/>
  <c r="R80" i="5" s="1"/>
  <c r="R79" i="5" s="1"/>
  <c r="P82" i="5"/>
  <c r="P81" i="5" s="1"/>
  <c r="P80" i="5" s="1"/>
  <c r="P79" i="5" s="1"/>
  <c r="AU55" i="1" s="1"/>
  <c r="BK82" i="5"/>
  <c r="BK81" i="5" s="1"/>
  <c r="J82" i="5"/>
  <c r="F76" i="5"/>
  <c r="F75" i="5"/>
  <c r="F73" i="5"/>
  <c r="E71" i="5"/>
  <c r="F51" i="5"/>
  <c r="F49" i="5"/>
  <c r="E47" i="5"/>
  <c r="J21" i="5"/>
  <c r="E21" i="5"/>
  <c r="J51" i="5" s="1"/>
  <c r="J20" i="5"/>
  <c r="J18" i="5"/>
  <c r="E18" i="5"/>
  <c r="F52" i="5" s="1"/>
  <c r="J17" i="5"/>
  <c r="J12" i="5"/>
  <c r="J73" i="5" s="1"/>
  <c r="E7" i="5"/>
  <c r="E45" i="5" s="1"/>
  <c r="R90" i="4"/>
  <c r="AY54" i="1"/>
  <c r="AX54" i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BE91" i="4"/>
  <c r="T91" i="4"/>
  <c r="T90" i="4" s="1"/>
  <c r="R91" i="4"/>
  <c r="P91" i="4"/>
  <c r="P90" i="4" s="1"/>
  <c r="BK91" i="4"/>
  <c r="BK90" i="4" s="1"/>
  <c r="J90" i="4" s="1"/>
  <c r="J59" i="4" s="1"/>
  <c r="J91" i="4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T88" i="4"/>
  <c r="R88" i="4"/>
  <c r="P88" i="4"/>
  <c r="BK88" i="4"/>
  <c r="J88" i="4"/>
  <c r="BE88" i="4" s="1"/>
  <c r="BI86" i="4"/>
  <c r="BH86" i="4"/>
  <c r="BG86" i="4"/>
  <c r="BF86" i="4"/>
  <c r="BE86" i="4"/>
  <c r="T86" i="4"/>
  <c r="R86" i="4"/>
  <c r="P86" i="4"/>
  <c r="BK86" i="4"/>
  <c r="J86" i="4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BE84" i="4"/>
  <c r="T84" i="4"/>
  <c r="R84" i="4"/>
  <c r="P84" i="4"/>
  <c r="BK84" i="4"/>
  <c r="J84" i="4"/>
  <c r="BI83" i="4"/>
  <c r="BH83" i="4"/>
  <c r="BG83" i="4"/>
  <c r="BF83" i="4"/>
  <c r="BE83" i="4"/>
  <c r="T83" i="4"/>
  <c r="R83" i="4"/>
  <c r="P83" i="4"/>
  <c r="BK83" i="4"/>
  <c r="J83" i="4"/>
  <c r="BI82" i="4"/>
  <c r="F34" i="4" s="1"/>
  <c r="BD54" i="1" s="1"/>
  <c r="BH82" i="4"/>
  <c r="F33" i="4" s="1"/>
  <c r="BC54" i="1" s="1"/>
  <c r="BG82" i="4"/>
  <c r="F32" i="4" s="1"/>
  <c r="BB54" i="1" s="1"/>
  <c r="BF82" i="4"/>
  <c r="J31" i="4" s="1"/>
  <c r="AW54" i="1" s="1"/>
  <c r="BE82" i="4"/>
  <c r="T82" i="4"/>
  <c r="T81" i="4" s="1"/>
  <c r="T80" i="4" s="1"/>
  <c r="T79" i="4" s="1"/>
  <c r="R82" i="4"/>
  <c r="R81" i="4" s="1"/>
  <c r="R80" i="4" s="1"/>
  <c r="R79" i="4" s="1"/>
  <c r="P82" i="4"/>
  <c r="P81" i="4" s="1"/>
  <c r="P80" i="4" s="1"/>
  <c r="P79" i="4" s="1"/>
  <c r="AU54" i="1" s="1"/>
  <c r="BK82" i="4"/>
  <c r="BK81" i="4" s="1"/>
  <c r="J82" i="4"/>
  <c r="F76" i="4"/>
  <c r="F75" i="4"/>
  <c r="F73" i="4"/>
  <c r="E71" i="4"/>
  <c r="F51" i="4"/>
  <c r="F49" i="4"/>
  <c r="E47" i="4"/>
  <c r="J21" i="4"/>
  <c r="E21" i="4"/>
  <c r="J51" i="4" s="1"/>
  <c r="J20" i="4"/>
  <c r="J18" i="4"/>
  <c r="E18" i="4"/>
  <c r="F52" i="4" s="1"/>
  <c r="J17" i="4"/>
  <c r="J12" i="4"/>
  <c r="J73" i="4" s="1"/>
  <c r="E7" i="4"/>
  <c r="E45" i="4" s="1"/>
  <c r="R90" i="3"/>
  <c r="AY53" i="1"/>
  <c r="AX53" i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BE91" i="3"/>
  <c r="T91" i="3"/>
  <c r="T90" i="3" s="1"/>
  <c r="R91" i="3"/>
  <c r="P91" i="3"/>
  <c r="P90" i="3" s="1"/>
  <c r="BK91" i="3"/>
  <c r="BK90" i="3" s="1"/>
  <c r="J90" i="3" s="1"/>
  <c r="J59" i="3" s="1"/>
  <c r="J91" i="3"/>
  <c r="BI89" i="3"/>
  <c r="BH89" i="3"/>
  <c r="BG89" i="3"/>
  <c r="BF89" i="3"/>
  <c r="BE89" i="3"/>
  <c r="T89" i="3"/>
  <c r="R89" i="3"/>
  <c r="P89" i="3"/>
  <c r="BK89" i="3"/>
  <c r="J89" i="3"/>
  <c r="BI88" i="3"/>
  <c r="BH88" i="3"/>
  <c r="BG88" i="3"/>
  <c r="BF88" i="3"/>
  <c r="T88" i="3"/>
  <c r="R88" i="3"/>
  <c r="P88" i="3"/>
  <c r="BK88" i="3"/>
  <c r="J88" i="3"/>
  <c r="BE88" i="3" s="1"/>
  <c r="BI86" i="3"/>
  <c r="BH86" i="3"/>
  <c r="BG86" i="3"/>
  <c r="BF86" i="3"/>
  <c r="BE86" i="3"/>
  <c r="T86" i="3"/>
  <c r="R86" i="3"/>
  <c r="P86" i="3"/>
  <c r="BK86" i="3"/>
  <c r="J86" i="3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BE84" i="3"/>
  <c r="T84" i="3"/>
  <c r="R84" i="3"/>
  <c r="P84" i="3"/>
  <c r="BK84" i="3"/>
  <c r="J84" i="3"/>
  <c r="BI83" i="3"/>
  <c r="BH83" i="3"/>
  <c r="BG83" i="3"/>
  <c r="BF83" i="3"/>
  <c r="T83" i="3"/>
  <c r="R83" i="3"/>
  <c r="P83" i="3"/>
  <c r="BK83" i="3"/>
  <c r="J83" i="3"/>
  <c r="BE83" i="3" s="1"/>
  <c r="BI82" i="3"/>
  <c r="F34" i="3" s="1"/>
  <c r="BD53" i="1" s="1"/>
  <c r="BH82" i="3"/>
  <c r="F33" i="3" s="1"/>
  <c r="BC53" i="1" s="1"/>
  <c r="BG82" i="3"/>
  <c r="BF82" i="3"/>
  <c r="J31" i="3" s="1"/>
  <c r="AW53" i="1" s="1"/>
  <c r="BE82" i="3"/>
  <c r="T82" i="3"/>
  <c r="T81" i="3" s="1"/>
  <c r="T80" i="3" s="1"/>
  <c r="T79" i="3" s="1"/>
  <c r="R82" i="3"/>
  <c r="P82" i="3"/>
  <c r="P81" i="3" s="1"/>
  <c r="BK82" i="3"/>
  <c r="BK81" i="3" s="1"/>
  <c r="J82" i="3"/>
  <c r="F76" i="3"/>
  <c r="F75" i="3"/>
  <c r="F73" i="3"/>
  <c r="E71" i="3"/>
  <c r="F51" i="3"/>
  <c r="F49" i="3"/>
  <c r="E47" i="3"/>
  <c r="J21" i="3"/>
  <c r="E21" i="3"/>
  <c r="J75" i="3" s="1"/>
  <c r="J20" i="3"/>
  <c r="J18" i="3"/>
  <c r="E18" i="3"/>
  <c r="F52" i="3" s="1"/>
  <c r="J17" i="3"/>
  <c r="J12" i="3"/>
  <c r="J73" i="3" s="1"/>
  <c r="E7" i="3"/>
  <c r="E45" i="3" s="1"/>
  <c r="AY52" i="1"/>
  <c r="AX52" i="1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BE100" i="2"/>
  <c r="T100" i="2"/>
  <c r="R100" i="2"/>
  <c r="P100" i="2"/>
  <c r="BK100" i="2"/>
  <c r="J100" i="2"/>
  <c r="BI99" i="2"/>
  <c r="BH99" i="2"/>
  <c r="BG99" i="2"/>
  <c r="BF99" i="2"/>
  <c r="T99" i="2"/>
  <c r="R99" i="2"/>
  <c r="R98" i="2" s="1"/>
  <c r="P99" i="2"/>
  <c r="BK99" i="2"/>
  <c r="BK98" i="2" s="1"/>
  <c r="J98" i="2" s="1"/>
  <c r="J59" i="2" s="1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BE96" i="2"/>
  <c r="T96" i="2"/>
  <c r="R96" i="2"/>
  <c r="P96" i="2"/>
  <c r="BK96" i="2"/>
  <c r="J96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BE93" i="2"/>
  <c r="T93" i="2"/>
  <c r="R93" i="2"/>
  <c r="P93" i="2"/>
  <c r="BK93" i="2"/>
  <c r="J93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BE91" i="2"/>
  <c r="T91" i="2"/>
  <c r="R91" i="2"/>
  <c r="P91" i="2"/>
  <c r="BK91" i="2"/>
  <c r="J91" i="2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BE87" i="2"/>
  <c r="T87" i="2"/>
  <c r="R87" i="2"/>
  <c r="P87" i="2"/>
  <c r="BK87" i="2"/>
  <c r="J87" i="2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BE83" i="2"/>
  <c r="T83" i="2"/>
  <c r="R83" i="2"/>
  <c r="P83" i="2"/>
  <c r="BK83" i="2"/>
  <c r="J83" i="2"/>
  <c r="BI82" i="2"/>
  <c r="BH82" i="2"/>
  <c r="BG82" i="2"/>
  <c r="F32" i="2" s="1"/>
  <c r="BB52" i="1" s="1"/>
  <c r="BF82" i="2"/>
  <c r="T82" i="2"/>
  <c r="T81" i="2" s="1"/>
  <c r="R82" i="2"/>
  <c r="R81" i="2" s="1"/>
  <c r="P82" i="2"/>
  <c r="BK82" i="2"/>
  <c r="J82" i="2"/>
  <c r="BE82" i="2" s="1"/>
  <c r="J75" i="2"/>
  <c r="F75" i="2"/>
  <c r="F73" i="2"/>
  <c r="E71" i="2"/>
  <c r="F51" i="2"/>
  <c r="J49" i="2"/>
  <c r="F49" i="2"/>
  <c r="E47" i="2"/>
  <c r="J21" i="2"/>
  <c r="E21" i="2"/>
  <c r="J51" i="2" s="1"/>
  <c r="J20" i="2"/>
  <c r="J18" i="2"/>
  <c r="E18" i="2"/>
  <c r="F52" i="2" s="1"/>
  <c r="J17" i="2"/>
  <c r="J12" i="2"/>
  <c r="J73" i="2" s="1"/>
  <c r="E7" i="2"/>
  <c r="E69" i="2" s="1"/>
  <c r="AS51" i="1"/>
  <c r="L47" i="1"/>
  <c r="AM46" i="1"/>
  <c r="L46" i="1"/>
  <c r="AM44" i="1"/>
  <c r="L44" i="1"/>
  <c r="L42" i="1"/>
  <c r="L41" i="1"/>
  <c r="F34" i="2" l="1"/>
  <c r="BD52" i="1" s="1"/>
  <c r="BD51" i="1" s="1"/>
  <c r="W30" i="1" s="1"/>
  <c r="BK81" i="2"/>
  <c r="F31" i="2"/>
  <c r="BA52" i="1" s="1"/>
  <c r="F33" i="7"/>
  <c r="BC57" i="1" s="1"/>
  <c r="F32" i="7"/>
  <c r="BB57" i="1" s="1"/>
  <c r="J31" i="7"/>
  <c r="AW57" i="1" s="1"/>
  <c r="J30" i="2"/>
  <c r="AV52" i="1" s="1"/>
  <c r="F30" i="2"/>
  <c r="AZ52" i="1" s="1"/>
  <c r="J81" i="2"/>
  <c r="J58" i="2" s="1"/>
  <c r="BK80" i="2"/>
  <c r="F33" i="2"/>
  <c r="BC52" i="1" s="1"/>
  <c r="F76" i="2"/>
  <c r="P98" i="2"/>
  <c r="J51" i="3"/>
  <c r="R81" i="3"/>
  <c r="R80" i="3" s="1"/>
  <c r="R79" i="3" s="1"/>
  <c r="F32" i="3"/>
  <c r="BB53" i="1" s="1"/>
  <c r="T80" i="5"/>
  <c r="T79" i="5" s="1"/>
  <c r="P81" i="7"/>
  <c r="P80" i="7" s="1"/>
  <c r="AU57" i="1" s="1"/>
  <c r="R80" i="2"/>
  <c r="R79" i="2" s="1"/>
  <c r="E45" i="2"/>
  <c r="P81" i="2"/>
  <c r="P80" i="2" s="1"/>
  <c r="P79" i="2" s="1"/>
  <c r="AU52" i="1" s="1"/>
  <c r="AU51" i="1" s="1"/>
  <c r="J31" i="2"/>
  <c r="AW52" i="1" s="1"/>
  <c r="J81" i="4"/>
  <c r="J58" i="4" s="1"/>
  <c r="BK80" i="4"/>
  <c r="J30" i="4"/>
  <c r="AV54" i="1" s="1"/>
  <c r="AT54" i="1" s="1"/>
  <c r="J81" i="5"/>
  <c r="J58" i="5" s="1"/>
  <c r="BK80" i="5"/>
  <c r="J30" i="5"/>
  <c r="AV55" i="1" s="1"/>
  <c r="AT55" i="1" s="1"/>
  <c r="J80" i="6"/>
  <c r="J58" i="6" s="1"/>
  <c r="BK79" i="6"/>
  <c r="R81" i="7"/>
  <c r="R80" i="7" s="1"/>
  <c r="T98" i="2"/>
  <c r="T80" i="2" s="1"/>
  <c r="T79" i="2" s="1"/>
  <c r="J81" i="3"/>
  <c r="J58" i="3" s="1"/>
  <c r="BK80" i="3"/>
  <c r="J30" i="3"/>
  <c r="AV53" i="1" s="1"/>
  <c r="AT53" i="1" s="1"/>
  <c r="F30" i="3"/>
  <c r="AZ53" i="1" s="1"/>
  <c r="P80" i="3"/>
  <c r="P79" i="3" s="1"/>
  <c r="AU53" i="1" s="1"/>
  <c r="J82" i="7"/>
  <c r="J58" i="7" s="1"/>
  <c r="J49" i="3"/>
  <c r="E69" i="3"/>
  <c r="J49" i="4"/>
  <c r="E69" i="4"/>
  <c r="F30" i="4"/>
  <c r="AZ54" i="1" s="1"/>
  <c r="J49" i="5"/>
  <c r="E69" i="5"/>
  <c r="F30" i="5"/>
  <c r="AZ55" i="1" s="1"/>
  <c r="E68" i="6"/>
  <c r="J30" i="6"/>
  <c r="AV56" i="1" s="1"/>
  <c r="AT56" i="1" s="1"/>
  <c r="J51" i="7"/>
  <c r="F77" i="7"/>
  <c r="J75" i="4"/>
  <c r="J75" i="5"/>
  <c r="J74" i="6"/>
  <c r="F31" i="6"/>
  <c r="BA56" i="1" s="1"/>
  <c r="J74" i="7"/>
  <c r="F31" i="7"/>
  <c r="BA57" i="1" s="1"/>
  <c r="F31" i="3"/>
  <c r="BA53" i="1" s="1"/>
  <c r="F31" i="4"/>
  <c r="BA54" i="1" s="1"/>
  <c r="F31" i="5"/>
  <c r="BA55" i="1" s="1"/>
  <c r="E70" i="7"/>
  <c r="AT52" i="1" l="1"/>
  <c r="BC51" i="1"/>
  <c r="W29" i="1" s="1"/>
  <c r="BA51" i="1"/>
  <c r="AW51" i="1" s="1"/>
  <c r="AK27" i="1" s="1"/>
  <c r="BB51" i="1"/>
  <c r="AX51" i="1" s="1"/>
  <c r="J80" i="5"/>
  <c r="J57" i="5" s="1"/>
  <c r="BK79" i="5"/>
  <c r="J79" i="5" s="1"/>
  <c r="AY51" i="1"/>
  <c r="J80" i="3"/>
  <c r="J57" i="3" s="1"/>
  <c r="BK79" i="3"/>
  <c r="J79" i="3" s="1"/>
  <c r="BK78" i="6"/>
  <c r="J78" i="6" s="1"/>
  <c r="J79" i="6"/>
  <c r="J57" i="6" s="1"/>
  <c r="J80" i="4"/>
  <c r="J57" i="4" s="1"/>
  <c r="BK79" i="4"/>
  <c r="J79" i="4" s="1"/>
  <c r="BK79" i="2"/>
  <c r="J79" i="2" s="1"/>
  <c r="J80" i="2"/>
  <c r="J57" i="2" s="1"/>
  <c r="W27" i="1" l="1"/>
  <c r="W28" i="1"/>
  <c r="J27" i="2"/>
  <c r="J56" i="2"/>
  <c r="I87" i="7" s="1"/>
  <c r="J56" i="6"/>
  <c r="J27" i="6"/>
  <c r="J27" i="3"/>
  <c r="J56" i="3"/>
  <c r="J27" i="5"/>
  <c r="J56" i="5"/>
  <c r="J27" i="4"/>
  <c r="J56" i="4"/>
  <c r="BK87" i="7" l="1"/>
  <c r="BK86" i="7" s="1"/>
  <c r="J87" i="7"/>
  <c r="BE87" i="7" s="1"/>
  <c r="AG55" i="1"/>
  <c r="AN55" i="1" s="1"/>
  <c r="J36" i="5"/>
  <c r="AG52" i="1"/>
  <c r="J36" i="2"/>
  <c r="AG56" i="1"/>
  <c r="AN56" i="1" s="1"/>
  <c r="J36" i="6"/>
  <c r="AG54" i="1"/>
  <c r="AN54" i="1" s="1"/>
  <c r="J36" i="4"/>
  <c r="AG53" i="1"/>
  <c r="AN53" i="1" s="1"/>
  <c r="J36" i="3"/>
  <c r="F30" i="7" l="1"/>
  <c r="AZ57" i="1" s="1"/>
  <c r="AZ51" i="1" s="1"/>
  <c r="J30" i="7"/>
  <c r="AV57" i="1" s="1"/>
  <c r="AT57" i="1" s="1"/>
  <c r="J86" i="7"/>
  <c r="J60" i="7" s="1"/>
  <c r="BK81" i="7"/>
  <c r="AN52" i="1"/>
  <c r="AV51" i="1" l="1"/>
  <c r="W26" i="1"/>
  <c r="BK80" i="7"/>
  <c r="J80" i="7" s="1"/>
  <c r="J81" i="7"/>
  <c r="J57" i="7" s="1"/>
  <c r="J27" i="7" l="1"/>
  <c r="J56" i="7"/>
  <c r="AT51" i="1"/>
  <c r="AK26" i="1"/>
  <c r="J36" i="7" l="1"/>
  <c r="AG57" i="1"/>
  <c r="AN57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<sst xmlns="http://schemas.openxmlformats.org/spreadsheetml/2006/main" count="2373" uniqueCount="463">
  <si>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</si>
  <si>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</si>
  <si>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</si>
  <si>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</si>
  <si>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</si>
  <si>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</si>
  <si>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</si>
  <si>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{c732ca83-a6e3-4260-a6ea-e538a1f9e1b7}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</si>
  <si>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</si>
  <si>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</si>
  <si>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</si>
  <si>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</si>
  <si>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</si>
  <si>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</si>
  <si>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</si>
  <si>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</si>
  <si>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45110000-1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</si>
  <si>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</si>
  <si>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</si>
  <si>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IS a komunikace Husitská - Vítězná Sokolov, II.etapa, Demolice objektů</t>
  </si>
  <si>
    <t>KSO:</t>
  </si>
  <si>
    <t/>
  </si>
  <si>
    <t>CC-CZ:</t>
  </si>
  <si>
    <t>Místo:</t>
  </si>
  <si>
    <t>Sokolov</t>
  </si>
  <si>
    <t>Datum:</t>
  </si>
  <si>
    <t>1.5.2017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</si>
  <si>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</si>
  <si>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</si>
  <si>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</si>
  <si>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</si>
  <si>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</si>
  <si>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</si>
  <si>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</si>
  <si>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</si>
  <si>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</si>
  <si>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</si>
  <si>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</si>
  <si>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</si>
  <si>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</si>
  <si>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</si>
  <si>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</si>
  <si>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</si>
  <si>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</si>
  <si>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</si>
  <si>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</si>
  <si>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</si>
  <si>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</si>
  <si>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</si>
  <si>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</si>
  <si>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</si>
  <si>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</si>
  <si>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</si>
  <si>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</si>
  <si>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</si>
  <si>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</si>
  <si>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</si>
  <si>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</si>
  <si>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</si>
  <si>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</si>
  <si>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</si>
  <si>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</si>
  <si>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</si>
  <si>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</si>
  <si>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</si>
  <si>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</si>
  <si>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</si>
  <si>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</si>
  <si>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</si>
  <si>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</si>
  <si>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</si>
  <si>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</si>
  <si>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</si>
  <si>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</si>
  <si>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</si>
  <si>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</si>
  <si>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</si>
  <si>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</si>
  <si>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Demolice objektu p.p.č. 3794/2</t>
  </si>
  <si>
    <t>STA</t>
  </si>
  <si>
    <t>{6d0d10fd-aec6-4285-9fd5-2371a70a1977}</t>
  </si>
  <si>
    <t>2</t>
  </si>
  <si>
    <t>Demolice objektu p.p.č. 3791/1 (3791/6)</t>
  </si>
  <si>
    <t>{1a848870-747d-4357-8222-0b355e37bb2b}</t>
  </si>
  <si>
    <t>3</t>
  </si>
  <si>
    <t>Demolice objektu p.p.č. 3790</t>
  </si>
  <si>
    <t>{6386e675-49de-4dad-a264-028d6e28ad7c}</t>
  </si>
  <si>
    <t>4</t>
  </si>
  <si>
    <t>Demolice objektu p.p.č. 3789</t>
  </si>
  <si>
    <t>{207e1185-c471-4c79-aa11-983e10dd485e}</t>
  </si>
  <si>
    <t>5</t>
  </si>
  <si>
    <t>Demolice techn. vybavenosti a inženýrských sítí</t>
  </si>
  <si>
    <t>{5dfb10ce-eee3-4af9-aba7-ec7e6e825700}</t>
  </si>
  <si>
    <t>6</t>
  </si>
  <si>
    <t>Vedlejší rozpočtové náklady</t>
  </si>
  <si>
    <t>{96b90976-94ab-4466-ad99-7d35efbb5f1a}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</si>
  <si>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</si>
  <si>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</si>
  <si>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</si>
  <si>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</si>
  <si>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</si>
  <si>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</si>
  <si>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</si>
  <si>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Demolice objektu p.p.č. 3794/2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</si>
  <si>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</si>
  <si>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</si>
  <si>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</si>
  <si>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</si>
  <si>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</si>
  <si>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HSV - Práce a dodávky </t>
  </si>
  <si>
    <t xml:space="preserve">    9 - Demolice - ostatní konstrukce a práce, bourání</t>
  </si>
  <si>
    <t xml:space="preserve">    762 - Bourací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</si>
  <si>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</si>
  <si>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</si>
  <si>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</si>
  <si>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</si>
  <si>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</si>
  <si>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</si>
  <si>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</si>
  <si>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</si>
  <si>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</si>
  <si>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</si>
  <si>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</si>
  <si>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</si>
  <si>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</si>
  <si>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</si>
  <si>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</si>
  <si>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Práce a dodávky </t>
  </si>
  <si>
    <t>ROZPOCET</t>
  </si>
  <si>
    <t>9</t>
  </si>
  <si>
    <t>Demolice - ostatní konstrukce a práce, bourání</t>
  </si>
  <si>
    <t>K</t>
  </si>
  <si>
    <t>960001</t>
  </si>
  <si>
    <t>Odpojení objektu od všech sítí - kpl: D+M výkop, odpojení, ukončení, zaslepení, zabetonování, zajištění, zpětný zásyp</t>
  </si>
  <si>
    <t>soub</t>
  </si>
  <si>
    <t>714674517</t>
  </si>
  <si>
    <t>962032231</t>
  </si>
  <si>
    <t>Bourání zdiva nadzákladového z cihel nebo tvárnic z cihel pálených nebo vápenopískových, na maltu vápennou nebo vápenocementovou, objemu přes 1 m3</t>
  </si>
  <si>
    <t>m3</t>
  </si>
  <si>
    <t>CS ÚRS 2017 01</t>
  </si>
  <si>
    <t>521475421</t>
  </si>
  <si>
    <t>VV</t>
  </si>
  <si>
    <t>25</t>
  </si>
  <si>
    <t>981011112</t>
  </si>
  <si>
    <t>Demolice budov postupným rozebíráním dřevěných ostatních, oboustranně obitých, případně omítnutých</t>
  </si>
  <si>
    <t>16</t>
  </si>
  <si>
    <t>-989578199</t>
  </si>
  <si>
    <t>1548,3</t>
  </si>
  <si>
    <t>981011311</t>
  </si>
  <si>
    <t>Demolice budov postupným rozebíráním z cihel, kamene, smíšeného nebo hrázděného zdiva, tvárnic na maltu vápennou nebo vápenocementovou s podílem konstrukcí do 10 %</t>
  </si>
  <si>
    <t>-94633626</t>
  </si>
  <si>
    <t>134,4</t>
  </si>
  <si>
    <t>981011411</t>
  </si>
  <si>
    <t>Demolice budov postupným rozebíráním z cihel, kamene, tvárnic na maltu cementovou nebo z betonu prostého s podílem konstrukcí do 10 %</t>
  </si>
  <si>
    <t>-1129782946</t>
  </si>
  <si>
    <t>48</t>
  </si>
  <si>
    <t>997013151</t>
  </si>
  <si>
    <t>Vnitrostaveništní doprava suti a vybouraných hmot vodorovně do 50 m svisle s omezením mechanizace pro budovy a haly výšky do 6 m</t>
  </si>
  <si>
    <t>t</t>
  </si>
  <si>
    <t>1258248602</t>
  </si>
  <si>
    <t>7</t>
  </si>
  <si>
    <t>997006512</t>
  </si>
  <si>
    <t>Vodorovná doprava suti na skládku s naložením na dopravní prostředek a složením přes 100 m do 1 km</t>
  </si>
  <si>
    <t>-129519907</t>
  </si>
  <si>
    <t>8</t>
  </si>
  <si>
    <t>997006519</t>
  </si>
  <si>
    <t>Vodorovná doprava suti na skládku s naložením na dopravní prostředek a složením Příplatek k ceně za každý další i započatý 1 km</t>
  </si>
  <si>
    <t>1038093312</t>
  </si>
  <si>
    <t>416,563*9 'Přepočtené koeficientem množství</t>
  </si>
  <si>
    <t>997013501</t>
  </si>
  <si>
    <t>Odvoz suti a vybouraných hmot na skládku nebo meziskládku se složením, na vzdálenost do 1 km</t>
  </si>
  <si>
    <t>-681790043</t>
  </si>
  <si>
    <t>10</t>
  </si>
  <si>
    <t>997013801</t>
  </si>
  <si>
    <t>Poplatek za uložení stavebního odpadu na skládce (skládkovné) betonového</t>
  </si>
  <si>
    <t>1486052791</t>
  </si>
  <si>
    <t>12</t>
  </si>
  <si>
    <t>997013831</t>
  </si>
  <si>
    <t>Poplatek za uložení stavebního odpadu na skládce (skládkovné) směsného</t>
  </si>
  <si>
    <t>-1506433673</t>
  </si>
  <si>
    <t>762</t>
  </si>
  <si>
    <t>Bourací práce</t>
  </si>
  <si>
    <t>13</t>
  </si>
  <si>
    <t>762341811</t>
  </si>
  <si>
    <t>Demontáž bednění a laťování bednění střech rovných, obloukových, sklonu do 60 st. se všemi nadstřešními konstrukcemi z prken hrubých, hoblovaných tl. do 32 mm</t>
  </si>
  <si>
    <t>m2</t>
  </si>
  <si>
    <t>-2103870881</t>
  </si>
  <si>
    <t>14</t>
  </si>
  <si>
    <t>7620000001</t>
  </si>
  <si>
    <t>Demontáž střešních vazníků</t>
  </si>
  <si>
    <t>-163824607</t>
  </si>
  <si>
    <t>7640000001</t>
  </si>
  <si>
    <t>Dmtž veškerých klempířských kcí a prvků</t>
  </si>
  <si>
    <t>216767446</t>
  </si>
  <si>
    <t>764001821</t>
  </si>
  <si>
    <t xml:space="preserve">Demontáž klempířských konstrukcí krytiny ze svitků nebo tabulí do suti_x000D_
</t>
  </si>
  <si>
    <t>48789696</t>
  </si>
  <si>
    <t>2 - Demolice objektu p.p.č. 3791/1 (3791/6)</t>
  </si>
  <si>
    <t>981011312</t>
  </si>
  <si>
    <t>Demolice budov postupným rozebíráním z cihel, kamene, smíšeného nebo hrázděného zdiva, tvárnic na maltu vápennou nebo vápenocementovou s podílem konstrukcí přes 10 do 15 %</t>
  </si>
  <si>
    <t>-570036038</t>
  </si>
  <si>
    <t>540,27*9 'Přepočtené koeficientem množství</t>
  </si>
  <si>
    <t>68373619</t>
  </si>
  <si>
    <t>soubor</t>
  </si>
  <si>
    <t>11</t>
  </si>
  <si>
    <t>712400832</t>
  </si>
  <si>
    <t xml:space="preserve">Odstranění ze střech šikmých přes 10 st. do 30 st. krytiny povlakové </t>
  </si>
  <si>
    <t>1234915128</t>
  </si>
  <si>
    <t>P</t>
  </si>
  <si>
    <t>Poznámka k položce:
všechny vrstvy</t>
  </si>
  <si>
    <t>3 - Demolice objektu p.p.č. 3790</t>
  </si>
  <si>
    <t>383,68*9 'Přepočtené koeficientem množství</t>
  </si>
  <si>
    <t>4 - Demolice objektu p.p.č. 3789</t>
  </si>
  <si>
    <t>438,5*9 'Přepočtené koeficientem množství</t>
  </si>
  <si>
    <t>5 - Demolice techn. vybavenosti a inženýrských sítí</t>
  </si>
  <si>
    <t>960002</t>
  </si>
  <si>
    <t>Demontáž stávajících betonových šachet vč. zpětného zásypu - kpl: D+M výkop, odpojení, ukončení, zpětný zásyp, odvoz a uložení na skládku, vč. poplatku za skládku</t>
  </si>
  <si>
    <t>ks</t>
  </si>
  <si>
    <t>530980036</t>
  </si>
  <si>
    <t>960003</t>
  </si>
  <si>
    <t>Demontáž splaškové kanalizace DN 200  vč. zpětného zásypu - kpl: D+M výkop, odpojení, ukončení, zaslepení, zabetonování, zajištění, zpětný zásyp, odvoz a uložení na skládku, vč. poplatku za skládku</t>
  </si>
  <si>
    <t>m</t>
  </si>
  <si>
    <t>1475142953</t>
  </si>
  <si>
    <t>960004</t>
  </si>
  <si>
    <t>Demontáž splaškové a dešťové kanalizace vč. zpětného zásypu - kpl: D+M výkop, odpojení, ukončení, zaslepení, zabetonování, zajištění, zpětný zásyp, odvoz a uložení na skládku, vč. poplatku za skládku</t>
  </si>
  <si>
    <t>-592450647</t>
  </si>
  <si>
    <t>960005</t>
  </si>
  <si>
    <t>Demontáž vodovodu DN do 50 vč. zpětného zásypu - kpl: D+M výkop, odpojení, ukončení, zaslepení, zabetonování, zajištění, zpětný zásyp, odvoz a uložení na skládku, vč. poplatku za skládku</t>
  </si>
  <si>
    <t>-882596911</t>
  </si>
  <si>
    <t>960006</t>
  </si>
  <si>
    <t>Demontáž přípojek vody, vč. zpětného zásypu - kpl: D+M výkop, odpojení, ukončení, zaslepení, zabetonování, zajištění, zpětný zásyp, odvoz a uložení na skládku, vč. poplatku za skládku</t>
  </si>
  <si>
    <t>-973850945</t>
  </si>
  <si>
    <t>960007</t>
  </si>
  <si>
    <t>Demontáž elektrorozvodů vč. zpětného zásypu - kpl: D+M výkop, odpojení, ukončení, zaslepení, zabetonování, zajištění, zpětný zásyp, odvoz a uložení na skládku, vč. poplatku za skládku</t>
  </si>
  <si>
    <t>-2122486517</t>
  </si>
  <si>
    <t>960008</t>
  </si>
  <si>
    <t>Dmtž  slaboproudu - kpl: D+M výkop, odpojení, ukončení, zajištění, zpětný zásyp, odvoz a uložení na skládku, vč. poplatku za skládku</t>
  </si>
  <si>
    <t>-1728172497</t>
  </si>
  <si>
    <t>960009</t>
  </si>
  <si>
    <t>Demontáž primérního a sekundérního potrubí v topném kanálu - kpl: D+M výkop, odpojení, ukončení, zaslepení, zabetonování, zajištění, zpětný zásyp, odvoz a uložení na skládku, vč. poplatku za skládku</t>
  </si>
  <si>
    <t>1187550790</t>
  </si>
  <si>
    <t>960010</t>
  </si>
  <si>
    <t>Demontáž topného kanálu vč. šachet - kpl: D+M výkop, odpojení, ukončení, zaslepení, zabetonování, zajištění, zpětný zásyp, odvoz a uložení na skládku, vč. poplatku za skládku</t>
  </si>
  <si>
    <t>332479685</t>
  </si>
  <si>
    <t>960011</t>
  </si>
  <si>
    <t>Demontáž technologické části ve výměníkové části - kpl: D+M odpojení, ukončení, zaslepení, zabetonování, zajištění, dvoz a uložení na skládku, vč. poplatku za skládku</t>
  </si>
  <si>
    <t>-1369239574</t>
  </si>
  <si>
    <t>960012</t>
  </si>
  <si>
    <t>Odpojení a zajištění potrubí a kabelů</t>
  </si>
  <si>
    <t>-864837182</t>
  </si>
  <si>
    <t>960013</t>
  </si>
  <si>
    <t>Zásyp jam, šachet, rýh sypaninou se zhutněním - kpl: zásyp jam, šachet, rýh zeminou vhodnou pro zásypy, vč. nákupu, dovozu a přemístění</t>
  </si>
  <si>
    <t>-1947621523</t>
  </si>
  <si>
    <t>960014</t>
  </si>
  <si>
    <t xml:space="preserve">Plošná úprava terénu - kpl: plošná úprava terénu zeminou vhodnou pro zatravnění, vč. nákupu, dovozu, přemístění, nakládání, založení, rozprostření  </t>
  </si>
  <si>
    <t>1283611197</t>
  </si>
  <si>
    <t>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</si>
  <si>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</si>
  <si>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</si>
  <si>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</si>
  <si>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</si>
  <si>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</t>
  </si>
  <si>
    <t>VRN1</t>
  </si>
  <si>
    <t>Průzkumné, geodetické a projektové práce</t>
  </si>
  <si>
    <t>010001000</t>
  </si>
  <si>
    <t xml:space="preserve">Průzkumné, geodetické a projektové práce </t>
  </si>
  <si>
    <t>kus</t>
  </si>
  <si>
    <t>1024</t>
  </si>
  <si>
    <t>-199883953</t>
  </si>
  <si>
    <t>VRN3</t>
  </si>
  <si>
    <t>Zařízení staveniště</t>
  </si>
  <si>
    <t>030001000</t>
  </si>
  <si>
    <t>Zařízení staveniště: zřízení, vybavení, zabezpečení, oplocení, zrušení</t>
  </si>
  <si>
    <t>-491711944</t>
  </si>
  <si>
    <t>VRN5</t>
  </si>
  <si>
    <t>Finanční náklady</t>
  </si>
  <si>
    <t>052103000</t>
  </si>
  <si>
    <t>Finanční náklady finanční rezerva rezerva investora</t>
  </si>
  <si>
    <t>%</t>
  </si>
  <si>
    <t>2015050946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</si>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</sst>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>
      <pane ySplit="1" topLeftCell="A5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30" t="s">
        <v>16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6"/>
      <c r="AQ5" s="28"/>
      <c r="BE5" s="328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32" t="s">
        <v>19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6"/>
      <c r="AQ6" s="28"/>
      <c r="BE6" s="329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29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29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29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329"/>
      <c r="BS10" s="21" t="s">
        <v>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21</v>
      </c>
      <c r="AO11" s="26"/>
      <c r="AP11" s="26"/>
      <c r="AQ11" s="28"/>
      <c r="BE11" s="329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29"/>
      <c r="BS12" s="21" t="s">
        <v>8</v>
      </c>
    </row>
    <row r="13" spans="1:74" ht="14.45" customHeight="1">
      <c r="B13" s="25"/>
      <c r="C13" s="26"/>
      <c r="D13" s="34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33</v>
      </c>
      <c r="AO13" s="26"/>
      <c r="AP13" s="26"/>
      <c r="AQ13" s="28"/>
      <c r="BE13" s="329"/>
      <c r="BS13" s="21" t="s">
        <v>8</v>
      </c>
    </row>
    <row r="14" spans="1:74" ht="15">
      <c r="B14" s="25"/>
      <c r="C14" s="26"/>
      <c r="D14" s="26"/>
      <c r="E14" s="333" t="s">
        <v>33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4" t="s">
        <v>31</v>
      </c>
      <c r="AL14" s="26"/>
      <c r="AM14" s="26"/>
      <c r="AN14" s="36" t="s">
        <v>33</v>
      </c>
      <c r="AO14" s="26"/>
      <c r="AP14" s="26"/>
      <c r="AQ14" s="28"/>
      <c r="BE14" s="329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29"/>
      <c r="BS15" s="21" t="s">
        <v>6</v>
      </c>
    </row>
    <row r="16" spans="1:74" ht="14.45" customHeight="1">
      <c r="B16" s="25"/>
      <c r="C16" s="26"/>
      <c r="D16" s="34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29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21</v>
      </c>
      <c r="AO17" s="26"/>
      <c r="AP17" s="26"/>
      <c r="AQ17" s="28"/>
      <c r="BE17" s="329"/>
      <c r="BS17" s="21" t="s">
        <v>36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29"/>
      <c r="BS18" s="21" t="s">
        <v>8</v>
      </c>
    </row>
    <row r="19" spans="2:71" ht="14.45" customHeight="1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29"/>
      <c r="BS19" s="21" t="s">
        <v>8</v>
      </c>
    </row>
    <row r="20" spans="2:71" ht="22.5" customHeight="1">
      <c r="B20" s="25"/>
      <c r="C20" s="26"/>
      <c r="D20" s="26"/>
      <c r="E20" s="335" t="s">
        <v>21</v>
      </c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26"/>
      <c r="AP20" s="26"/>
      <c r="AQ20" s="28"/>
      <c r="BE20" s="329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29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29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6">
        <f>ROUND(AG51,2)</f>
        <v>0</v>
      </c>
      <c r="AL23" s="337"/>
      <c r="AM23" s="337"/>
      <c r="AN23" s="337"/>
      <c r="AO23" s="337"/>
      <c r="AP23" s="39"/>
      <c r="AQ23" s="42"/>
      <c r="BE23" s="329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29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8" t="s">
        <v>39</v>
      </c>
      <c r="M25" s="338"/>
      <c r="N25" s="338"/>
      <c r="O25" s="338"/>
      <c r="P25" s="39"/>
      <c r="Q25" s="39"/>
      <c r="R25" s="39"/>
      <c r="S25" s="39"/>
      <c r="T25" s="39"/>
      <c r="U25" s="39"/>
      <c r="V25" s="39"/>
      <c r="W25" s="338" t="s">
        <v>40</v>
      </c>
      <c r="X25" s="338"/>
      <c r="Y25" s="338"/>
      <c r="Z25" s="338"/>
      <c r="AA25" s="338"/>
      <c r="AB25" s="338"/>
      <c r="AC25" s="338"/>
      <c r="AD25" s="338"/>
      <c r="AE25" s="338"/>
      <c r="AF25" s="39"/>
      <c r="AG25" s="39"/>
      <c r="AH25" s="39"/>
      <c r="AI25" s="39"/>
      <c r="AJ25" s="39"/>
      <c r="AK25" s="338" t="s">
        <v>41</v>
      </c>
      <c r="AL25" s="338"/>
      <c r="AM25" s="338"/>
      <c r="AN25" s="338"/>
      <c r="AO25" s="338"/>
      <c r="AP25" s="39"/>
      <c r="AQ25" s="42"/>
      <c r="BE25" s="329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21">
        <v>0.21</v>
      </c>
      <c r="M26" s="322"/>
      <c r="N26" s="322"/>
      <c r="O26" s="322"/>
      <c r="P26" s="45"/>
      <c r="Q26" s="45"/>
      <c r="R26" s="45"/>
      <c r="S26" s="45"/>
      <c r="T26" s="45"/>
      <c r="U26" s="45"/>
      <c r="V26" s="45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5"/>
      <c r="AG26" s="45"/>
      <c r="AH26" s="45"/>
      <c r="AI26" s="45"/>
      <c r="AJ26" s="45"/>
      <c r="AK26" s="323">
        <f>ROUND(AV51,2)</f>
        <v>0</v>
      </c>
      <c r="AL26" s="322"/>
      <c r="AM26" s="322"/>
      <c r="AN26" s="322"/>
      <c r="AO26" s="322"/>
      <c r="AP26" s="45"/>
      <c r="AQ26" s="47"/>
      <c r="BE26" s="329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21">
        <v>0.15</v>
      </c>
      <c r="M27" s="322"/>
      <c r="N27" s="322"/>
      <c r="O27" s="322"/>
      <c r="P27" s="45"/>
      <c r="Q27" s="45"/>
      <c r="R27" s="45"/>
      <c r="S27" s="45"/>
      <c r="T27" s="45"/>
      <c r="U27" s="45"/>
      <c r="V27" s="45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5"/>
      <c r="AG27" s="45"/>
      <c r="AH27" s="45"/>
      <c r="AI27" s="45"/>
      <c r="AJ27" s="45"/>
      <c r="AK27" s="323">
        <f>ROUND(AW51,2)</f>
        <v>0</v>
      </c>
      <c r="AL27" s="322"/>
      <c r="AM27" s="322"/>
      <c r="AN27" s="322"/>
      <c r="AO27" s="322"/>
      <c r="AP27" s="45"/>
      <c r="AQ27" s="47"/>
      <c r="BE27" s="329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21">
        <v>0.21</v>
      </c>
      <c r="M28" s="322"/>
      <c r="N28" s="322"/>
      <c r="O28" s="322"/>
      <c r="P28" s="45"/>
      <c r="Q28" s="45"/>
      <c r="R28" s="45"/>
      <c r="S28" s="45"/>
      <c r="T28" s="45"/>
      <c r="U28" s="45"/>
      <c r="V28" s="45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5"/>
      <c r="AG28" s="45"/>
      <c r="AH28" s="45"/>
      <c r="AI28" s="45"/>
      <c r="AJ28" s="45"/>
      <c r="AK28" s="323">
        <v>0</v>
      </c>
      <c r="AL28" s="322"/>
      <c r="AM28" s="322"/>
      <c r="AN28" s="322"/>
      <c r="AO28" s="322"/>
      <c r="AP28" s="45"/>
      <c r="AQ28" s="47"/>
      <c r="BE28" s="329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21">
        <v>0.15</v>
      </c>
      <c r="M29" s="322"/>
      <c r="N29" s="322"/>
      <c r="O29" s="322"/>
      <c r="P29" s="45"/>
      <c r="Q29" s="45"/>
      <c r="R29" s="45"/>
      <c r="S29" s="45"/>
      <c r="T29" s="45"/>
      <c r="U29" s="45"/>
      <c r="V29" s="45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5"/>
      <c r="AG29" s="45"/>
      <c r="AH29" s="45"/>
      <c r="AI29" s="45"/>
      <c r="AJ29" s="45"/>
      <c r="AK29" s="323">
        <v>0</v>
      </c>
      <c r="AL29" s="322"/>
      <c r="AM29" s="322"/>
      <c r="AN29" s="322"/>
      <c r="AO29" s="322"/>
      <c r="AP29" s="45"/>
      <c r="AQ29" s="47"/>
      <c r="BE29" s="329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21">
        <v>0</v>
      </c>
      <c r="M30" s="322"/>
      <c r="N30" s="322"/>
      <c r="O30" s="322"/>
      <c r="P30" s="45"/>
      <c r="Q30" s="45"/>
      <c r="R30" s="45"/>
      <c r="S30" s="45"/>
      <c r="T30" s="45"/>
      <c r="U30" s="45"/>
      <c r="V30" s="45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5"/>
      <c r="AG30" s="45"/>
      <c r="AH30" s="45"/>
      <c r="AI30" s="45"/>
      <c r="AJ30" s="45"/>
      <c r="AK30" s="323">
        <v>0</v>
      </c>
      <c r="AL30" s="322"/>
      <c r="AM30" s="322"/>
      <c r="AN30" s="322"/>
      <c r="AO30" s="322"/>
      <c r="AP30" s="45"/>
      <c r="AQ30" s="47"/>
      <c r="BE30" s="329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29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24" t="s">
        <v>50</v>
      </c>
      <c r="Y32" s="325"/>
      <c r="Z32" s="325"/>
      <c r="AA32" s="325"/>
      <c r="AB32" s="325"/>
      <c r="AC32" s="50"/>
      <c r="AD32" s="50"/>
      <c r="AE32" s="50"/>
      <c r="AF32" s="50"/>
      <c r="AG32" s="50"/>
      <c r="AH32" s="50"/>
      <c r="AI32" s="50"/>
      <c r="AJ32" s="50"/>
      <c r="AK32" s="326">
        <f>SUM(AK23:AK30)</f>
        <v>0</v>
      </c>
      <c r="AL32" s="325"/>
      <c r="AM32" s="325"/>
      <c r="AN32" s="325"/>
      <c r="AO32" s="327"/>
      <c r="AP32" s="48"/>
      <c r="AQ32" s="52"/>
      <c r="BE32" s="329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45110000-1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07" t="str">
        <f>K6</f>
        <v>IS a komunikace Husitská - Vítězná Sokolov, II.etapa, Demolice objektů</v>
      </c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Sokolov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09" t="str">
        <f>IF(AN8= "","",AN8)</f>
        <v>1.5.2017</v>
      </c>
      <c r="AN44" s="309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Sokolov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34</v>
      </c>
      <c r="AJ46" s="60"/>
      <c r="AK46" s="60"/>
      <c r="AL46" s="60"/>
      <c r="AM46" s="310" t="str">
        <f>IF(E17="","",E17)</f>
        <v xml:space="preserve"> </v>
      </c>
      <c r="AN46" s="310"/>
      <c r="AO46" s="310"/>
      <c r="AP46" s="310"/>
      <c r="AQ46" s="60"/>
      <c r="AR46" s="58"/>
      <c r="AS46" s="311" t="s">
        <v>52</v>
      </c>
      <c r="AT46" s="312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32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3"/>
      <c r="AT47" s="314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5"/>
      <c r="AT48" s="316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17" t="s">
        <v>53</v>
      </c>
      <c r="D49" s="318"/>
      <c r="E49" s="318"/>
      <c r="F49" s="318"/>
      <c r="G49" s="318"/>
      <c r="H49" s="76"/>
      <c r="I49" s="319" t="s">
        <v>54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55</v>
      </c>
      <c r="AH49" s="318"/>
      <c r="AI49" s="318"/>
      <c r="AJ49" s="318"/>
      <c r="AK49" s="318"/>
      <c r="AL49" s="318"/>
      <c r="AM49" s="318"/>
      <c r="AN49" s="319" t="s">
        <v>56</v>
      </c>
      <c r="AO49" s="318"/>
      <c r="AP49" s="318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01">
        <f>ROUND(SUM(AG52:AG57),2)</f>
        <v>0</v>
      </c>
      <c r="AH51" s="301"/>
      <c r="AI51" s="301"/>
      <c r="AJ51" s="301"/>
      <c r="AK51" s="301"/>
      <c r="AL51" s="301"/>
      <c r="AM51" s="301"/>
      <c r="AN51" s="302">
        <f t="shared" ref="AN51:AN57" si="0">SUM(AG51,AT51)</f>
        <v>0</v>
      </c>
      <c r="AO51" s="302"/>
      <c r="AP51" s="302"/>
      <c r="AQ51" s="86" t="s">
        <v>21</v>
      </c>
      <c r="AR51" s="68"/>
      <c r="AS51" s="87">
        <f>ROUND(SUM(AS52:AS57),2)</f>
        <v>0</v>
      </c>
      <c r="AT51" s="88">
        <f t="shared" ref="AT51:AT57" si="1">ROUND(SUM(AV51:AW51),2)</f>
        <v>0</v>
      </c>
      <c r="AU51" s="89">
        <f>ROUND(SUM(AU52:AU57),5)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ROUND(SUM(AZ52:AZ57),2)</f>
        <v>0</v>
      </c>
      <c r="BA51" s="88">
        <f>ROUND(SUM(BA52:BA57),2)</f>
        <v>0</v>
      </c>
      <c r="BB51" s="88">
        <f>ROUND(SUM(BB52:BB57),2)</f>
        <v>0</v>
      </c>
      <c r="BC51" s="88">
        <f>ROUND(SUM(BC52:BC57),2)</f>
        <v>0</v>
      </c>
      <c r="BD51" s="90">
        <f>ROUND(SUM(BD52:BD57),2)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22.5" customHeight="1">
      <c r="A52" s="93" t="s">
        <v>76</v>
      </c>
      <c r="B52" s="94"/>
      <c r="C52" s="95"/>
      <c r="D52" s="306" t="s">
        <v>77</v>
      </c>
      <c r="E52" s="306"/>
      <c r="F52" s="306"/>
      <c r="G52" s="306"/>
      <c r="H52" s="306"/>
      <c r="I52" s="96"/>
      <c r="J52" s="306" t="s">
        <v>78</v>
      </c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4">
        <f>'1 - Demolice objektu p.p....'!J27</f>
        <v>0</v>
      </c>
      <c r="AH52" s="305"/>
      <c r="AI52" s="305"/>
      <c r="AJ52" s="305"/>
      <c r="AK52" s="305"/>
      <c r="AL52" s="305"/>
      <c r="AM52" s="305"/>
      <c r="AN52" s="304">
        <f t="shared" si="0"/>
        <v>0</v>
      </c>
      <c r="AO52" s="305"/>
      <c r="AP52" s="305"/>
      <c r="AQ52" s="97" t="s">
        <v>79</v>
      </c>
      <c r="AR52" s="98"/>
      <c r="AS52" s="99">
        <v>0</v>
      </c>
      <c r="AT52" s="100">
        <f t="shared" si="1"/>
        <v>0</v>
      </c>
      <c r="AU52" s="101">
        <f>'1 - Demolice objektu p.p....'!P79</f>
        <v>0</v>
      </c>
      <c r="AV52" s="100">
        <f>'1 - Demolice objektu p.p....'!J30</f>
        <v>0</v>
      </c>
      <c r="AW52" s="100">
        <f>'1 - Demolice objektu p.p....'!J31</f>
        <v>0</v>
      </c>
      <c r="AX52" s="100">
        <f>'1 - Demolice objektu p.p....'!J32</f>
        <v>0</v>
      </c>
      <c r="AY52" s="100">
        <f>'1 - Demolice objektu p.p....'!J33</f>
        <v>0</v>
      </c>
      <c r="AZ52" s="100">
        <f>'1 - Demolice objektu p.p....'!F30</f>
        <v>0</v>
      </c>
      <c r="BA52" s="100">
        <f>'1 - Demolice objektu p.p....'!F31</f>
        <v>0</v>
      </c>
      <c r="BB52" s="100">
        <f>'1 - Demolice objektu p.p....'!F32</f>
        <v>0</v>
      </c>
      <c r="BC52" s="100">
        <f>'1 - Demolice objektu p.p....'!F33</f>
        <v>0</v>
      </c>
      <c r="BD52" s="102">
        <f>'1 - Demolice objektu p.p....'!F34</f>
        <v>0</v>
      </c>
      <c r="BT52" s="103" t="s">
        <v>77</v>
      </c>
      <c r="BV52" s="103" t="s">
        <v>74</v>
      </c>
      <c r="BW52" s="103" t="s">
        <v>80</v>
      </c>
      <c r="BX52" s="103" t="s">
        <v>7</v>
      </c>
      <c r="CL52" s="103" t="s">
        <v>21</v>
      </c>
      <c r="CM52" s="103" t="s">
        <v>81</v>
      </c>
    </row>
    <row r="53" spans="1:91" s="5" customFormat="1" ht="22.5" customHeight="1">
      <c r="A53" s="93" t="s">
        <v>76</v>
      </c>
      <c r="B53" s="94"/>
      <c r="C53" s="95"/>
      <c r="D53" s="306" t="s">
        <v>81</v>
      </c>
      <c r="E53" s="306"/>
      <c r="F53" s="306"/>
      <c r="G53" s="306"/>
      <c r="H53" s="306"/>
      <c r="I53" s="96"/>
      <c r="J53" s="306" t="s">
        <v>82</v>
      </c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4">
        <f>'2 - Demolice objektu p.p....'!J27</f>
        <v>0</v>
      </c>
      <c r="AH53" s="305"/>
      <c r="AI53" s="305"/>
      <c r="AJ53" s="305"/>
      <c r="AK53" s="305"/>
      <c r="AL53" s="305"/>
      <c r="AM53" s="305"/>
      <c r="AN53" s="304">
        <f t="shared" si="0"/>
        <v>0</v>
      </c>
      <c r="AO53" s="305"/>
      <c r="AP53" s="305"/>
      <c r="AQ53" s="97" t="s">
        <v>79</v>
      </c>
      <c r="AR53" s="98"/>
      <c r="AS53" s="99">
        <v>0</v>
      </c>
      <c r="AT53" s="100">
        <f t="shared" si="1"/>
        <v>0</v>
      </c>
      <c r="AU53" s="101">
        <f>'2 - Demolice objektu p.p....'!P79</f>
        <v>0</v>
      </c>
      <c r="AV53" s="100">
        <f>'2 - Demolice objektu p.p....'!J30</f>
        <v>0</v>
      </c>
      <c r="AW53" s="100">
        <f>'2 - Demolice objektu p.p....'!J31</f>
        <v>0</v>
      </c>
      <c r="AX53" s="100">
        <f>'2 - Demolice objektu p.p....'!J32</f>
        <v>0</v>
      </c>
      <c r="AY53" s="100">
        <f>'2 - Demolice objektu p.p....'!J33</f>
        <v>0</v>
      </c>
      <c r="AZ53" s="100">
        <f>'2 - Demolice objektu p.p....'!F30</f>
        <v>0</v>
      </c>
      <c r="BA53" s="100">
        <f>'2 - Demolice objektu p.p....'!F31</f>
        <v>0</v>
      </c>
      <c r="BB53" s="100">
        <f>'2 - Demolice objektu p.p....'!F32</f>
        <v>0</v>
      </c>
      <c r="BC53" s="100">
        <f>'2 - Demolice objektu p.p....'!F33</f>
        <v>0</v>
      </c>
      <c r="BD53" s="102">
        <f>'2 - Demolice objektu p.p....'!F34</f>
        <v>0</v>
      </c>
      <c r="BT53" s="103" t="s">
        <v>77</v>
      </c>
      <c r="BV53" s="103" t="s">
        <v>74</v>
      </c>
      <c r="BW53" s="103" t="s">
        <v>83</v>
      </c>
      <c r="BX53" s="103" t="s">
        <v>7</v>
      </c>
      <c r="CL53" s="103" t="s">
        <v>21</v>
      </c>
      <c r="CM53" s="103" t="s">
        <v>81</v>
      </c>
    </row>
    <row r="54" spans="1:91" s="5" customFormat="1" ht="22.5" customHeight="1">
      <c r="A54" s="93" t="s">
        <v>76</v>
      </c>
      <c r="B54" s="94"/>
      <c r="C54" s="95"/>
      <c r="D54" s="306" t="s">
        <v>84</v>
      </c>
      <c r="E54" s="306"/>
      <c r="F54" s="306"/>
      <c r="G54" s="306"/>
      <c r="H54" s="306"/>
      <c r="I54" s="96"/>
      <c r="J54" s="306" t="s">
        <v>85</v>
      </c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4">
        <f>'3 - Demolice objektu p.p....'!J27</f>
        <v>0</v>
      </c>
      <c r="AH54" s="305"/>
      <c r="AI54" s="305"/>
      <c r="AJ54" s="305"/>
      <c r="AK54" s="305"/>
      <c r="AL54" s="305"/>
      <c r="AM54" s="305"/>
      <c r="AN54" s="304">
        <f t="shared" si="0"/>
        <v>0</v>
      </c>
      <c r="AO54" s="305"/>
      <c r="AP54" s="305"/>
      <c r="AQ54" s="97" t="s">
        <v>79</v>
      </c>
      <c r="AR54" s="98"/>
      <c r="AS54" s="99">
        <v>0</v>
      </c>
      <c r="AT54" s="100">
        <f t="shared" si="1"/>
        <v>0</v>
      </c>
      <c r="AU54" s="101">
        <f>'3 - Demolice objektu p.p....'!P79</f>
        <v>0</v>
      </c>
      <c r="AV54" s="100">
        <f>'3 - Demolice objektu p.p....'!J30</f>
        <v>0</v>
      </c>
      <c r="AW54" s="100">
        <f>'3 - Demolice objektu p.p....'!J31</f>
        <v>0</v>
      </c>
      <c r="AX54" s="100">
        <f>'3 - Demolice objektu p.p....'!J32</f>
        <v>0</v>
      </c>
      <c r="AY54" s="100">
        <f>'3 - Demolice objektu p.p....'!J33</f>
        <v>0</v>
      </c>
      <c r="AZ54" s="100">
        <f>'3 - Demolice objektu p.p....'!F30</f>
        <v>0</v>
      </c>
      <c r="BA54" s="100">
        <f>'3 - Demolice objektu p.p....'!F31</f>
        <v>0</v>
      </c>
      <c r="BB54" s="100">
        <f>'3 - Demolice objektu p.p....'!F32</f>
        <v>0</v>
      </c>
      <c r="BC54" s="100">
        <f>'3 - Demolice objektu p.p....'!F33</f>
        <v>0</v>
      </c>
      <c r="BD54" s="102">
        <f>'3 - Demolice objektu p.p....'!F34</f>
        <v>0</v>
      </c>
      <c r="BT54" s="103" t="s">
        <v>77</v>
      </c>
      <c r="BV54" s="103" t="s">
        <v>74</v>
      </c>
      <c r="BW54" s="103" t="s">
        <v>86</v>
      </c>
      <c r="BX54" s="103" t="s">
        <v>7</v>
      </c>
      <c r="CL54" s="103" t="s">
        <v>21</v>
      </c>
      <c r="CM54" s="103" t="s">
        <v>81</v>
      </c>
    </row>
    <row r="55" spans="1:91" s="5" customFormat="1" ht="22.5" customHeight="1">
      <c r="A55" s="93" t="s">
        <v>76</v>
      </c>
      <c r="B55" s="94"/>
      <c r="C55" s="95"/>
      <c r="D55" s="306" t="s">
        <v>87</v>
      </c>
      <c r="E55" s="306"/>
      <c r="F55" s="306"/>
      <c r="G55" s="306"/>
      <c r="H55" s="306"/>
      <c r="I55" s="96"/>
      <c r="J55" s="306" t="s">
        <v>88</v>
      </c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4">
        <f>'4 - Demolice objektu p.p....'!J27</f>
        <v>0</v>
      </c>
      <c r="AH55" s="305"/>
      <c r="AI55" s="305"/>
      <c r="AJ55" s="305"/>
      <c r="AK55" s="305"/>
      <c r="AL55" s="305"/>
      <c r="AM55" s="305"/>
      <c r="AN55" s="304">
        <f t="shared" si="0"/>
        <v>0</v>
      </c>
      <c r="AO55" s="305"/>
      <c r="AP55" s="305"/>
      <c r="AQ55" s="97" t="s">
        <v>79</v>
      </c>
      <c r="AR55" s="98"/>
      <c r="AS55" s="99">
        <v>0</v>
      </c>
      <c r="AT55" s="100">
        <f t="shared" si="1"/>
        <v>0</v>
      </c>
      <c r="AU55" s="101">
        <f>'4 - Demolice objektu p.p....'!P79</f>
        <v>0</v>
      </c>
      <c r="AV55" s="100">
        <f>'4 - Demolice objektu p.p....'!J30</f>
        <v>0</v>
      </c>
      <c r="AW55" s="100">
        <f>'4 - Demolice objektu p.p....'!J31</f>
        <v>0</v>
      </c>
      <c r="AX55" s="100">
        <f>'4 - Demolice objektu p.p....'!J32</f>
        <v>0</v>
      </c>
      <c r="AY55" s="100">
        <f>'4 - Demolice objektu p.p....'!J33</f>
        <v>0</v>
      </c>
      <c r="AZ55" s="100">
        <f>'4 - Demolice objektu p.p....'!F30</f>
        <v>0</v>
      </c>
      <c r="BA55" s="100">
        <f>'4 - Demolice objektu p.p....'!F31</f>
        <v>0</v>
      </c>
      <c r="BB55" s="100">
        <f>'4 - Demolice objektu p.p....'!F32</f>
        <v>0</v>
      </c>
      <c r="BC55" s="100">
        <f>'4 - Demolice objektu p.p....'!F33</f>
        <v>0</v>
      </c>
      <c r="BD55" s="102">
        <f>'4 - Demolice objektu p.p....'!F34</f>
        <v>0</v>
      </c>
      <c r="BT55" s="103" t="s">
        <v>77</v>
      </c>
      <c r="BV55" s="103" t="s">
        <v>74</v>
      </c>
      <c r="BW55" s="103" t="s">
        <v>89</v>
      </c>
      <c r="BX55" s="103" t="s">
        <v>7</v>
      </c>
      <c r="CL55" s="103" t="s">
        <v>21</v>
      </c>
      <c r="CM55" s="103" t="s">
        <v>81</v>
      </c>
    </row>
    <row r="56" spans="1:91" s="5" customFormat="1" ht="37.5" customHeight="1">
      <c r="A56" s="93" t="s">
        <v>76</v>
      </c>
      <c r="B56" s="94"/>
      <c r="C56" s="95"/>
      <c r="D56" s="306" t="s">
        <v>90</v>
      </c>
      <c r="E56" s="306"/>
      <c r="F56" s="306"/>
      <c r="G56" s="306"/>
      <c r="H56" s="306"/>
      <c r="I56" s="96"/>
      <c r="J56" s="306" t="s">
        <v>91</v>
      </c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4">
        <f>'5 - Demolice techn. vybav...'!J27</f>
        <v>0</v>
      </c>
      <c r="AH56" s="305"/>
      <c r="AI56" s="305"/>
      <c r="AJ56" s="305"/>
      <c r="AK56" s="305"/>
      <c r="AL56" s="305"/>
      <c r="AM56" s="305"/>
      <c r="AN56" s="304">
        <f t="shared" si="0"/>
        <v>0</v>
      </c>
      <c r="AO56" s="305"/>
      <c r="AP56" s="305"/>
      <c r="AQ56" s="97" t="s">
        <v>79</v>
      </c>
      <c r="AR56" s="98"/>
      <c r="AS56" s="99">
        <v>0</v>
      </c>
      <c r="AT56" s="100">
        <f t="shared" si="1"/>
        <v>0</v>
      </c>
      <c r="AU56" s="101">
        <f>'5 - Demolice techn. vybav...'!P78</f>
        <v>0</v>
      </c>
      <c r="AV56" s="100">
        <f>'5 - Demolice techn. vybav...'!J30</f>
        <v>0</v>
      </c>
      <c r="AW56" s="100">
        <f>'5 - Demolice techn. vybav...'!J31</f>
        <v>0</v>
      </c>
      <c r="AX56" s="100">
        <f>'5 - Demolice techn. vybav...'!J32</f>
        <v>0</v>
      </c>
      <c r="AY56" s="100">
        <f>'5 - Demolice techn. vybav...'!J33</f>
        <v>0</v>
      </c>
      <c r="AZ56" s="100">
        <f>'5 - Demolice techn. vybav...'!F30</f>
        <v>0</v>
      </c>
      <c r="BA56" s="100">
        <f>'5 - Demolice techn. vybav...'!F31</f>
        <v>0</v>
      </c>
      <c r="BB56" s="100">
        <f>'5 - Demolice techn. vybav...'!F32</f>
        <v>0</v>
      </c>
      <c r="BC56" s="100">
        <f>'5 - Demolice techn. vybav...'!F33</f>
        <v>0</v>
      </c>
      <c r="BD56" s="102">
        <f>'5 - Demolice techn. vybav...'!F34</f>
        <v>0</v>
      </c>
      <c r="BT56" s="103" t="s">
        <v>77</v>
      </c>
      <c r="BV56" s="103" t="s">
        <v>74</v>
      </c>
      <c r="BW56" s="103" t="s">
        <v>92</v>
      </c>
      <c r="BX56" s="103" t="s">
        <v>7</v>
      </c>
      <c r="CL56" s="103" t="s">
        <v>21</v>
      </c>
      <c r="CM56" s="103" t="s">
        <v>81</v>
      </c>
    </row>
    <row r="57" spans="1:91" s="5" customFormat="1" ht="22.5" customHeight="1">
      <c r="A57" s="93" t="s">
        <v>76</v>
      </c>
      <c r="B57" s="94"/>
      <c r="C57" s="95"/>
      <c r="D57" s="306" t="s">
        <v>93</v>
      </c>
      <c r="E57" s="306"/>
      <c r="F57" s="306"/>
      <c r="G57" s="306"/>
      <c r="H57" s="306"/>
      <c r="I57" s="96"/>
      <c r="J57" s="306" t="s">
        <v>94</v>
      </c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4">
        <f>'6 - Vedlejší rozpočtové n...'!J27</f>
        <v>0</v>
      </c>
      <c r="AH57" s="305"/>
      <c r="AI57" s="305"/>
      <c r="AJ57" s="305"/>
      <c r="AK57" s="305"/>
      <c r="AL57" s="305"/>
      <c r="AM57" s="305"/>
      <c r="AN57" s="304">
        <f t="shared" si="0"/>
        <v>0</v>
      </c>
      <c r="AO57" s="305"/>
      <c r="AP57" s="305"/>
      <c r="AQ57" s="97" t="s">
        <v>79</v>
      </c>
      <c r="AR57" s="98"/>
      <c r="AS57" s="104">
        <v>0</v>
      </c>
      <c r="AT57" s="105">
        <f t="shared" si="1"/>
        <v>0</v>
      </c>
      <c r="AU57" s="106">
        <f>'6 - Vedlejší rozpočtové n...'!P80</f>
        <v>0</v>
      </c>
      <c r="AV57" s="105">
        <f>'6 - Vedlejší rozpočtové n...'!J30</f>
        <v>0</v>
      </c>
      <c r="AW57" s="105">
        <f>'6 - Vedlejší rozpočtové n...'!J31</f>
        <v>0</v>
      </c>
      <c r="AX57" s="105">
        <f>'6 - Vedlejší rozpočtové n...'!J32</f>
        <v>0</v>
      </c>
      <c r="AY57" s="105">
        <f>'6 - Vedlejší rozpočtové n...'!J33</f>
        <v>0</v>
      </c>
      <c r="AZ57" s="105">
        <f>'6 - Vedlejší rozpočtové n...'!F30</f>
        <v>0</v>
      </c>
      <c r="BA57" s="105">
        <f>'6 - Vedlejší rozpočtové n...'!F31</f>
        <v>0</v>
      </c>
      <c r="BB57" s="105">
        <f>'6 - Vedlejší rozpočtové n...'!F32</f>
        <v>0</v>
      </c>
      <c r="BC57" s="105">
        <f>'6 - Vedlejší rozpočtové n...'!F33</f>
        <v>0</v>
      </c>
      <c r="BD57" s="107">
        <f>'6 - Vedlejší rozpočtové n...'!F34</f>
        <v>0</v>
      </c>
      <c r="BT57" s="103" t="s">
        <v>77</v>
      </c>
      <c r="BV57" s="103" t="s">
        <v>74</v>
      </c>
      <c r="BW57" s="103" t="s">
        <v>95</v>
      </c>
      <c r="BX57" s="103" t="s">
        <v>7</v>
      </c>
      <c r="CL57" s="103" t="s">
        <v>21</v>
      </c>
      <c r="CM57" s="103" t="s">
        <v>81</v>
      </c>
    </row>
    <row r="58" spans="1:91" s="1" customFormat="1" ht="30" customHeight="1">
      <c r="B58" s="38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58"/>
    </row>
    <row r="59" spans="1:91" s="1" customFormat="1" ht="6.95" customHeight="1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8"/>
    </row>
  </sheetData>
  <sheetProtection password="CC35" sheet="1" objects="1" scenarios="1" formatCells="0" formatColumns="0" formatRows="0" sort="0" autoFilter="0"/>
  <mergeCells count="61">
    <mergeCell ref="AK27:AO27"/>
    <mergeCell ref="L28:O28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AG51:AM51"/>
    <mergeCell ref="AN51:AP51"/>
    <mergeCell ref="AR2:BE2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</mergeCells>
  <hyperlinks>
    <hyperlink ref="K1:S1" location="C2" display="1) Rekapitulace stavby"/>
    <hyperlink ref="W1:AI1" location="C51" display="2) Rekapitulace objektů stavby a soupisů prací"/>
    <hyperlink ref="A52" location="'1 - Demolice objektu p.p....'!C2" display="/"/>
    <hyperlink ref="A53" location="'2 - Demolice objektu p.p....'!C2" display="/"/>
    <hyperlink ref="A54" location="'3 - Demolice objektu p.p....'!C2" display="/"/>
    <hyperlink ref="A55" location="'4 - Demolice objektu p.p....'!C2" display="/"/>
    <hyperlink ref="A56" location="'5 - Demolice techn. vybav...'!C2" display="/"/>
    <hyperlink ref="A57" location="'6 - Vedlejší rozpočtové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tabSelected="1" workbookViewId="0">
      <pane ySplit="1" topLeftCell="A56" activePane="bottomLeft" state="frozen"/>
      <selection pane="bottomLeft" activeCell="W82" sqref="W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80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103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ROUND(SUM(BE79:BE102), 2)</f>
        <v>0</v>
      </c>
      <c r="G30" s="39"/>
      <c r="H30" s="39"/>
      <c r="I30" s="128">
        <v>0.21</v>
      </c>
      <c r="J30" s="127">
        <f>ROUND(ROUND((SUM(BE79:BE102)),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ROUND(SUM(BF79:BF102), 2)</f>
        <v>0</v>
      </c>
      <c r="G31" s="39"/>
      <c r="H31" s="39"/>
      <c r="I31" s="128">
        <v>0.15</v>
      </c>
      <c r="J31" s="127">
        <f>ROUND(ROUND((SUM(BF79:BF102)),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ROUND(SUM(BG79:BG102),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ROUND(SUM(BH79:BH102),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ROUND(SUM(BI79:BI102),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1 - Demolice objektu p.p.č. 3794/2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110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111</v>
      </c>
      <c r="E59" s="156"/>
      <c r="F59" s="156"/>
      <c r="G59" s="156"/>
      <c r="H59" s="156"/>
      <c r="I59" s="157"/>
      <c r="J59" s="158">
        <f>J98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112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22.5" customHeight="1">
      <c r="B69" s="38"/>
      <c r="C69" s="60"/>
      <c r="D69" s="60"/>
      <c r="E69" s="339" t="str">
        <f>E7</f>
        <v>IS a komunikace Husitská - Vítězná Sokolov, II.etapa, Demolice objektů</v>
      </c>
      <c r="F69" s="340"/>
      <c r="G69" s="340"/>
      <c r="H69" s="340"/>
      <c r="I69" s="160"/>
      <c r="J69" s="60"/>
      <c r="K69" s="60"/>
      <c r="L69" s="58"/>
    </row>
    <row r="70" spans="2:63" s="1" customFormat="1" ht="14.45" customHeight="1">
      <c r="B70" s="38"/>
      <c r="C70" s="62" t="s">
        <v>102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23.25" customHeight="1">
      <c r="B71" s="38"/>
      <c r="C71" s="60"/>
      <c r="D71" s="60"/>
      <c r="E71" s="307" t="str">
        <f>E9</f>
        <v>1 - Demolice objektu p.p.č. 3794/2</v>
      </c>
      <c r="F71" s="341"/>
      <c r="G71" s="341"/>
      <c r="H71" s="341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>Sokolov</v>
      </c>
      <c r="G73" s="60"/>
      <c r="H73" s="60"/>
      <c r="I73" s="162" t="s">
        <v>25</v>
      </c>
      <c r="J73" s="70" t="str">
        <f>IF(J12="","",J12)</f>
        <v>1.5.2017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Město Sokolov</v>
      </c>
      <c r="G75" s="60"/>
      <c r="H75" s="60"/>
      <c r="I75" s="162" t="s">
        <v>34</v>
      </c>
      <c r="J75" s="161" t="str">
        <f>E21</f>
        <v xml:space="preserve"> </v>
      </c>
      <c r="K75" s="60"/>
      <c r="L75" s="58"/>
    </row>
    <row r="76" spans="2:63" s="1" customFormat="1" ht="14.45" customHeight="1">
      <c r="B76" s="38"/>
      <c r="C76" s="62" t="s">
        <v>32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113</v>
      </c>
      <c r="D78" s="165" t="s">
        <v>57</v>
      </c>
      <c r="E78" s="165" t="s">
        <v>53</v>
      </c>
      <c r="F78" s="165" t="s">
        <v>114</v>
      </c>
      <c r="G78" s="165" t="s">
        <v>115</v>
      </c>
      <c r="H78" s="165" t="s">
        <v>116</v>
      </c>
      <c r="I78" s="166" t="s">
        <v>117</v>
      </c>
      <c r="J78" s="165" t="s">
        <v>106</v>
      </c>
      <c r="K78" s="167" t="s">
        <v>118</v>
      </c>
      <c r="L78" s="168"/>
      <c r="M78" s="78" t="s">
        <v>119</v>
      </c>
      <c r="N78" s="79" t="s">
        <v>42</v>
      </c>
      <c r="O78" s="79" t="s">
        <v>120</v>
      </c>
      <c r="P78" s="79" t="s">
        <v>121</v>
      </c>
      <c r="Q78" s="79" t="s">
        <v>122</v>
      </c>
      <c r="R78" s="79" t="s">
        <v>123</v>
      </c>
      <c r="S78" s="79" t="s">
        <v>124</v>
      </c>
      <c r="T78" s="80" t="s">
        <v>125</v>
      </c>
    </row>
    <row r="79" spans="2:63" s="1" customFormat="1" ht="29.25" customHeight="1">
      <c r="B79" s="38"/>
      <c r="C79" s="84" t="s">
        <v>107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434.05335600000001</v>
      </c>
      <c r="AT79" s="21" t="s">
        <v>71</v>
      </c>
      <c r="AU79" s="21" t="s">
        <v>108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71</v>
      </c>
      <c r="E80" s="176" t="s">
        <v>126</v>
      </c>
      <c r="F80" s="176" t="s">
        <v>127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P81+P98</f>
        <v>0</v>
      </c>
      <c r="Q80" s="181"/>
      <c r="R80" s="182">
        <f>R81+R98</f>
        <v>0</v>
      </c>
      <c r="S80" s="181"/>
      <c r="T80" s="183">
        <f>T81+T98</f>
        <v>434.05335600000001</v>
      </c>
      <c r="AR80" s="184" t="s">
        <v>77</v>
      </c>
      <c r="AT80" s="185" t="s">
        <v>71</v>
      </c>
      <c r="AU80" s="185" t="s">
        <v>72</v>
      </c>
      <c r="AY80" s="184" t="s">
        <v>128</v>
      </c>
      <c r="BK80" s="186">
        <f>BK81+BK98</f>
        <v>0</v>
      </c>
    </row>
    <row r="81" spans="2:65" s="10" customFormat="1" ht="19.899999999999999" customHeight="1">
      <c r="B81" s="173"/>
      <c r="C81" s="174"/>
      <c r="D81" s="187" t="s">
        <v>71</v>
      </c>
      <c r="E81" s="188" t="s">
        <v>129</v>
      </c>
      <c r="F81" s="188" t="s">
        <v>130</v>
      </c>
      <c r="G81" s="174"/>
      <c r="H81" s="174"/>
      <c r="I81" s="177"/>
      <c r="J81" s="189">
        <f>BK81</f>
        <v>0</v>
      </c>
      <c r="K81" s="174"/>
      <c r="L81" s="179"/>
      <c r="M81" s="180"/>
      <c r="N81" s="181"/>
      <c r="O81" s="181"/>
      <c r="P81" s="182">
        <f>SUM(P82:P97)</f>
        <v>0</v>
      </c>
      <c r="Q81" s="181"/>
      <c r="R81" s="182">
        <f>SUM(R82:R97)</f>
        <v>0</v>
      </c>
      <c r="S81" s="181"/>
      <c r="T81" s="183">
        <f>SUM(T82:T97)</f>
        <v>416.56260000000003</v>
      </c>
      <c r="AR81" s="184" t="s">
        <v>77</v>
      </c>
      <c r="AT81" s="185" t="s">
        <v>71</v>
      </c>
      <c r="AU81" s="185" t="s">
        <v>77</v>
      </c>
      <c r="AY81" s="184" t="s">
        <v>128</v>
      </c>
      <c r="BK81" s="186">
        <f>SUM(BK82:BK97)</f>
        <v>0</v>
      </c>
    </row>
    <row r="82" spans="2:65" s="1" customFormat="1" ht="31.5" customHeight="1">
      <c r="B82" s="38"/>
      <c r="C82" s="190" t="s">
        <v>77</v>
      </c>
      <c r="D82" s="190" t="s">
        <v>131</v>
      </c>
      <c r="E82" s="191" t="s">
        <v>132</v>
      </c>
      <c r="F82" s="192" t="s">
        <v>133</v>
      </c>
      <c r="G82" s="193" t="s">
        <v>134</v>
      </c>
      <c r="H82" s="194">
        <v>1</v>
      </c>
      <c r="I82" s="195"/>
      <c r="J82" s="196">
        <f>ROUND(I82*H82,2)</f>
        <v>0</v>
      </c>
      <c r="K82" s="192" t="s">
        <v>21</v>
      </c>
      <c r="L82" s="58"/>
      <c r="M82" s="197" t="s">
        <v>21</v>
      </c>
      <c r="N82" s="198" t="s">
        <v>43</v>
      </c>
      <c r="O82" s="39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1" t="s">
        <v>87</v>
      </c>
      <c r="AT82" s="21" t="s">
        <v>131</v>
      </c>
      <c r="AU82" s="21" t="s">
        <v>81</v>
      </c>
      <c r="AY82" s="21" t="s">
        <v>128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1" t="s">
        <v>77</v>
      </c>
      <c r="BK82" s="201">
        <f>ROUND(I82*H82,2)</f>
        <v>0</v>
      </c>
      <c r="BL82" s="21" t="s">
        <v>87</v>
      </c>
      <c r="BM82" s="21" t="s">
        <v>135</v>
      </c>
    </row>
    <row r="83" spans="2:65" s="1" customFormat="1" ht="31.5" customHeight="1">
      <c r="B83" s="38"/>
      <c r="C83" s="190" t="s">
        <v>81</v>
      </c>
      <c r="D83" s="190" t="s">
        <v>131</v>
      </c>
      <c r="E83" s="191" t="s">
        <v>136</v>
      </c>
      <c r="F83" s="192" t="s">
        <v>137</v>
      </c>
      <c r="G83" s="193" t="s">
        <v>138</v>
      </c>
      <c r="H83" s="194">
        <v>25</v>
      </c>
      <c r="I83" s="195"/>
      <c r="J83" s="196">
        <f>ROUND(I83*H83,2)</f>
        <v>0</v>
      </c>
      <c r="K83" s="192" t="s">
        <v>139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1.8</v>
      </c>
      <c r="T83" s="200">
        <f>S83*H83</f>
        <v>45</v>
      </c>
      <c r="AR83" s="21" t="s">
        <v>87</v>
      </c>
      <c r="AT83" s="21" t="s">
        <v>131</v>
      </c>
      <c r="AU83" s="21" t="s">
        <v>81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77</v>
      </c>
      <c r="BK83" s="201">
        <f>ROUND(I83*H83,2)</f>
        <v>0</v>
      </c>
      <c r="BL83" s="21" t="s">
        <v>87</v>
      </c>
      <c r="BM83" s="21" t="s">
        <v>140</v>
      </c>
    </row>
    <row r="84" spans="2:65" s="11" customFormat="1">
      <c r="B84" s="202"/>
      <c r="C84" s="203"/>
      <c r="D84" s="204" t="s">
        <v>141</v>
      </c>
      <c r="E84" s="205" t="s">
        <v>21</v>
      </c>
      <c r="F84" s="206" t="s">
        <v>142</v>
      </c>
      <c r="G84" s="203"/>
      <c r="H84" s="207">
        <v>25</v>
      </c>
      <c r="I84" s="208"/>
      <c r="J84" s="203"/>
      <c r="K84" s="203"/>
      <c r="L84" s="209"/>
      <c r="M84" s="210"/>
      <c r="N84" s="211"/>
      <c r="O84" s="211"/>
      <c r="P84" s="211"/>
      <c r="Q84" s="211"/>
      <c r="R84" s="211"/>
      <c r="S84" s="211"/>
      <c r="T84" s="212"/>
      <c r="AT84" s="213" t="s">
        <v>141</v>
      </c>
      <c r="AU84" s="213" t="s">
        <v>81</v>
      </c>
      <c r="AV84" s="11" t="s">
        <v>81</v>
      </c>
      <c r="AW84" s="11" t="s">
        <v>6</v>
      </c>
      <c r="AX84" s="11" t="s">
        <v>77</v>
      </c>
      <c r="AY84" s="213" t="s">
        <v>128</v>
      </c>
    </row>
    <row r="85" spans="2:65" s="1" customFormat="1" ht="31.5" customHeight="1">
      <c r="B85" s="38"/>
      <c r="C85" s="190" t="s">
        <v>84</v>
      </c>
      <c r="D85" s="190" t="s">
        <v>131</v>
      </c>
      <c r="E85" s="191" t="s">
        <v>143</v>
      </c>
      <c r="F85" s="192" t="s">
        <v>144</v>
      </c>
      <c r="G85" s="193" t="s">
        <v>138</v>
      </c>
      <c r="H85" s="194">
        <v>1548.3</v>
      </c>
      <c r="I85" s="195"/>
      <c r="J85" s="196">
        <f>ROUND(I85*H85,2)</f>
        <v>0</v>
      </c>
      <c r="K85" s="192" t="s">
        <v>139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0.222</v>
      </c>
      <c r="T85" s="200">
        <f>S85*H85</f>
        <v>343.7226</v>
      </c>
      <c r="AR85" s="21" t="s">
        <v>145</v>
      </c>
      <c r="AT85" s="21" t="s">
        <v>131</v>
      </c>
      <c r="AU85" s="21" t="s">
        <v>81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77</v>
      </c>
      <c r="BK85" s="201">
        <f>ROUND(I85*H85,2)</f>
        <v>0</v>
      </c>
      <c r="BL85" s="21" t="s">
        <v>145</v>
      </c>
      <c r="BM85" s="21" t="s">
        <v>146</v>
      </c>
    </row>
    <row r="86" spans="2:65" s="11" customFormat="1">
      <c r="B86" s="202"/>
      <c r="C86" s="203"/>
      <c r="D86" s="204" t="s">
        <v>141</v>
      </c>
      <c r="E86" s="205" t="s">
        <v>21</v>
      </c>
      <c r="F86" s="206" t="s">
        <v>147</v>
      </c>
      <c r="G86" s="203"/>
      <c r="H86" s="207">
        <v>1548.3</v>
      </c>
      <c r="I86" s="208"/>
      <c r="J86" s="203"/>
      <c r="K86" s="203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141</v>
      </c>
      <c r="AU86" s="213" t="s">
        <v>81</v>
      </c>
      <c r="AV86" s="11" t="s">
        <v>81</v>
      </c>
      <c r="AW86" s="11" t="s">
        <v>6</v>
      </c>
      <c r="AX86" s="11" t="s">
        <v>77</v>
      </c>
      <c r="AY86" s="213" t="s">
        <v>128</v>
      </c>
    </row>
    <row r="87" spans="2:65" s="1" customFormat="1" ht="31.5" customHeight="1">
      <c r="B87" s="38"/>
      <c r="C87" s="190" t="s">
        <v>87</v>
      </c>
      <c r="D87" s="190" t="s">
        <v>131</v>
      </c>
      <c r="E87" s="191" t="s">
        <v>148</v>
      </c>
      <c r="F87" s="192" t="s">
        <v>149</v>
      </c>
      <c r="G87" s="193" t="s">
        <v>138</v>
      </c>
      <c r="H87" s="194">
        <v>134.4</v>
      </c>
      <c r="I87" s="195"/>
      <c r="J87" s="196">
        <f>ROUND(I87*H87,2)</f>
        <v>0</v>
      </c>
      <c r="K87" s="192" t="s">
        <v>139</v>
      </c>
      <c r="L87" s="58"/>
      <c r="M87" s="197" t="s">
        <v>21</v>
      </c>
      <c r="N87" s="198" t="s">
        <v>43</v>
      </c>
      <c r="O87" s="39"/>
      <c r="P87" s="199">
        <f>O87*H87</f>
        <v>0</v>
      </c>
      <c r="Q87" s="199">
        <v>0</v>
      </c>
      <c r="R87" s="199">
        <f>Q87*H87</f>
        <v>0</v>
      </c>
      <c r="S87" s="199">
        <v>0.15</v>
      </c>
      <c r="T87" s="200">
        <f>S87*H87</f>
        <v>20.16</v>
      </c>
      <c r="AR87" s="21" t="s">
        <v>87</v>
      </c>
      <c r="AT87" s="21" t="s">
        <v>131</v>
      </c>
      <c r="AU87" s="21" t="s">
        <v>81</v>
      </c>
      <c r="AY87" s="21" t="s">
        <v>128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1" t="s">
        <v>77</v>
      </c>
      <c r="BK87" s="201">
        <f>ROUND(I87*H87,2)</f>
        <v>0</v>
      </c>
      <c r="BL87" s="21" t="s">
        <v>87</v>
      </c>
      <c r="BM87" s="21" t="s">
        <v>150</v>
      </c>
    </row>
    <row r="88" spans="2:65" s="11" customFormat="1">
      <c r="B88" s="202"/>
      <c r="C88" s="203"/>
      <c r="D88" s="204" t="s">
        <v>141</v>
      </c>
      <c r="E88" s="205" t="s">
        <v>21</v>
      </c>
      <c r="F88" s="206" t="s">
        <v>151</v>
      </c>
      <c r="G88" s="203"/>
      <c r="H88" s="207">
        <v>134.4</v>
      </c>
      <c r="I88" s="208"/>
      <c r="J88" s="203"/>
      <c r="K88" s="203"/>
      <c r="L88" s="209"/>
      <c r="M88" s="210"/>
      <c r="N88" s="211"/>
      <c r="O88" s="211"/>
      <c r="P88" s="211"/>
      <c r="Q88" s="211"/>
      <c r="R88" s="211"/>
      <c r="S88" s="211"/>
      <c r="T88" s="212"/>
      <c r="AT88" s="213" t="s">
        <v>141</v>
      </c>
      <c r="AU88" s="213" t="s">
        <v>81</v>
      </c>
      <c r="AV88" s="11" t="s">
        <v>81</v>
      </c>
      <c r="AW88" s="11" t="s">
        <v>6</v>
      </c>
      <c r="AX88" s="11" t="s">
        <v>77</v>
      </c>
      <c r="AY88" s="213" t="s">
        <v>128</v>
      </c>
    </row>
    <row r="89" spans="2:65" s="1" customFormat="1" ht="31.5" customHeight="1">
      <c r="B89" s="38"/>
      <c r="C89" s="190" t="s">
        <v>90</v>
      </c>
      <c r="D89" s="190" t="s">
        <v>131</v>
      </c>
      <c r="E89" s="191" t="s">
        <v>152</v>
      </c>
      <c r="F89" s="192" t="s">
        <v>153</v>
      </c>
      <c r="G89" s="193" t="s">
        <v>138</v>
      </c>
      <c r="H89" s="194">
        <v>48</v>
      </c>
      <c r="I89" s="195"/>
      <c r="J89" s="196">
        <f>ROUND(I89*H89,2)</f>
        <v>0</v>
      </c>
      <c r="K89" s="192" t="s">
        <v>139</v>
      </c>
      <c r="L89" s="58"/>
      <c r="M89" s="197" t="s">
        <v>21</v>
      </c>
      <c r="N89" s="198" t="s">
        <v>43</v>
      </c>
      <c r="O89" s="39"/>
      <c r="P89" s="199">
        <f>O89*H89</f>
        <v>0</v>
      </c>
      <c r="Q89" s="199">
        <v>0</v>
      </c>
      <c r="R89" s="199">
        <f>Q89*H89</f>
        <v>0</v>
      </c>
      <c r="S89" s="199">
        <v>0.16</v>
      </c>
      <c r="T89" s="200">
        <f>S89*H89</f>
        <v>7.68</v>
      </c>
      <c r="AR89" s="21" t="s">
        <v>87</v>
      </c>
      <c r="AT89" s="21" t="s">
        <v>131</v>
      </c>
      <c r="AU89" s="21" t="s">
        <v>81</v>
      </c>
      <c r="AY89" s="21" t="s">
        <v>128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1" t="s">
        <v>77</v>
      </c>
      <c r="BK89" s="201">
        <f>ROUND(I89*H89,2)</f>
        <v>0</v>
      </c>
      <c r="BL89" s="21" t="s">
        <v>87</v>
      </c>
      <c r="BM89" s="21" t="s">
        <v>154</v>
      </c>
    </row>
    <row r="90" spans="2:65" s="11" customFormat="1">
      <c r="B90" s="202"/>
      <c r="C90" s="203"/>
      <c r="D90" s="204" t="s">
        <v>141</v>
      </c>
      <c r="E90" s="205" t="s">
        <v>21</v>
      </c>
      <c r="F90" s="206" t="s">
        <v>155</v>
      </c>
      <c r="G90" s="203"/>
      <c r="H90" s="207">
        <v>48</v>
      </c>
      <c r="I90" s="208"/>
      <c r="J90" s="203"/>
      <c r="K90" s="203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141</v>
      </c>
      <c r="AU90" s="213" t="s">
        <v>81</v>
      </c>
      <c r="AV90" s="11" t="s">
        <v>81</v>
      </c>
      <c r="AW90" s="11" t="s">
        <v>6</v>
      </c>
      <c r="AX90" s="11" t="s">
        <v>77</v>
      </c>
      <c r="AY90" s="213" t="s">
        <v>128</v>
      </c>
    </row>
    <row r="91" spans="2:65" s="1" customFormat="1" ht="31.5" customHeight="1">
      <c r="B91" s="38"/>
      <c r="C91" s="190" t="s">
        <v>93</v>
      </c>
      <c r="D91" s="190" t="s">
        <v>131</v>
      </c>
      <c r="E91" s="191" t="s">
        <v>156</v>
      </c>
      <c r="F91" s="192" t="s">
        <v>157</v>
      </c>
      <c r="G91" s="193" t="s">
        <v>158</v>
      </c>
      <c r="H91" s="194">
        <v>17.491</v>
      </c>
      <c r="I91" s="195"/>
      <c r="J91" s="196">
        <f>ROUND(I91*H91,2)</f>
        <v>0</v>
      </c>
      <c r="K91" s="192" t="s">
        <v>139</v>
      </c>
      <c r="L91" s="58"/>
      <c r="M91" s="197" t="s">
        <v>21</v>
      </c>
      <c r="N91" s="198" t="s">
        <v>43</v>
      </c>
      <c r="O91" s="39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1" t="s">
        <v>87</v>
      </c>
      <c r="AT91" s="21" t="s">
        <v>131</v>
      </c>
      <c r="AU91" s="21" t="s">
        <v>81</v>
      </c>
      <c r="AY91" s="21" t="s">
        <v>128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77</v>
      </c>
      <c r="BK91" s="201">
        <f>ROUND(I91*H91,2)</f>
        <v>0</v>
      </c>
      <c r="BL91" s="21" t="s">
        <v>87</v>
      </c>
      <c r="BM91" s="21" t="s">
        <v>159</v>
      </c>
    </row>
    <row r="92" spans="2:65" s="1" customFormat="1" ht="31.5" customHeight="1">
      <c r="B92" s="38"/>
      <c r="C92" s="190" t="s">
        <v>160</v>
      </c>
      <c r="D92" s="190" t="s">
        <v>131</v>
      </c>
      <c r="E92" s="191" t="s">
        <v>161</v>
      </c>
      <c r="F92" s="192" t="s">
        <v>162</v>
      </c>
      <c r="G92" s="193" t="s">
        <v>158</v>
      </c>
      <c r="H92" s="194">
        <v>416.56299999999999</v>
      </c>
      <c r="I92" s="195"/>
      <c r="J92" s="196">
        <f>ROUND(I92*H92,2)</f>
        <v>0</v>
      </c>
      <c r="K92" s="192" t="s">
        <v>139</v>
      </c>
      <c r="L92" s="58"/>
      <c r="M92" s="197" t="s">
        <v>21</v>
      </c>
      <c r="N92" s="198" t="s">
        <v>43</v>
      </c>
      <c r="O92" s="39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1" t="s">
        <v>87</v>
      </c>
      <c r="AT92" s="21" t="s">
        <v>131</v>
      </c>
      <c r="AU92" s="21" t="s">
        <v>81</v>
      </c>
      <c r="AY92" s="21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1" t="s">
        <v>77</v>
      </c>
      <c r="BK92" s="201">
        <f>ROUND(I92*H92,2)</f>
        <v>0</v>
      </c>
      <c r="BL92" s="21" t="s">
        <v>87</v>
      </c>
      <c r="BM92" s="21" t="s">
        <v>163</v>
      </c>
    </row>
    <row r="93" spans="2:65" s="1" customFormat="1" ht="31.5" customHeight="1">
      <c r="B93" s="38"/>
      <c r="C93" s="190" t="s">
        <v>164</v>
      </c>
      <c r="D93" s="190" t="s">
        <v>131</v>
      </c>
      <c r="E93" s="191" t="s">
        <v>165</v>
      </c>
      <c r="F93" s="192" t="s">
        <v>166</v>
      </c>
      <c r="G93" s="193" t="s">
        <v>158</v>
      </c>
      <c r="H93" s="194">
        <v>3749.067</v>
      </c>
      <c r="I93" s="195"/>
      <c r="J93" s="196">
        <f>ROUND(I93*H93,2)</f>
        <v>0</v>
      </c>
      <c r="K93" s="192" t="s">
        <v>139</v>
      </c>
      <c r="L93" s="58"/>
      <c r="M93" s="197" t="s">
        <v>21</v>
      </c>
      <c r="N93" s="198" t="s">
        <v>43</v>
      </c>
      <c r="O93" s="39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1" t="s">
        <v>87</v>
      </c>
      <c r="AT93" s="21" t="s">
        <v>131</v>
      </c>
      <c r="AU93" s="21" t="s">
        <v>81</v>
      </c>
      <c r="AY93" s="21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77</v>
      </c>
      <c r="BK93" s="201">
        <f>ROUND(I93*H93,2)</f>
        <v>0</v>
      </c>
      <c r="BL93" s="21" t="s">
        <v>87</v>
      </c>
      <c r="BM93" s="21" t="s">
        <v>167</v>
      </c>
    </row>
    <row r="94" spans="2:65" s="11" customFormat="1">
      <c r="B94" s="202"/>
      <c r="C94" s="203"/>
      <c r="D94" s="204" t="s">
        <v>141</v>
      </c>
      <c r="E94" s="203"/>
      <c r="F94" s="206" t="s">
        <v>168</v>
      </c>
      <c r="G94" s="203"/>
      <c r="H94" s="207">
        <v>3749.067</v>
      </c>
      <c r="I94" s="208"/>
      <c r="J94" s="203"/>
      <c r="K94" s="203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141</v>
      </c>
      <c r="AU94" s="213" t="s">
        <v>81</v>
      </c>
      <c r="AV94" s="11" t="s">
        <v>81</v>
      </c>
      <c r="AW94" s="11" t="s">
        <v>6</v>
      </c>
      <c r="AX94" s="11" t="s">
        <v>77</v>
      </c>
      <c r="AY94" s="213" t="s">
        <v>128</v>
      </c>
    </row>
    <row r="95" spans="2:65" s="1" customFormat="1" ht="31.5" customHeight="1">
      <c r="B95" s="38"/>
      <c r="C95" s="190" t="s">
        <v>129</v>
      </c>
      <c r="D95" s="190" t="s">
        <v>131</v>
      </c>
      <c r="E95" s="191" t="s">
        <v>169</v>
      </c>
      <c r="F95" s="192" t="s">
        <v>170</v>
      </c>
      <c r="G95" s="193" t="s">
        <v>158</v>
      </c>
      <c r="H95" s="194">
        <v>17.491</v>
      </c>
      <c r="I95" s="195"/>
      <c r="J95" s="196">
        <f>ROUND(I95*H95,2)</f>
        <v>0</v>
      </c>
      <c r="K95" s="192" t="s">
        <v>139</v>
      </c>
      <c r="L95" s="58"/>
      <c r="M95" s="197" t="s">
        <v>21</v>
      </c>
      <c r="N95" s="198" t="s">
        <v>43</v>
      </c>
      <c r="O95" s="39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1" t="s">
        <v>87</v>
      </c>
      <c r="AT95" s="21" t="s">
        <v>131</v>
      </c>
      <c r="AU95" s="21" t="s">
        <v>81</v>
      </c>
      <c r="AY95" s="21" t="s">
        <v>128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1" t="s">
        <v>77</v>
      </c>
      <c r="BK95" s="201">
        <f>ROUND(I95*H95,2)</f>
        <v>0</v>
      </c>
      <c r="BL95" s="21" t="s">
        <v>87</v>
      </c>
      <c r="BM95" s="21" t="s">
        <v>171</v>
      </c>
    </row>
    <row r="96" spans="2:65" s="1" customFormat="1" ht="22.5" customHeight="1">
      <c r="B96" s="38"/>
      <c r="C96" s="190" t="s">
        <v>172</v>
      </c>
      <c r="D96" s="190" t="s">
        <v>131</v>
      </c>
      <c r="E96" s="191" t="s">
        <v>173</v>
      </c>
      <c r="F96" s="192" t="s">
        <v>174</v>
      </c>
      <c r="G96" s="193" t="s">
        <v>158</v>
      </c>
      <c r="H96" s="194">
        <v>7.68</v>
      </c>
      <c r="I96" s="195"/>
      <c r="J96" s="196">
        <f>ROUND(I96*H96,2)</f>
        <v>0</v>
      </c>
      <c r="K96" s="192" t="s">
        <v>139</v>
      </c>
      <c r="L96" s="58"/>
      <c r="M96" s="197" t="s">
        <v>21</v>
      </c>
      <c r="N96" s="198" t="s">
        <v>43</v>
      </c>
      <c r="O96" s="39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1" t="s">
        <v>87</v>
      </c>
      <c r="AT96" s="21" t="s">
        <v>131</v>
      </c>
      <c r="AU96" s="21" t="s">
        <v>81</v>
      </c>
      <c r="AY96" s="21" t="s">
        <v>128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1" t="s">
        <v>77</v>
      </c>
      <c r="BK96" s="201">
        <f>ROUND(I96*H96,2)</f>
        <v>0</v>
      </c>
      <c r="BL96" s="21" t="s">
        <v>87</v>
      </c>
      <c r="BM96" s="21" t="s">
        <v>175</v>
      </c>
    </row>
    <row r="97" spans="2:65" s="1" customFormat="1" ht="22.5" customHeight="1">
      <c r="B97" s="38"/>
      <c r="C97" s="190" t="s">
        <v>176</v>
      </c>
      <c r="D97" s="190" t="s">
        <v>131</v>
      </c>
      <c r="E97" s="191" t="s">
        <v>177</v>
      </c>
      <c r="F97" s="192" t="s">
        <v>178</v>
      </c>
      <c r="G97" s="193" t="s">
        <v>158</v>
      </c>
      <c r="H97" s="194">
        <v>343.72300000000001</v>
      </c>
      <c r="I97" s="195"/>
      <c r="J97" s="196">
        <f>ROUND(I97*H97,2)</f>
        <v>0</v>
      </c>
      <c r="K97" s="192" t="s">
        <v>139</v>
      </c>
      <c r="L97" s="58"/>
      <c r="M97" s="197" t="s">
        <v>21</v>
      </c>
      <c r="N97" s="198" t="s">
        <v>43</v>
      </c>
      <c r="O97" s="39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1" t="s">
        <v>87</v>
      </c>
      <c r="AT97" s="21" t="s">
        <v>131</v>
      </c>
      <c r="AU97" s="21" t="s">
        <v>81</v>
      </c>
      <c r="AY97" s="21" t="s">
        <v>128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1" t="s">
        <v>77</v>
      </c>
      <c r="BK97" s="201">
        <f>ROUND(I97*H97,2)</f>
        <v>0</v>
      </c>
      <c r="BL97" s="21" t="s">
        <v>87</v>
      </c>
      <c r="BM97" s="21" t="s">
        <v>179</v>
      </c>
    </row>
    <row r="98" spans="2:65" s="10" customFormat="1" ht="29.85" customHeight="1">
      <c r="B98" s="173"/>
      <c r="C98" s="174"/>
      <c r="D98" s="187" t="s">
        <v>71</v>
      </c>
      <c r="E98" s="188" t="s">
        <v>180</v>
      </c>
      <c r="F98" s="188" t="s">
        <v>181</v>
      </c>
      <c r="G98" s="174"/>
      <c r="H98" s="174"/>
      <c r="I98" s="177"/>
      <c r="J98" s="189">
        <f>BK98</f>
        <v>0</v>
      </c>
      <c r="K98" s="174"/>
      <c r="L98" s="179"/>
      <c r="M98" s="180"/>
      <c r="N98" s="181"/>
      <c r="O98" s="181"/>
      <c r="P98" s="182">
        <f>SUM(P99:P102)</f>
        <v>0</v>
      </c>
      <c r="Q98" s="181"/>
      <c r="R98" s="182">
        <f>SUM(R99:R102)</f>
        <v>0</v>
      </c>
      <c r="S98" s="181"/>
      <c r="T98" s="183">
        <f>SUM(T99:T102)</f>
        <v>17.490756000000001</v>
      </c>
      <c r="AR98" s="184" t="s">
        <v>77</v>
      </c>
      <c r="AT98" s="185" t="s">
        <v>71</v>
      </c>
      <c r="AU98" s="185" t="s">
        <v>77</v>
      </c>
      <c r="AY98" s="184" t="s">
        <v>128</v>
      </c>
      <c r="BK98" s="186">
        <f>SUM(BK99:BK102)</f>
        <v>0</v>
      </c>
    </row>
    <row r="99" spans="2:65" s="1" customFormat="1" ht="31.5" customHeight="1">
      <c r="B99" s="38"/>
      <c r="C99" s="190" t="s">
        <v>182</v>
      </c>
      <c r="D99" s="190" t="s">
        <v>131</v>
      </c>
      <c r="E99" s="191" t="s">
        <v>183</v>
      </c>
      <c r="F99" s="192" t="s">
        <v>184</v>
      </c>
      <c r="G99" s="193" t="s">
        <v>185</v>
      </c>
      <c r="H99" s="194">
        <v>626.4</v>
      </c>
      <c r="I99" s="195"/>
      <c r="J99" s="196">
        <f>ROUND(I99*H99,2)</f>
        <v>0</v>
      </c>
      <c r="K99" s="192" t="s">
        <v>139</v>
      </c>
      <c r="L99" s="58"/>
      <c r="M99" s="197" t="s">
        <v>21</v>
      </c>
      <c r="N99" s="198" t="s">
        <v>43</v>
      </c>
      <c r="O99" s="39"/>
      <c r="P99" s="199">
        <f>O99*H99</f>
        <v>0</v>
      </c>
      <c r="Q99" s="199">
        <v>0</v>
      </c>
      <c r="R99" s="199">
        <f>Q99*H99</f>
        <v>0</v>
      </c>
      <c r="S99" s="199">
        <v>1.4999999999999999E-2</v>
      </c>
      <c r="T99" s="200">
        <f>S99*H99</f>
        <v>9.395999999999999</v>
      </c>
      <c r="AR99" s="21" t="s">
        <v>145</v>
      </c>
      <c r="AT99" s="21" t="s">
        <v>131</v>
      </c>
      <c r="AU99" s="21" t="s">
        <v>81</v>
      </c>
      <c r="AY99" s="21" t="s">
        <v>128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1" t="s">
        <v>77</v>
      </c>
      <c r="BK99" s="201">
        <f>ROUND(I99*H99,2)</f>
        <v>0</v>
      </c>
      <c r="BL99" s="21" t="s">
        <v>145</v>
      </c>
      <c r="BM99" s="21" t="s">
        <v>186</v>
      </c>
    </row>
    <row r="100" spans="2:65" s="1" customFormat="1" ht="22.5" customHeight="1">
      <c r="B100" s="38"/>
      <c r="C100" s="190" t="s">
        <v>187</v>
      </c>
      <c r="D100" s="190" t="s">
        <v>131</v>
      </c>
      <c r="E100" s="191" t="s">
        <v>188</v>
      </c>
      <c r="F100" s="192" t="s">
        <v>189</v>
      </c>
      <c r="G100" s="193" t="s">
        <v>185</v>
      </c>
      <c r="H100" s="194">
        <v>546</v>
      </c>
      <c r="I100" s="195"/>
      <c r="J100" s="196">
        <f>ROUND(I100*H100,2)</f>
        <v>0</v>
      </c>
      <c r="K100" s="192" t="s">
        <v>21</v>
      </c>
      <c r="L100" s="58"/>
      <c r="M100" s="197" t="s">
        <v>21</v>
      </c>
      <c r="N100" s="198" t="s">
        <v>43</v>
      </c>
      <c r="O100" s="39"/>
      <c r="P100" s="199">
        <f>O100*H100</f>
        <v>0</v>
      </c>
      <c r="Q100" s="199">
        <v>0</v>
      </c>
      <c r="R100" s="199">
        <f>Q100*H100</f>
        <v>0</v>
      </c>
      <c r="S100" s="199">
        <v>8.0000000000000002E-3</v>
      </c>
      <c r="T100" s="200">
        <f>S100*H100</f>
        <v>4.3680000000000003</v>
      </c>
      <c r="AR100" s="21" t="s">
        <v>145</v>
      </c>
      <c r="AT100" s="21" t="s">
        <v>131</v>
      </c>
      <c r="AU100" s="21" t="s">
        <v>81</v>
      </c>
      <c r="AY100" s="21" t="s">
        <v>128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1" t="s">
        <v>77</v>
      </c>
      <c r="BK100" s="201">
        <f>ROUND(I100*H100,2)</f>
        <v>0</v>
      </c>
      <c r="BL100" s="21" t="s">
        <v>145</v>
      </c>
      <c r="BM100" s="21" t="s">
        <v>190</v>
      </c>
    </row>
    <row r="101" spans="2:65" s="1" customFormat="1" ht="22.5" customHeight="1">
      <c r="B101" s="38"/>
      <c r="C101" s="190" t="s">
        <v>10</v>
      </c>
      <c r="D101" s="190" t="s">
        <v>131</v>
      </c>
      <c r="E101" s="191" t="s">
        <v>191</v>
      </c>
      <c r="F101" s="192" t="s">
        <v>192</v>
      </c>
      <c r="G101" s="193" t="s">
        <v>134</v>
      </c>
      <c r="H101" s="194">
        <v>1</v>
      </c>
      <c r="I101" s="195"/>
      <c r="J101" s="196">
        <f>ROUND(I101*H101,2)</f>
        <v>0</v>
      </c>
      <c r="K101" s="192" t="s">
        <v>21</v>
      </c>
      <c r="L101" s="58"/>
      <c r="M101" s="197" t="s">
        <v>21</v>
      </c>
      <c r="N101" s="198" t="s">
        <v>43</v>
      </c>
      <c r="O101" s="39"/>
      <c r="P101" s="199">
        <f>O101*H101</f>
        <v>0</v>
      </c>
      <c r="Q101" s="199">
        <v>0</v>
      </c>
      <c r="R101" s="199">
        <f>Q101*H101</f>
        <v>0</v>
      </c>
      <c r="S101" s="199">
        <v>5.94E-3</v>
      </c>
      <c r="T101" s="200">
        <f>S101*H101</f>
        <v>5.94E-3</v>
      </c>
      <c r="AR101" s="21" t="s">
        <v>145</v>
      </c>
      <c r="AT101" s="21" t="s">
        <v>131</v>
      </c>
      <c r="AU101" s="21" t="s">
        <v>81</v>
      </c>
      <c r="AY101" s="21" t="s">
        <v>128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1" t="s">
        <v>77</v>
      </c>
      <c r="BK101" s="201">
        <f>ROUND(I101*H101,2)</f>
        <v>0</v>
      </c>
      <c r="BL101" s="21" t="s">
        <v>145</v>
      </c>
      <c r="BM101" s="21" t="s">
        <v>193</v>
      </c>
    </row>
    <row r="102" spans="2:65" s="1" customFormat="1" ht="31.5" customHeight="1">
      <c r="B102" s="38"/>
      <c r="C102" s="190" t="s">
        <v>145</v>
      </c>
      <c r="D102" s="190" t="s">
        <v>131</v>
      </c>
      <c r="E102" s="191" t="s">
        <v>194</v>
      </c>
      <c r="F102" s="192" t="s">
        <v>195</v>
      </c>
      <c r="G102" s="193" t="s">
        <v>185</v>
      </c>
      <c r="H102" s="194">
        <v>626.4</v>
      </c>
      <c r="I102" s="195"/>
      <c r="J102" s="196">
        <f>ROUND(I102*H102,2)</f>
        <v>0</v>
      </c>
      <c r="K102" s="192" t="s">
        <v>139</v>
      </c>
      <c r="L102" s="58"/>
      <c r="M102" s="197" t="s">
        <v>21</v>
      </c>
      <c r="N102" s="214" t="s">
        <v>43</v>
      </c>
      <c r="O102" s="215"/>
      <c r="P102" s="216">
        <f>O102*H102</f>
        <v>0</v>
      </c>
      <c r="Q102" s="216">
        <v>0</v>
      </c>
      <c r="R102" s="216">
        <f>Q102*H102</f>
        <v>0</v>
      </c>
      <c r="S102" s="216">
        <v>5.94E-3</v>
      </c>
      <c r="T102" s="217">
        <f>S102*H102</f>
        <v>3.7208159999999997</v>
      </c>
      <c r="AR102" s="21" t="s">
        <v>145</v>
      </c>
      <c r="AT102" s="21" t="s">
        <v>131</v>
      </c>
      <c r="AU102" s="21" t="s">
        <v>81</v>
      </c>
      <c r="AY102" s="21" t="s">
        <v>128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1" t="s">
        <v>77</v>
      </c>
      <c r="BK102" s="201">
        <f>ROUND(I102*H102,2)</f>
        <v>0</v>
      </c>
      <c r="BL102" s="21" t="s">
        <v>145</v>
      </c>
      <c r="BM102" s="21" t="s">
        <v>196</v>
      </c>
    </row>
    <row r="103" spans="2:65" s="1" customFormat="1" ht="6.95" customHeight="1">
      <c r="B103" s="53"/>
      <c r="C103" s="54"/>
      <c r="D103" s="54"/>
      <c r="E103" s="54"/>
      <c r="F103" s="54"/>
      <c r="G103" s="54"/>
      <c r="H103" s="54"/>
      <c r="I103" s="136"/>
      <c r="J103" s="54"/>
      <c r="K103" s="54"/>
      <c r="L103" s="58"/>
    </row>
  </sheetData>
  <sheetProtection password="CC35" sheet="1" objects="1" scenarios="1" formatCells="0" formatColumns="0" formatRows="0" sort="0" autoFilter="0"/>
  <autoFilter ref="C78:K102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83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197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ROUND(SUM(BE79:BE95), 2)</f>
        <v>0</v>
      </c>
      <c r="G30" s="39"/>
      <c r="H30" s="39"/>
      <c r="I30" s="128">
        <v>0.21</v>
      </c>
      <c r="J30" s="127">
        <f>ROUND(ROUND((SUM(BE79:BE95)),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ROUND(SUM(BF79:BF95), 2)</f>
        <v>0</v>
      </c>
      <c r="G31" s="39"/>
      <c r="H31" s="39"/>
      <c r="I31" s="128">
        <v>0.15</v>
      </c>
      <c r="J31" s="127">
        <f>ROUND(ROUND((SUM(BF79:BF95)),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ROUND(SUM(BG79:BG95),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ROUND(SUM(BH79:BH95),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ROUND(SUM(BI79:BI95),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2 - Demolice objektu p.p.č. 3791/1 (3791/6)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110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111</v>
      </c>
      <c r="E59" s="156"/>
      <c r="F59" s="156"/>
      <c r="G59" s="156"/>
      <c r="H59" s="156"/>
      <c r="I59" s="157"/>
      <c r="J59" s="158">
        <f>J90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112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22.5" customHeight="1">
      <c r="B69" s="38"/>
      <c r="C69" s="60"/>
      <c r="D69" s="60"/>
      <c r="E69" s="339" t="str">
        <f>E7</f>
        <v>IS a komunikace Husitská - Vítězná Sokolov, II.etapa, Demolice objektů</v>
      </c>
      <c r="F69" s="340"/>
      <c r="G69" s="340"/>
      <c r="H69" s="340"/>
      <c r="I69" s="160"/>
      <c r="J69" s="60"/>
      <c r="K69" s="60"/>
      <c r="L69" s="58"/>
    </row>
    <row r="70" spans="2:63" s="1" customFormat="1" ht="14.45" customHeight="1">
      <c r="B70" s="38"/>
      <c r="C70" s="62" t="s">
        <v>102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23.25" customHeight="1">
      <c r="B71" s="38"/>
      <c r="C71" s="60"/>
      <c r="D71" s="60"/>
      <c r="E71" s="307" t="str">
        <f>E9</f>
        <v>2 - Demolice objektu p.p.č. 3791/1 (3791/6)</v>
      </c>
      <c r="F71" s="341"/>
      <c r="G71" s="341"/>
      <c r="H71" s="341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>Sokolov</v>
      </c>
      <c r="G73" s="60"/>
      <c r="H73" s="60"/>
      <c r="I73" s="162" t="s">
        <v>25</v>
      </c>
      <c r="J73" s="70" t="str">
        <f>IF(J12="","",J12)</f>
        <v>1.5.2017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Město Sokolov</v>
      </c>
      <c r="G75" s="60"/>
      <c r="H75" s="60"/>
      <c r="I75" s="162" t="s">
        <v>34</v>
      </c>
      <c r="J75" s="161" t="str">
        <f>E21</f>
        <v xml:space="preserve"> </v>
      </c>
      <c r="K75" s="60"/>
      <c r="L75" s="58"/>
    </row>
    <row r="76" spans="2:63" s="1" customFormat="1" ht="14.45" customHeight="1">
      <c r="B76" s="38"/>
      <c r="C76" s="62" t="s">
        <v>32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113</v>
      </c>
      <c r="D78" s="165" t="s">
        <v>57</v>
      </c>
      <c r="E78" s="165" t="s">
        <v>53</v>
      </c>
      <c r="F78" s="165" t="s">
        <v>114</v>
      </c>
      <c r="G78" s="165" t="s">
        <v>115</v>
      </c>
      <c r="H78" s="165" t="s">
        <v>116</v>
      </c>
      <c r="I78" s="166" t="s">
        <v>117</v>
      </c>
      <c r="J78" s="165" t="s">
        <v>106</v>
      </c>
      <c r="K78" s="167" t="s">
        <v>118</v>
      </c>
      <c r="L78" s="168"/>
      <c r="M78" s="78" t="s">
        <v>119</v>
      </c>
      <c r="N78" s="79" t="s">
        <v>42</v>
      </c>
      <c r="O78" s="79" t="s">
        <v>120</v>
      </c>
      <c r="P78" s="79" t="s">
        <v>121</v>
      </c>
      <c r="Q78" s="79" t="s">
        <v>122</v>
      </c>
      <c r="R78" s="79" t="s">
        <v>123</v>
      </c>
      <c r="S78" s="79" t="s">
        <v>124</v>
      </c>
      <c r="T78" s="80" t="s">
        <v>125</v>
      </c>
    </row>
    <row r="79" spans="2:63" s="1" customFormat="1" ht="29.25" customHeight="1">
      <c r="B79" s="38"/>
      <c r="C79" s="84" t="s">
        <v>107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555.79794000000004</v>
      </c>
      <c r="AT79" s="21" t="s">
        <v>71</v>
      </c>
      <c r="AU79" s="21" t="s">
        <v>108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71</v>
      </c>
      <c r="E80" s="176" t="s">
        <v>126</v>
      </c>
      <c r="F80" s="176" t="s">
        <v>127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P81+P90</f>
        <v>0</v>
      </c>
      <c r="Q80" s="181"/>
      <c r="R80" s="182">
        <f>R81+R90</f>
        <v>0</v>
      </c>
      <c r="S80" s="181"/>
      <c r="T80" s="183">
        <f>T81+T90</f>
        <v>555.79794000000004</v>
      </c>
      <c r="AR80" s="184" t="s">
        <v>77</v>
      </c>
      <c r="AT80" s="185" t="s">
        <v>71</v>
      </c>
      <c r="AU80" s="185" t="s">
        <v>72</v>
      </c>
      <c r="AY80" s="184" t="s">
        <v>128</v>
      </c>
      <c r="BK80" s="186">
        <f>BK81+BK90</f>
        <v>0</v>
      </c>
    </row>
    <row r="81" spans="2:65" s="10" customFormat="1" ht="19.899999999999999" customHeight="1">
      <c r="B81" s="173"/>
      <c r="C81" s="174"/>
      <c r="D81" s="187" t="s">
        <v>71</v>
      </c>
      <c r="E81" s="188" t="s">
        <v>129</v>
      </c>
      <c r="F81" s="188" t="s">
        <v>130</v>
      </c>
      <c r="G81" s="174"/>
      <c r="H81" s="174"/>
      <c r="I81" s="177"/>
      <c r="J81" s="189">
        <f>BK81</f>
        <v>0</v>
      </c>
      <c r="K81" s="174"/>
      <c r="L81" s="179"/>
      <c r="M81" s="180"/>
      <c r="N81" s="181"/>
      <c r="O81" s="181"/>
      <c r="P81" s="182">
        <f>SUM(P82:P89)</f>
        <v>0</v>
      </c>
      <c r="Q81" s="181"/>
      <c r="R81" s="182">
        <f>SUM(R82:R89)</f>
        <v>0</v>
      </c>
      <c r="S81" s="181"/>
      <c r="T81" s="183">
        <f>SUM(T82:T89)</f>
        <v>533.25</v>
      </c>
      <c r="AR81" s="184" t="s">
        <v>77</v>
      </c>
      <c r="AT81" s="185" t="s">
        <v>71</v>
      </c>
      <c r="AU81" s="185" t="s">
        <v>77</v>
      </c>
      <c r="AY81" s="184" t="s">
        <v>128</v>
      </c>
      <c r="BK81" s="186">
        <f>SUM(BK82:BK89)</f>
        <v>0</v>
      </c>
    </row>
    <row r="82" spans="2:65" s="1" customFormat="1" ht="31.5" customHeight="1">
      <c r="B82" s="38"/>
      <c r="C82" s="190" t="s">
        <v>77</v>
      </c>
      <c r="D82" s="190" t="s">
        <v>131</v>
      </c>
      <c r="E82" s="191" t="s">
        <v>132</v>
      </c>
      <c r="F82" s="192" t="s">
        <v>133</v>
      </c>
      <c r="G82" s="193" t="s">
        <v>134</v>
      </c>
      <c r="H82" s="194">
        <v>1</v>
      </c>
      <c r="I82" s="195"/>
      <c r="J82" s="196">
        <f>ROUND(I82*H82,2)</f>
        <v>0</v>
      </c>
      <c r="K82" s="192" t="s">
        <v>21</v>
      </c>
      <c r="L82" s="58"/>
      <c r="M82" s="197" t="s">
        <v>21</v>
      </c>
      <c r="N82" s="198" t="s">
        <v>43</v>
      </c>
      <c r="O82" s="39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1" t="s">
        <v>87</v>
      </c>
      <c r="AT82" s="21" t="s">
        <v>131</v>
      </c>
      <c r="AU82" s="21" t="s">
        <v>81</v>
      </c>
      <c r="AY82" s="21" t="s">
        <v>128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1" t="s">
        <v>77</v>
      </c>
      <c r="BK82" s="201">
        <f>ROUND(I82*H82,2)</f>
        <v>0</v>
      </c>
      <c r="BL82" s="21" t="s">
        <v>87</v>
      </c>
      <c r="BM82" s="21" t="s">
        <v>135</v>
      </c>
    </row>
    <row r="83" spans="2:65" s="1" customFormat="1" ht="44.25" customHeight="1">
      <c r="B83" s="38"/>
      <c r="C83" s="190" t="s">
        <v>81</v>
      </c>
      <c r="D83" s="190" t="s">
        <v>131</v>
      </c>
      <c r="E83" s="191" t="s">
        <v>198</v>
      </c>
      <c r="F83" s="192" t="s">
        <v>199</v>
      </c>
      <c r="G83" s="193" t="s">
        <v>138</v>
      </c>
      <c r="H83" s="194">
        <v>2133</v>
      </c>
      <c r="I83" s="195"/>
      <c r="J83" s="196">
        <f>ROUND(I83*H83,2)</f>
        <v>0</v>
      </c>
      <c r="K83" s="192" t="s">
        <v>139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0.25</v>
      </c>
      <c r="T83" s="200">
        <f>S83*H83</f>
        <v>533.25</v>
      </c>
      <c r="AR83" s="21" t="s">
        <v>87</v>
      </c>
      <c r="AT83" s="21" t="s">
        <v>131</v>
      </c>
      <c r="AU83" s="21" t="s">
        <v>81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77</v>
      </c>
      <c r="BK83" s="201">
        <f>ROUND(I83*H83,2)</f>
        <v>0</v>
      </c>
      <c r="BL83" s="21" t="s">
        <v>87</v>
      </c>
      <c r="BM83" s="21" t="s">
        <v>200</v>
      </c>
    </row>
    <row r="84" spans="2:65" s="1" customFormat="1" ht="31.5" customHeight="1">
      <c r="B84" s="38"/>
      <c r="C84" s="190" t="s">
        <v>84</v>
      </c>
      <c r="D84" s="190" t="s">
        <v>131</v>
      </c>
      <c r="E84" s="191" t="s">
        <v>156</v>
      </c>
      <c r="F84" s="192" t="s">
        <v>157</v>
      </c>
      <c r="G84" s="193" t="s">
        <v>158</v>
      </c>
      <c r="H84" s="194">
        <v>22.547999999999998</v>
      </c>
      <c r="I84" s="195"/>
      <c r="J84" s="196">
        <f>ROUND(I84*H84,2)</f>
        <v>0</v>
      </c>
      <c r="K84" s="192" t="s">
        <v>139</v>
      </c>
      <c r="L84" s="58"/>
      <c r="M84" s="197" t="s">
        <v>21</v>
      </c>
      <c r="N84" s="198" t="s">
        <v>43</v>
      </c>
      <c r="O84" s="39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1" t="s">
        <v>87</v>
      </c>
      <c r="AT84" s="21" t="s">
        <v>131</v>
      </c>
      <c r="AU84" s="21" t="s">
        <v>81</v>
      </c>
      <c r="AY84" s="21" t="s">
        <v>128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1" t="s">
        <v>77</v>
      </c>
      <c r="BK84" s="201">
        <f>ROUND(I84*H84,2)</f>
        <v>0</v>
      </c>
      <c r="BL84" s="21" t="s">
        <v>87</v>
      </c>
      <c r="BM84" s="21" t="s">
        <v>159</v>
      </c>
    </row>
    <row r="85" spans="2:65" s="1" customFormat="1" ht="31.5" customHeight="1">
      <c r="B85" s="38"/>
      <c r="C85" s="190" t="s">
        <v>87</v>
      </c>
      <c r="D85" s="190" t="s">
        <v>131</v>
      </c>
      <c r="E85" s="191" t="s">
        <v>161</v>
      </c>
      <c r="F85" s="192" t="s">
        <v>162</v>
      </c>
      <c r="G85" s="193" t="s">
        <v>158</v>
      </c>
      <c r="H85" s="194">
        <v>540.27</v>
      </c>
      <c r="I85" s="195"/>
      <c r="J85" s="196">
        <f>ROUND(I85*H85,2)</f>
        <v>0</v>
      </c>
      <c r="K85" s="192" t="s">
        <v>139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87</v>
      </c>
      <c r="AT85" s="21" t="s">
        <v>131</v>
      </c>
      <c r="AU85" s="21" t="s">
        <v>81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77</v>
      </c>
      <c r="BK85" s="201">
        <f>ROUND(I85*H85,2)</f>
        <v>0</v>
      </c>
      <c r="BL85" s="21" t="s">
        <v>87</v>
      </c>
      <c r="BM85" s="21" t="s">
        <v>163</v>
      </c>
    </row>
    <row r="86" spans="2:65" s="1" customFormat="1" ht="31.5" customHeight="1">
      <c r="B86" s="38"/>
      <c r="C86" s="190" t="s">
        <v>90</v>
      </c>
      <c r="D86" s="190" t="s">
        <v>131</v>
      </c>
      <c r="E86" s="191" t="s">
        <v>165</v>
      </c>
      <c r="F86" s="192" t="s">
        <v>166</v>
      </c>
      <c r="G86" s="193" t="s">
        <v>158</v>
      </c>
      <c r="H86" s="194">
        <v>4862.43</v>
      </c>
      <c r="I86" s="195"/>
      <c r="J86" s="196">
        <f>ROUND(I86*H86,2)</f>
        <v>0</v>
      </c>
      <c r="K86" s="192" t="s">
        <v>139</v>
      </c>
      <c r="L86" s="58"/>
      <c r="M86" s="197" t="s">
        <v>21</v>
      </c>
      <c r="N86" s="198" t="s">
        <v>43</v>
      </c>
      <c r="O86" s="39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1" t="s">
        <v>87</v>
      </c>
      <c r="AT86" s="21" t="s">
        <v>131</v>
      </c>
      <c r="AU86" s="21" t="s">
        <v>81</v>
      </c>
      <c r="AY86" s="21" t="s">
        <v>128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1" t="s">
        <v>77</v>
      </c>
      <c r="BK86" s="201">
        <f>ROUND(I86*H86,2)</f>
        <v>0</v>
      </c>
      <c r="BL86" s="21" t="s">
        <v>87</v>
      </c>
      <c r="BM86" s="21" t="s">
        <v>167</v>
      </c>
    </row>
    <row r="87" spans="2:65" s="11" customFormat="1">
      <c r="B87" s="202"/>
      <c r="C87" s="203"/>
      <c r="D87" s="204" t="s">
        <v>141</v>
      </c>
      <c r="E87" s="203"/>
      <c r="F87" s="206" t="s">
        <v>201</v>
      </c>
      <c r="G87" s="203"/>
      <c r="H87" s="207">
        <v>4862.43</v>
      </c>
      <c r="I87" s="208"/>
      <c r="J87" s="203"/>
      <c r="K87" s="203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141</v>
      </c>
      <c r="AU87" s="213" t="s">
        <v>81</v>
      </c>
      <c r="AV87" s="11" t="s">
        <v>81</v>
      </c>
      <c r="AW87" s="11" t="s">
        <v>6</v>
      </c>
      <c r="AX87" s="11" t="s">
        <v>77</v>
      </c>
      <c r="AY87" s="213" t="s">
        <v>128</v>
      </c>
    </row>
    <row r="88" spans="2:65" s="1" customFormat="1" ht="31.5" customHeight="1">
      <c r="B88" s="38"/>
      <c r="C88" s="190" t="s">
        <v>93</v>
      </c>
      <c r="D88" s="190" t="s">
        <v>131</v>
      </c>
      <c r="E88" s="191" t="s">
        <v>169</v>
      </c>
      <c r="F88" s="192" t="s">
        <v>170</v>
      </c>
      <c r="G88" s="193" t="s">
        <v>158</v>
      </c>
      <c r="H88" s="194">
        <v>15.528</v>
      </c>
      <c r="I88" s="195"/>
      <c r="J88" s="196">
        <f>ROUND(I88*H88,2)</f>
        <v>0</v>
      </c>
      <c r="K88" s="192" t="s">
        <v>139</v>
      </c>
      <c r="L88" s="58"/>
      <c r="M88" s="197" t="s">
        <v>21</v>
      </c>
      <c r="N88" s="198" t="s">
        <v>43</v>
      </c>
      <c r="O88" s="39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1" t="s">
        <v>87</v>
      </c>
      <c r="AT88" s="21" t="s">
        <v>131</v>
      </c>
      <c r="AU88" s="21" t="s">
        <v>81</v>
      </c>
      <c r="AY88" s="21" t="s">
        <v>128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1" t="s">
        <v>77</v>
      </c>
      <c r="BK88" s="201">
        <f>ROUND(I88*H88,2)</f>
        <v>0</v>
      </c>
      <c r="BL88" s="21" t="s">
        <v>87</v>
      </c>
      <c r="BM88" s="21" t="s">
        <v>171</v>
      </c>
    </row>
    <row r="89" spans="2:65" s="1" customFormat="1" ht="22.5" customHeight="1">
      <c r="B89" s="38"/>
      <c r="C89" s="190" t="s">
        <v>160</v>
      </c>
      <c r="D89" s="190" t="s">
        <v>131</v>
      </c>
      <c r="E89" s="191" t="s">
        <v>177</v>
      </c>
      <c r="F89" s="192" t="s">
        <v>178</v>
      </c>
      <c r="G89" s="193" t="s">
        <v>158</v>
      </c>
      <c r="H89" s="194">
        <v>540.27</v>
      </c>
      <c r="I89" s="195"/>
      <c r="J89" s="196">
        <f>ROUND(I89*H89,2)</f>
        <v>0</v>
      </c>
      <c r="K89" s="192" t="s">
        <v>139</v>
      </c>
      <c r="L89" s="58"/>
      <c r="M89" s="197" t="s">
        <v>21</v>
      </c>
      <c r="N89" s="198" t="s">
        <v>43</v>
      </c>
      <c r="O89" s="39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1" t="s">
        <v>87</v>
      </c>
      <c r="AT89" s="21" t="s">
        <v>131</v>
      </c>
      <c r="AU89" s="21" t="s">
        <v>81</v>
      </c>
      <c r="AY89" s="21" t="s">
        <v>128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1" t="s">
        <v>77</v>
      </c>
      <c r="BK89" s="201">
        <f>ROUND(I89*H89,2)</f>
        <v>0</v>
      </c>
      <c r="BL89" s="21" t="s">
        <v>87</v>
      </c>
      <c r="BM89" s="21" t="s">
        <v>179</v>
      </c>
    </row>
    <row r="90" spans="2:65" s="10" customFormat="1" ht="29.85" customHeight="1">
      <c r="B90" s="173"/>
      <c r="C90" s="174"/>
      <c r="D90" s="187" t="s">
        <v>71</v>
      </c>
      <c r="E90" s="188" t="s">
        <v>180</v>
      </c>
      <c r="F90" s="188" t="s">
        <v>181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SUM(P91:P95)</f>
        <v>0</v>
      </c>
      <c r="Q90" s="181"/>
      <c r="R90" s="182">
        <f>SUM(R91:R95)</f>
        <v>0</v>
      </c>
      <c r="S90" s="181"/>
      <c r="T90" s="183">
        <f>SUM(T91:T95)</f>
        <v>22.547940000000001</v>
      </c>
      <c r="AR90" s="184" t="s">
        <v>77</v>
      </c>
      <c r="AT90" s="185" t="s">
        <v>71</v>
      </c>
      <c r="AU90" s="185" t="s">
        <v>77</v>
      </c>
      <c r="AY90" s="184" t="s">
        <v>128</v>
      </c>
      <c r="BK90" s="186">
        <f>SUM(BK91:BK95)</f>
        <v>0</v>
      </c>
    </row>
    <row r="91" spans="2:65" s="1" customFormat="1" ht="31.5" customHeight="1">
      <c r="B91" s="38"/>
      <c r="C91" s="190" t="s">
        <v>164</v>
      </c>
      <c r="D91" s="190" t="s">
        <v>131</v>
      </c>
      <c r="E91" s="191" t="s">
        <v>183</v>
      </c>
      <c r="F91" s="192" t="s">
        <v>184</v>
      </c>
      <c r="G91" s="193" t="s">
        <v>185</v>
      </c>
      <c r="H91" s="194">
        <v>702</v>
      </c>
      <c r="I91" s="195"/>
      <c r="J91" s="196">
        <f>ROUND(I91*H91,2)</f>
        <v>0</v>
      </c>
      <c r="K91" s="192" t="s">
        <v>139</v>
      </c>
      <c r="L91" s="58"/>
      <c r="M91" s="197" t="s">
        <v>21</v>
      </c>
      <c r="N91" s="198" t="s">
        <v>43</v>
      </c>
      <c r="O91" s="39"/>
      <c r="P91" s="199">
        <f>O91*H91</f>
        <v>0</v>
      </c>
      <c r="Q91" s="199">
        <v>0</v>
      </c>
      <c r="R91" s="199">
        <f>Q91*H91</f>
        <v>0</v>
      </c>
      <c r="S91" s="199">
        <v>1.4999999999999999E-2</v>
      </c>
      <c r="T91" s="200">
        <f>S91*H91</f>
        <v>10.53</v>
      </c>
      <c r="AR91" s="21" t="s">
        <v>145</v>
      </c>
      <c r="AT91" s="21" t="s">
        <v>131</v>
      </c>
      <c r="AU91" s="21" t="s">
        <v>81</v>
      </c>
      <c r="AY91" s="21" t="s">
        <v>128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77</v>
      </c>
      <c r="BK91" s="201">
        <f>ROUND(I91*H91,2)</f>
        <v>0</v>
      </c>
      <c r="BL91" s="21" t="s">
        <v>145</v>
      </c>
      <c r="BM91" s="21" t="s">
        <v>186</v>
      </c>
    </row>
    <row r="92" spans="2:65" s="1" customFormat="1" ht="22.5" customHeight="1">
      <c r="B92" s="38"/>
      <c r="C92" s="190" t="s">
        <v>129</v>
      </c>
      <c r="D92" s="190" t="s">
        <v>131</v>
      </c>
      <c r="E92" s="191" t="s">
        <v>188</v>
      </c>
      <c r="F92" s="192" t="s">
        <v>189</v>
      </c>
      <c r="G92" s="193" t="s">
        <v>185</v>
      </c>
      <c r="H92" s="194">
        <v>624</v>
      </c>
      <c r="I92" s="195"/>
      <c r="J92" s="196">
        <f>ROUND(I92*H92,2)</f>
        <v>0</v>
      </c>
      <c r="K92" s="192" t="s">
        <v>21</v>
      </c>
      <c r="L92" s="58"/>
      <c r="M92" s="197" t="s">
        <v>21</v>
      </c>
      <c r="N92" s="198" t="s">
        <v>43</v>
      </c>
      <c r="O92" s="39"/>
      <c r="P92" s="199">
        <f>O92*H92</f>
        <v>0</v>
      </c>
      <c r="Q92" s="199">
        <v>0</v>
      </c>
      <c r="R92" s="199">
        <f>Q92*H92</f>
        <v>0</v>
      </c>
      <c r="S92" s="199">
        <v>8.0000000000000002E-3</v>
      </c>
      <c r="T92" s="200">
        <f>S92*H92</f>
        <v>4.992</v>
      </c>
      <c r="AR92" s="21" t="s">
        <v>145</v>
      </c>
      <c r="AT92" s="21" t="s">
        <v>131</v>
      </c>
      <c r="AU92" s="21" t="s">
        <v>81</v>
      </c>
      <c r="AY92" s="21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1" t="s">
        <v>77</v>
      </c>
      <c r="BK92" s="201">
        <f>ROUND(I92*H92,2)</f>
        <v>0</v>
      </c>
      <c r="BL92" s="21" t="s">
        <v>145</v>
      </c>
      <c r="BM92" s="21" t="s">
        <v>202</v>
      </c>
    </row>
    <row r="93" spans="2:65" s="1" customFormat="1" ht="22.5" customHeight="1">
      <c r="B93" s="38"/>
      <c r="C93" s="190" t="s">
        <v>172</v>
      </c>
      <c r="D93" s="190" t="s">
        <v>131</v>
      </c>
      <c r="E93" s="191" t="s">
        <v>191</v>
      </c>
      <c r="F93" s="192" t="s">
        <v>192</v>
      </c>
      <c r="G93" s="193" t="s">
        <v>203</v>
      </c>
      <c r="H93" s="194">
        <v>1</v>
      </c>
      <c r="I93" s="195"/>
      <c r="J93" s="196">
        <f>ROUND(I93*H93,2)</f>
        <v>0</v>
      </c>
      <c r="K93" s="192" t="s">
        <v>21</v>
      </c>
      <c r="L93" s="58"/>
      <c r="M93" s="197" t="s">
        <v>21</v>
      </c>
      <c r="N93" s="198" t="s">
        <v>43</v>
      </c>
      <c r="O93" s="39"/>
      <c r="P93" s="199">
        <f>O93*H93</f>
        <v>0</v>
      </c>
      <c r="Q93" s="199">
        <v>0</v>
      </c>
      <c r="R93" s="199">
        <f>Q93*H93</f>
        <v>0</v>
      </c>
      <c r="S93" s="199">
        <v>5.94E-3</v>
      </c>
      <c r="T93" s="200">
        <f>S93*H93</f>
        <v>5.94E-3</v>
      </c>
      <c r="AR93" s="21" t="s">
        <v>145</v>
      </c>
      <c r="AT93" s="21" t="s">
        <v>131</v>
      </c>
      <c r="AU93" s="21" t="s">
        <v>81</v>
      </c>
      <c r="AY93" s="21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77</v>
      </c>
      <c r="BK93" s="201">
        <f>ROUND(I93*H93,2)</f>
        <v>0</v>
      </c>
      <c r="BL93" s="21" t="s">
        <v>145</v>
      </c>
      <c r="BM93" s="21" t="s">
        <v>193</v>
      </c>
    </row>
    <row r="94" spans="2:65" s="1" customFormat="1" ht="22.5" customHeight="1">
      <c r="B94" s="38"/>
      <c r="C94" s="190" t="s">
        <v>204</v>
      </c>
      <c r="D94" s="190" t="s">
        <v>131</v>
      </c>
      <c r="E94" s="191" t="s">
        <v>205</v>
      </c>
      <c r="F94" s="192" t="s">
        <v>206</v>
      </c>
      <c r="G94" s="193" t="s">
        <v>185</v>
      </c>
      <c r="H94" s="194">
        <v>702</v>
      </c>
      <c r="I94" s="195"/>
      <c r="J94" s="196">
        <f>ROUND(I94*H94,2)</f>
        <v>0</v>
      </c>
      <c r="K94" s="192" t="s">
        <v>139</v>
      </c>
      <c r="L94" s="58"/>
      <c r="M94" s="197" t="s">
        <v>21</v>
      </c>
      <c r="N94" s="198" t="s">
        <v>43</v>
      </c>
      <c r="O94" s="39"/>
      <c r="P94" s="199">
        <f>O94*H94</f>
        <v>0</v>
      </c>
      <c r="Q94" s="199">
        <v>0</v>
      </c>
      <c r="R94" s="199">
        <f>Q94*H94</f>
        <v>0</v>
      </c>
      <c r="S94" s="199">
        <v>0.01</v>
      </c>
      <c r="T94" s="200">
        <f>S94*H94</f>
        <v>7.0200000000000005</v>
      </c>
      <c r="AR94" s="21" t="s">
        <v>145</v>
      </c>
      <c r="AT94" s="21" t="s">
        <v>131</v>
      </c>
      <c r="AU94" s="21" t="s">
        <v>81</v>
      </c>
      <c r="AY94" s="21" t="s">
        <v>128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1" t="s">
        <v>77</v>
      </c>
      <c r="BK94" s="201">
        <f>ROUND(I94*H94,2)</f>
        <v>0</v>
      </c>
      <c r="BL94" s="21" t="s">
        <v>145</v>
      </c>
      <c r="BM94" s="21" t="s">
        <v>207</v>
      </c>
    </row>
    <row r="95" spans="2:65" s="1" customFormat="1" ht="27">
      <c r="B95" s="38"/>
      <c r="C95" s="60"/>
      <c r="D95" s="218" t="s">
        <v>208</v>
      </c>
      <c r="E95" s="60"/>
      <c r="F95" s="219" t="s">
        <v>209</v>
      </c>
      <c r="G95" s="60"/>
      <c r="H95" s="60"/>
      <c r="I95" s="160"/>
      <c r="J95" s="60"/>
      <c r="K95" s="60"/>
      <c r="L95" s="58"/>
      <c r="M95" s="220"/>
      <c r="N95" s="215"/>
      <c r="O95" s="215"/>
      <c r="P95" s="215"/>
      <c r="Q95" s="215"/>
      <c r="R95" s="215"/>
      <c r="S95" s="215"/>
      <c r="T95" s="221"/>
      <c r="AT95" s="21" t="s">
        <v>208</v>
      </c>
      <c r="AU95" s="21" t="s">
        <v>81</v>
      </c>
    </row>
    <row r="96" spans="2:65" s="1" customFormat="1" ht="6.95" customHeight="1">
      <c r="B96" s="53"/>
      <c r="C96" s="54"/>
      <c r="D96" s="54"/>
      <c r="E96" s="54"/>
      <c r="F96" s="54"/>
      <c r="G96" s="54"/>
      <c r="H96" s="54"/>
      <c r="I96" s="136"/>
      <c r="J96" s="54"/>
      <c r="K96" s="54"/>
      <c r="L96" s="58"/>
    </row>
  </sheetData>
  <sheetProtection password="CC35" sheet="1" objects="1" scenarios="1" formatCells="0" formatColumns="0" formatRows="0" sort="0" autoFilter="0"/>
  <autoFilter ref="C78:K95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86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210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ROUND(SUM(BE79:BE95), 2)</f>
        <v>0</v>
      </c>
      <c r="G30" s="39"/>
      <c r="H30" s="39"/>
      <c r="I30" s="128">
        <v>0.21</v>
      </c>
      <c r="J30" s="127">
        <f>ROUND(ROUND((SUM(BE79:BE95)),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ROUND(SUM(BF79:BF95), 2)</f>
        <v>0</v>
      </c>
      <c r="G31" s="39"/>
      <c r="H31" s="39"/>
      <c r="I31" s="128">
        <v>0.15</v>
      </c>
      <c r="J31" s="127">
        <f>ROUND(ROUND((SUM(BF79:BF95)),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ROUND(SUM(BG79:BG95),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ROUND(SUM(BH79:BH95),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ROUND(SUM(BI79:BI95),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3 - Demolice objektu p.p.č. 3790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110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111</v>
      </c>
      <c r="E59" s="156"/>
      <c r="F59" s="156"/>
      <c r="G59" s="156"/>
      <c r="H59" s="156"/>
      <c r="I59" s="157"/>
      <c r="J59" s="158">
        <f>J90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112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22.5" customHeight="1">
      <c r="B69" s="38"/>
      <c r="C69" s="60"/>
      <c r="D69" s="60"/>
      <c r="E69" s="339" t="str">
        <f>E7</f>
        <v>IS a komunikace Husitská - Vítězná Sokolov, II.etapa, Demolice objektů</v>
      </c>
      <c r="F69" s="340"/>
      <c r="G69" s="340"/>
      <c r="H69" s="340"/>
      <c r="I69" s="160"/>
      <c r="J69" s="60"/>
      <c r="K69" s="60"/>
      <c r="L69" s="58"/>
    </row>
    <row r="70" spans="2:63" s="1" customFormat="1" ht="14.45" customHeight="1">
      <c r="B70" s="38"/>
      <c r="C70" s="62" t="s">
        <v>102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23.25" customHeight="1">
      <c r="B71" s="38"/>
      <c r="C71" s="60"/>
      <c r="D71" s="60"/>
      <c r="E71" s="307" t="str">
        <f>E9</f>
        <v>3 - Demolice objektu p.p.č. 3790</v>
      </c>
      <c r="F71" s="341"/>
      <c r="G71" s="341"/>
      <c r="H71" s="341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>Sokolov</v>
      </c>
      <c r="G73" s="60"/>
      <c r="H73" s="60"/>
      <c r="I73" s="162" t="s">
        <v>25</v>
      </c>
      <c r="J73" s="70" t="str">
        <f>IF(J12="","",J12)</f>
        <v>1.5.2017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Město Sokolov</v>
      </c>
      <c r="G75" s="60"/>
      <c r="H75" s="60"/>
      <c r="I75" s="162" t="s">
        <v>34</v>
      </c>
      <c r="J75" s="161" t="str">
        <f>E21</f>
        <v xml:space="preserve"> </v>
      </c>
      <c r="K75" s="60"/>
      <c r="L75" s="58"/>
    </row>
    <row r="76" spans="2:63" s="1" customFormat="1" ht="14.45" customHeight="1">
      <c r="B76" s="38"/>
      <c r="C76" s="62" t="s">
        <v>32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113</v>
      </c>
      <c r="D78" s="165" t="s">
        <v>57</v>
      </c>
      <c r="E78" s="165" t="s">
        <v>53</v>
      </c>
      <c r="F78" s="165" t="s">
        <v>114</v>
      </c>
      <c r="G78" s="165" t="s">
        <v>115</v>
      </c>
      <c r="H78" s="165" t="s">
        <v>116</v>
      </c>
      <c r="I78" s="166" t="s">
        <v>117</v>
      </c>
      <c r="J78" s="165" t="s">
        <v>106</v>
      </c>
      <c r="K78" s="167" t="s">
        <v>118</v>
      </c>
      <c r="L78" s="168"/>
      <c r="M78" s="78" t="s">
        <v>119</v>
      </c>
      <c r="N78" s="79" t="s">
        <v>42</v>
      </c>
      <c r="O78" s="79" t="s">
        <v>120</v>
      </c>
      <c r="P78" s="79" t="s">
        <v>121</v>
      </c>
      <c r="Q78" s="79" t="s">
        <v>122</v>
      </c>
      <c r="R78" s="79" t="s">
        <v>123</v>
      </c>
      <c r="S78" s="79" t="s">
        <v>124</v>
      </c>
      <c r="T78" s="80" t="s">
        <v>125</v>
      </c>
    </row>
    <row r="79" spans="2:63" s="1" customFormat="1" ht="29.25" customHeight="1">
      <c r="B79" s="38"/>
      <c r="C79" s="84" t="s">
        <v>107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396.21294</v>
      </c>
      <c r="AT79" s="21" t="s">
        <v>71</v>
      </c>
      <c r="AU79" s="21" t="s">
        <v>108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71</v>
      </c>
      <c r="E80" s="176" t="s">
        <v>126</v>
      </c>
      <c r="F80" s="176" t="s">
        <v>127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P81+P90</f>
        <v>0</v>
      </c>
      <c r="Q80" s="181"/>
      <c r="R80" s="182">
        <f>R81+R90</f>
        <v>0</v>
      </c>
      <c r="S80" s="181"/>
      <c r="T80" s="183">
        <f>T81+T90</f>
        <v>396.21294</v>
      </c>
      <c r="AR80" s="184" t="s">
        <v>77</v>
      </c>
      <c r="AT80" s="185" t="s">
        <v>71</v>
      </c>
      <c r="AU80" s="185" t="s">
        <v>72</v>
      </c>
      <c r="AY80" s="184" t="s">
        <v>128</v>
      </c>
      <c r="BK80" s="186">
        <f>BK81+BK90</f>
        <v>0</v>
      </c>
    </row>
    <row r="81" spans="2:65" s="10" customFormat="1" ht="19.899999999999999" customHeight="1">
      <c r="B81" s="173"/>
      <c r="C81" s="174"/>
      <c r="D81" s="187" t="s">
        <v>71</v>
      </c>
      <c r="E81" s="188" t="s">
        <v>129</v>
      </c>
      <c r="F81" s="188" t="s">
        <v>130</v>
      </c>
      <c r="G81" s="174"/>
      <c r="H81" s="174"/>
      <c r="I81" s="177"/>
      <c r="J81" s="189">
        <f>BK81</f>
        <v>0</v>
      </c>
      <c r="K81" s="174"/>
      <c r="L81" s="179"/>
      <c r="M81" s="180"/>
      <c r="N81" s="181"/>
      <c r="O81" s="181"/>
      <c r="P81" s="182">
        <f>SUM(P82:P89)</f>
        <v>0</v>
      </c>
      <c r="Q81" s="181"/>
      <c r="R81" s="182">
        <f>SUM(R82:R89)</f>
        <v>0</v>
      </c>
      <c r="S81" s="181"/>
      <c r="T81" s="183">
        <f>SUM(T82:T89)</f>
        <v>378</v>
      </c>
      <c r="AR81" s="184" t="s">
        <v>77</v>
      </c>
      <c r="AT81" s="185" t="s">
        <v>71</v>
      </c>
      <c r="AU81" s="185" t="s">
        <v>77</v>
      </c>
      <c r="AY81" s="184" t="s">
        <v>128</v>
      </c>
      <c r="BK81" s="186">
        <f>SUM(BK82:BK89)</f>
        <v>0</v>
      </c>
    </row>
    <row r="82" spans="2:65" s="1" customFormat="1" ht="31.5" customHeight="1">
      <c r="B82" s="38"/>
      <c r="C82" s="190" t="s">
        <v>77</v>
      </c>
      <c r="D82" s="190" t="s">
        <v>131</v>
      </c>
      <c r="E82" s="191" t="s">
        <v>132</v>
      </c>
      <c r="F82" s="192" t="s">
        <v>133</v>
      </c>
      <c r="G82" s="193" t="s">
        <v>134</v>
      </c>
      <c r="H82" s="194">
        <v>1</v>
      </c>
      <c r="I82" s="195"/>
      <c r="J82" s="196">
        <f>ROUND(I82*H82,2)</f>
        <v>0</v>
      </c>
      <c r="K82" s="192" t="s">
        <v>21</v>
      </c>
      <c r="L82" s="58"/>
      <c r="M82" s="197" t="s">
        <v>21</v>
      </c>
      <c r="N82" s="198" t="s">
        <v>43</v>
      </c>
      <c r="O82" s="39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1" t="s">
        <v>87</v>
      </c>
      <c r="AT82" s="21" t="s">
        <v>131</v>
      </c>
      <c r="AU82" s="21" t="s">
        <v>81</v>
      </c>
      <c r="AY82" s="21" t="s">
        <v>128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1" t="s">
        <v>77</v>
      </c>
      <c r="BK82" s="201">
        <f>ROUND(I82*H82,2)</f>
        <v>0</v>
      </c>
      <c r="BL82" s="21" t="s">
        <v>87</v>
      </c>
      <c r="BM82" s="21" t="s">
        <v>135</v>
      </c>
    </row>
    <row r="83" spans="2:65" s="1" customFormat="1" ht="44.25" customHeight="1">
      <c r="B83" s="38"/>
      <c r="C83" s="190" t="s">
        <v>81</v>
      </c>
      <c r="D83" s="190" t="s">
        <v>131</v>
      </c>
      <c r="E83" s="191" t="s">
        <v>198</v>
      </c>
      <c r="F83" s="192" t="s">
        <v>199</v>
      </c>
      <c r="G83" s="193" t="s">
        <v>138</v>
      </c>
      <c r="H83" s="194">
        <v>1512</v>
      </c>
      <c r="I83" s="195"/>
      <c r="J83" s="196">
        <f>ROUND(I83*H83,2)</f>
        <v>0</v>
      </c>
      <c r="K83" s="192" t="s">
        <v>139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0.25</v>
      </c>
      <c r="T83" s="200">
        <f>S83*H83</f>
        <v>378</v>
      </c>
      <c r="AR83" s="21" t="s">
        <v>87</v>
      </c>
      <c r="AT83" s="21" t="s">
        <v>131</v>
      </c>
      <c r="AU83" s="21" t="s">
        <v>81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77</v>
      </c>
      <c r="BK83" s="201">
        <f>ROUND(I83*H83,2)</f>
        <v>0</v>
      </c>
      <c r="BL83" s="21" t="s">
        <v>87</v>
      </c>
      <c r="BM83" s="21" t="s">
        <v>200</v>
      </c>
    </row>
    <row r="84" spans="2:65" s="1" customFormat="1" ht="31.5" customHeight="1">
      <c r="B84" s="38"/>
      <c r="C84" s="190" t="s">
        <v>84</v>
      </c>
      <c r="D84" s="190" t="s">
        <v>131</v>
      </c>
      <c r="E84" s="191" t="s">
        <v>156</v>
      </c>
      <c r="F84" s="192" t="s">
        <v>157</v>
      </c>
      <c r="G84" s="193" t="s">
        <v>158</v>
      </c>
      <c r="H84" s="194">
        <v>18.213000000000001</v>
      </c>
      <c r="I84" s="195"/>
      <c r="J84" s="196">
        <f>ROUND(I84*H84,2)</f>
        <v>0</v>
      </c>
      <c r="K84" s="192" t="s">
        <v>139</v>
      </c>
      <c r="L84" s="58"/>
      <c r="M84" s="197" t="s">
        <v>21</v>
      </c>
      <c r="N84" s="198" t="s">
        <v>43</v>
      </c>
      <c r="O84" s="39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1" t="s">
        <v>87</v>
      </c>
      <c r="AT84" s="21" t="s">
        <v>131</v>
      </c>
      <c r="AU84" s="21" t="s">
        <v>81</v>
      </c>
      <c r="AY84" s="21" t="s">
        <v>128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1" t="s">
        <v>77</v>
      </c>
      <c r="BK84" s="201">
        <f>ROUND(I84*H84,2)</f>
        <v>0</v>
      </c>
      <c r="BL84" s="21" t="s">
        <v>87</v>
      </c>
      <c r="BM84" s="21" t="s">
        <v>159</v>
      </c>
    </row>
    <row r="85" spans="2:65" s="1" customFormat="1" ht="31.5" customHeight="1">
      <c r="B85" s="38"/>
      <c r="C85" s="190" t="s">
        <v>87</v>
      </c>
      <c r="D85" s="190" t="s">
        <v>131</v>
      </c>
      <c r="E85" s="191" t="s">
        <v>161</v>
      </c>
      <c r="F85" s="192" t="s">
        <v>162</v>
      </c>
      <c r="G85" s="193" t="s">
        <v>158</v>
      </c>
      <c r="H85" s="194">
        <v>383.68</v>
      </c>
      <c r="I85" s="195"/>
      <c r="J85" s="196">
        <f>ROUND(I85*H85,2)</f>
        <v>0</v>
      </c>
      <c r="K85" s="192" t="s">
        <v>139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87</v>
      </c>
      <c r="AT85" s="21" t="s">
        <v>131</v>
      </c>
      <c r="AU85" s="21" t="s">
        <v>81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77</v>
      </c>
      <c r="BK85" s="201">
        <f>ROUND(I85*H85,2)</f>
        <v>0</v>
      </c>
      <c r="BL85" s="21" t="s">
        <v>87</v>
      </c>
      <c r="BM85" s="21" t="s">
        <v>163</v>
      </c>
    </row>
    <row r="86" spans="2:65" s="1" customFormat="1" ht="31.5" customHeight="1">
      <c r="B86" s="38"/>
      <c r="C86" s="190" t="s">
        <v>90</v>
      </c>
      <c r="D86" s="190" t="s">
        <v>131</v>
      </c>
      <c r="E86" s="191" t="s">
        <v>165</v>
      </c>
      <c r="F86" s="192" t="s">
        <v>166</v>
      </c>
      <c r="G86" s="193" t="s">
        <v>158</v>
      </c>
      <c r="H86" s="194">
        <v>3453.12</v>
      </c>
      <c r="I86" s="195"/>
      <c r="J86" s="196">
        <f>ROUND(I86*H86,2)</f>
        <v>0</v>
      </c>
      <c r="K86" s="192" t="s">
        <v>139</v>
      </c>
      <c r="L86" s="58"/>
      <c r="M86" s="197" t="s">
        <v>21</v>
      </c>
      <c r="N86" s="198" t="s">
        <v>43</v>
      </c>
      <c r="O86" s="39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1" t="s">
        <v>87</v>
      </c>
      <c r="AT86" s="21" t="s">
        <v>131</v>
      </c>
      <c r="AU86" s="21" t="s">
        <v>81</v>
      </c>
      <c r="AY86" s="21" t="s">
        <v>128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1" t="s">
        <v>77</v>
      </c>
      <c r="BK86" s="201">
        <f>ROUND(I86*H86,2)</f>
        <v>0</v>
      </c>
      <c r="BL86" s="21" t="s">
        <v>87</v>
      </c>
      <c r="BM86" s="21" t="s">
        <v>167</v>
      </c>
    </row>
    <row r="87" spans="2:65" s="11" customFormat="1">
      <c r="B87" s="202"/>
      <c r="C87" s="203"/>
      <c r="D87" s="204" t="s">
        <v>141</v>
      </c>
      <c r="E87" s="203"/>
      <c r="F87" s="206" t="s">
        <v>211</v>
      </c>
      <c r="G87" s="203"/>
      <c r="H87" s="207">
        <v>3453.12</v>
      </c>
      <c r="I87" s="208"/>
      <c r="J87" s="203"/>
      <c r="K87" s="203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141</v>
      </c>
      <c r="AU87" s="213" t="s">
        <v>81</v>
      </c>
      <c r="AV87" s="11" t="s">
        <v>81</v>
      </c>
      <c r="AW87" s="11" t="s">
        <v>6</v>
      </c>
      <c r="AX87" s="11" t="s">
        <v>77</v>
      </c>
      <c r="AY87" s="213" t="s">
        <v>128</v>
      </c>
    </row>
    <row r="88" spans="2:65" s="1" customFormat="1" ht="31.5" customHeight="1">
      <c r="B88" s="38"/>
      <c r="C88" s="190" t="s">
        <v>93</v>
      </c>
      <c r="D88" s="190" t="s">
        <v>131</v>
      </c>
      <c r="E88" s="191" t="s">
        <v>169</v>
      </c>
      <c r="F88" s="192" t="s">
        <v>170</v>
      </c>
      <c r="G88" s="193" t="s">
        <v>158</v>
      </c>
      <c r="H88" s="194">
        <v>12.542</v>
      </c>
      <c r="I88" s="195"/>
      <c r="J88" s="196">
        <f>ROUND(I88*H88,2)</f>
        <v>0</v>
      </c>
      <c r="K88" s="192" t="s">
        <v>139</v>
      </c>
      <c r="L88" s="58"/>
      <c r="M88" s="197" t="s">
        <v>21</v>
      </c>
      <c r="N88" s="198" t="s">
        <v>43</v>
      </c>
      <c r="O88" s="39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1" t="s">
        <v>87</v>
      </c>
      <c r="AT88" s="21" t="s">
        <v>131</v>
      </c>
      <c r="AU88" s="21" t="s">
        <v>81</v>
      </c>
      <c r="AY88" s="21" t="s">
        <v>128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1" t="s">
        <v>77</v>
      </c>
      <c r="BK88" s="201">
        <f>ROUND(I88*H88,2)</f>
        <v>0</v>
      </c>
      <c r="BL88" s="21" t="s">
        <v>87</v>
      </c>
      <c r="BM88" s="21" t="s">
        <v>171</v>
      </c>
    </row>
    <row r="89" spans="2:65" s="1" customFormat="1" ht="22.5" customHeight="1">
      <c r="B89" s="38"/>
      <c r="C89" s="190" t="s">
        <v>160</v>
      </c>
      <c r="D89" s="190" t="s">
        <v>131</v>
      </c>
      <c r="E89" s="191" t="s">
        <v>177</v>
      </c>
      <c r="F89" s="192" t="s">
        <v>178</v>
      </c>
      <c r="G89" s="193" t="s">
        <v>158</v>
      </c>
      <c r="H89" s="194">
        <v>383.68</v>
      </c>
      <c r="I89" s="195"/>
      <c r="J89" s="196">
        <f>ROUND(I89*H89,2)</f>
        <v>0</v>
      </c>
      <c r="K89" s="192" t="s">
        <v>139</v>
      </c>
      <c r="L89" s="58"/>
      <c r="M89" s="197" t="s">
        <v>21</v>
      </c>
      <c r="N89" s="198" t="s">
        <v>43</v>
      </c>
      <c r="O89" s="39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1" t="s">
        <v>87</v>
      </c>
      <c r="AT89" s="21" t="s">
        <v>131</v>
      </c>
      <c r="AU89" s="21" t="s">
        <v>81</v>
      </c>
      <c r="AY89" s="21" t="s">
        <v>128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1" t="s">
        <v>77</v>
      </c>
      <c r="BK89" s="201">
        <f>ROUND(I89*H89,2)</f>
        <v>0</v>
      </c>
      <c r="BL89" s="21" t="s">
        <v>87</v>
      </c>
      <c r="BM89" s="21" t="s">
        <v>179</v>
      </c>
    </row>
    <row r="90" spans="2:65" s="10" customFormat="1" ht="29.85" customHeight="1">
      <c r="B90" s="173"/>
      <c r="C90" s="174"/>
      <c r="D90" s="187" t="s">
        <v>71</v>
      </c>
      <c r="E90" s="188" t="s">
        <v>180</v>
      </c>
      <c r="F90" s="188" t="s">
        <v>181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SUM(P91:P95)</f>
        <v>0</v>
      </c>
      <c r="Q90" s="181"/>
      <c r="R90" s="182">
        <f>SUM(R91:R95)</f>
        <v>0</v>
      </c>
      <c r="S90" s="181"/>
      <c r="T90" s="183">
        <f>SUM(T91:T95)</f>
        <v>18.21294</v>
      </c>
      <c r="AR90" s="184" t="s">
        <v>77</v>
      </c>
      <c r="AT90" s="185" t="s">
        <v>71</v>
      </c>
      <c r="AU90" s="185" t="s">
        <v>77</v>
      </c>
      <c r="AY90" s="184" t="s">
        <v>128</v>
      </c>
      <c r="BK90" s="186">
        <f>SUM(BK91:BK95)</f>
        <v>0</v>
      </c>
    </row>
    <row r="91" spans="2:65" s="1" customFormat="1" ht="31.5" customHeight="1">
      <c r="B91" s="38"/>
      <c r="C91" s="190" t="s">
        <v>164</v>
      </c>
      <c r="D91" s="190" t="s">
        <v>131</v>
      </c>
      <c r="E91" s="191" t="s">
        <v>183</v>
      </c>
      <c r="F91" s="192" t="s">
        <v>184</v>
      </c>
      <c r="G91" s="193" t="s">
        <v>185</v>
      </c>
      <c r="H91" s="194">
        <v>567</v>
      </c>
      <c r="I91" s="195"/>
      <c r="J91" s="196">
        <f>ROUND(I91*H91,2)</f>
        <v>0</v>
      </c>
      <c r="K91" s="192" t="s">
        <v>139</v>
      </c>
      <c r="L91" s="58"/>
      <c r="M91" s="197" t="s">
        <v>21</v>
      </c>
      <c r="N91" s="198" t="s">
        <v>43</v>
      </c>
      <c r="O91" s="39"/>
      <c r="P91" s="199">
        <f>O91*H91</f>
        <v>0</v>
      </c>
      <c r="Q91" s="199">
        <v>0</v>
      </c>
      <c r="R91" s="199">
        <f>Q91*H91</f>
        <v>0</v>
      </c>
      <c r="S91" s="199">
        <v>1.4999999999999999E-2</v>
      </c>
      <c r="T91" s="200">
        <f>S91*H91</f>
        <v>8.504999999999999</v>
      </c>
      <c r="AR91" s="21" t="s">
        <v>145</v>
      </c>
      <c r="AT91" s="21" t="s">
        <v>131</v>
      </c>
      <c r="AU91" s="21" t="s">
        <v>81</v>
      </c>
      <c r="AY91" s="21" t="s">
        <v>128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77</v>
      </c>
      <c r="BK91" s="201">
        <f>ROUND(I91*H91,2)</f>
        <v>0</v>
      </c>
      <c r="BL91" s="21" t="s">
        <v>145</v>
      </c>
      <c r="BM91" s="21" t="s">
        <v>186</v>
      </c>
    </row>
    <row r="92" spans="2:65" s="1" customFormat="1" ht="22.5" customHeight="1">
      <c r="B92" s="38"/>
      <c r="C92" s="190" t="s">
        <v>129</v>
      </c>
      <c r="D92" s="190" t="s">
        <v>131</v>
      </c>
      <c r="E92" s="191" t="s">
        <v>188</v>
      </c>
      <c r="F92" s="192" t="s">
        <v>189</v>
      </c>
      <c r="G92" s="193" t="s">
        <v>185</v>
      </c>
      <c r="H92" s="194">
        <v>504</v>
      </c>
      <c r="I92" s="195"/>
      <c r="J92" s="196">
        <f>ROUND(I92*H92,2)</f>
        <v>0</v>
      </c>
      <c r="K92" s="192" t="s">
        <v>21</v>
      </c>
      <c r="L92" s="58"/>
      <c r="M92" s="197" t="s">
        <v>21</v>
      </c>
      <c r="N92" s="198" t="s">
        <v>43</v>
      </c>
      <c r="O92" s="39"/>
      <c r="P92" s="199">
        <f>O92*H92</f>
        <v>0</v>
      </c>
      <c r="Q92" s="199">
        <v>0</v>
      </c>
      <c r="R92" s="199">
        <f>Q92*H92</f>
        <v>0</v>
      </c>
      <c r="S92" s="199">
        <v>8.0000000000000002E-3</v>
      </c>
      <c r="T92" s="200">
        <f>S92*H92</f>
        <v>4.032</v>
      </c>
      <c r="AR92" s="21" t="s">
        <v>145</v>
      </c>
      <c r="AT92" s="21" t="s">
        <v>131</v>
      </c>
      <c r="AU92" s="21" t="s">
        <v>81</v>
      </c>
      <c r="AY92" s="21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1" t="s">
        <v>77</v>
      </c>
      <c r="BK92" s="201">
        <f>ROUND(I92*H92,2)</f>
        <v>0</v>
      </c>
      <c r="BL92" s="21" t="s">
        <v>145</v>
      </c>
      <c r="BM92" s="21" t="s">
        <v>202</v>
      </c>
    </row>
    <row r="93" spans="2:65" s="1" customFormat="1" ht="22.5" customHeight="1">
      <c r="B93" s="38"/>
      <c r="C93" s="190" t="s">
        <v>172</v>
      </c>
      <c r="D93" s="190" t="s">
        <v>131</v>
      </c>
      <c r="E93" s="191" t="s">
        <v>191</v>
      </c>
      <c r="F93" s="192" t="s">
        <v>192</v>
      </c>
      <c r="G93" s="193" t="s">
        <v>203</v>
      </c>
      <c r="H93" s="194">
        <v>1</v>
      </c>
      <c r="I93" s="195"/>
      <c r="J93" s="196">
        <f>ROUND(I93*H93,2)</f>
        <v>0</v>
      </c>
      <c r="K93" s="192" t="s">
        <v>21</v>
      </c>
      <c r="L93" s="58"/>
      <c r="M93" s="197" t="s">
        <v>21</v>
      </c>
      <c r="N93" s="198" t="s">
        <v>43</v>
      </c>
      <c r="O93" s="39"/>
      <c r="P93" s="199">
        <f>O93*H93</f>
        <v>0</v>
      </c>
      <c r="Q93" s="199">
        <v>0</v>
      </c>
      <c r="R93" s="199">
        <f>Q93*H93</f>
        <v>0</v>
      </c>
      <c r="S93" s="199">
        <v>5.94E-3</v>
      </c>
      <c r="T93" s="200">
        <f>S93*H93</f>
        <v>5.94E-3</v>
      </c>
      <c r="AR93" s="21" t="s">
        <v>145</v>
      </c>
      <c r="AT93" s="21" t="s">
        <v>131</v>
      </c>
      <c r="AU93" s="21" t="s">
        <v>81</v>
      </c>
      <c r="AY93" s="21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77</v>
      </c>
      <c r="BK93" s="201">
        <f>ROUND(I93*H93,2)</f>
        <v>0</v>
      </c>
      <c r="BL93" s="21" t="s">
        <v>145</v>
      </c>
      <c r="BM93" s="21" t="s">
        <v>193</v>
      </c>
    </row>
    <row r="94" spans="2:65" s="1" customFormat="1" ht="22.5" customHeight="1">
      <c r="B94" s="38"/>
      <c r="C94" s="190" t="s">
        <v>204</v>
      </c>
      <c r="D94" s="190" t="s">
        <v>131</v>
      </c>
      <c r="E94" s="191" t="s">
        <v>205</v>
      </c>
      <c r="F94" s="192" t="s">
        <v>206</v>
      </c>
      <c r="G94" s="193" t="s">
        <v>185</v>
      </c>
      <c r="H94" s="194">
        <v>567</v>
      </c>
      <c r="I94" s="195"/>
      <c r="J94" s="196">
        <f>ROUND(I94*H94,2)</f>
        <v>0</v>
      </c>
      <c r="K94" s="192" t="s">
        <v>139</v>
      </c>
      <c r="L94" s="58"/>
      <c r="M94" s="197" t="s">
        <v>21</v>
      </c>
      <c r="N94" s="198" t="s">
        <v>43</v>
      </c>
      <c r="O94" s="39"/>
      <c r="P94" s="199">
        <f>O94*H94</f>
        <v>0</v>
      </c>
      <c r="Q94" s="199">
        <v>0</v>
      </c>
      <c r="R94" s="199">
        <f>Q94*H94</f>
        <v>0</v>
      </c>
      <c r="S94" s="199">
        <v>0.01</v>
      </c>
      <c r="T94" s="200">
        <f>S94*H94</f>
        <v>5.67</v>
      </c>
      <c r="AR94" s="21" t="s">
        <v>145</v>
      </c>
      <c r="AT94" s="21" t="s">
        <v>131</v>
      </c>
      <c r="AU94" s="21" t="s">
        <v>81</v>
      </c>
      <c r="AY94" s="21" t="s">
        <v>128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1" t="s">
        <v>77</v>
      </c>
      <c r="BK94" s="201">
        <f>ROUND(I94*H94,2)</f>
        <v>0</v>
      </c>
      <c r="BL94" s="21" t="s">
        <v>145</v>
      </c>
      <c r="BM94" s="21" t="s">
        <v>207</v>
      </c>
    </row>
    <row r="95" spans="2:65" s="1" customFormat="1" ht="27">
      <c r="B95" s="38"/>
      <c r="C95" s="60"/>
      <c r="D95" s="218" t="s">
        <v>208</v>
      </c>
      <c r="E95" s="60"/>
      <c r="F95" s="219" t="s">
        <v>209</v>
      </c>
      <c r="G95" s="60"/>
      <c r="H95" s="60"/>
      <c r="I95" s="160"/>
      <c r="J95" s="60"/>
      <c r="K95" s="60"/>
      <c r="L95" s="58"/>
      <c r="M95" s="220"/>
      <c r="N95" s="215"/>
      <c r="O95" s="215"/>
      <c r="P95" s="215"/>
      <c r="Q95" s="215"/>
      <c r="R95" s="215"/>
      <c r="S95" s="215"/>
      <c r="T95" s="221"/>
      <c r="AT95" s="21" t="s">
        <v>208</v>
      </c>
      <c r="AU95" s="21" t="s">
        <v>81</v>
      </c>
    </row>
    <row r="96" spans="2:65" s="1" customFormat="1" ht="6.95" customHeight="1">
      <c r="B96" s="53"/>
      <c r="C96" s="54"/>
      <c r="D96" s="54"/>
      <c r="E96" s="54"/>
      <c r="F96" s="54"/>
      <c r="G96" s="54"/>
      <c r="H96" s="54"/>
      <c r="I96" s="136"/>
      <c r="J96" s="54"/>
      <c r="K96" s="54"/>
      <c r="L96" s="58"/>
    </row>
  </sheetData>
  <sheetProtection password="CC35" sheet="1" objects="1" scenarios="1" formatCells="0" formatColumns="0" formatRows="0" sort="0" autoFilter="0"/>
  <autoFilter ref="C78:K95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89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212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ROUND(SUM(BE79:BE95), 2)</f>
        <v>0</v>
      </c>
      <c r="G30" s="39"/>
      <c r="H30" s="39"/>
      <c r="I30" s="128">
        <v>0.21</v>
      </c>
      <c r="J30" s="127">
        <f>ROUND(ROUND((SUM(BE79:BE95)),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ROUND(SUM(BF79:BF95), 2)</f>
        <v>0</v>
      </c>
      <c r="G31" s="39"/>
      <c r="H31" s="39"/>
      <c r="I31" s="128">
        <v>0.15</v>
      </c>
      <c r="J31" s="127">
        <f>ROUND(ROUND((SUM(BF79:BF95)),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ROUND(SUM(BG79:BG95),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ROUND(SUM(BH79:BH95),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ROUND(SUM(BI79:BI95),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4 - Demolice objektu p.p.č. 3789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110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111</v>
      </c>
      <c r="E59" s="156"/>
      <c r="F59" s="156"/>
      <c r="G59" s="156"/>
      <c r="H59" s="156"/>
      <c r="I59" s="157"/>
      <c r="J59" s="158">
        <f>J90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112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22.5" customHeight="1">
      <c r="B69" s="38"/>
      <c r="C69" s="60"/>
      <c r="D69" s="60"/>
      <c r="E69" s="339" t="str">
        <f>E7</f>
        <v>IS a komunikace Husitská - Vítězná Sokolov, II.etapa, Demolice objektů</v>
      </c>
      <c r="F69" s="340"/>
      <c r="G69" s="340"/>
      <c r="H69" s="340"/>
      <c r="I69" s="160"/>
      <c r="J69" s="60"/>
      <c r="K69" s="60"/>
      <c r="L69" s="58"/>
    </row>
    <row r="70" spans="2:63" s="1" customFormat="1" ht="14.45" customHeight="1">
      <c r="B70" s="38"/>
      <c r="C70" s="62" t="s">
        <v>102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23.25" customHeight="1">
      <c r="B71" s="38"/>
      <c r="C71" s="60"/>
      <c r="D71" s="60"/>
      <c r="E71" s="307" t="str">
        <f>E9</f>
        <v>4 - Demolice objektu p.p.č. 3789</v>
      </c>
      <c r="F71" s="341"/>
      <c r="G71" s="341"/>
      <c r="H71" s="341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23</v>
      </c>
      <c r="D73" s="60"/>
      <c r="E73" s="60"/>
      <c r="F73" s="161" t="str">
        <f>F12</f>
        <v>Sokolov</v>
      </c>
      <c r="G73" s="60"/>
      <c r="H73" s="60"/>
      <c r="I73" s="162" t="s">
        <v>25</v>
      </c>
      <c r="J73" s="70" t="str">
        <f>IF(J12="","",J12)</f>
        <v>1.5.2017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 ht="15">
      <c r="B75" s="38"/>
      <c r="C75" s="62" t="s">
        <v>27</v>
      </c>
      <c r="D75" s="60"/>
      <c r="E75" s="60"/>
      <c r="F75" s="161" t="str">
        <f>E15</f>
        <v>Město Sokolov</v>
      </c>
      <c r="G75" s="60"/>
      <c r="H75" s="60"/>
      <c r="I75" s="162" t="s">
        <v>34</v>
      </c>
      <c r="J75" s="161" t="str">
        <f>E21</f>
        <v xml:space="preserve"> </v>
      </c>
      <c r="K75" s="60"/>
      <c r="L75" s="58"/>
    </row>
    <row r="76" spans="2:63" s="1" customFormat="1" ht="14.45" customHeight="1">
      <c r="B76" s="38"/>
      <c r="C76" s="62" t="s">
        <v>32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113</v>
      </c>
      <c r="D78" s="165" t="s">
        <v>57</v>
      </c>
      <c r="E78" s="165" t="s">
        <v>53</v>
      </c>
      <c r="F78" s="165" t="s">
        <v>114</v>
      </c>
      <c r="G78" s="165" t="s">
        <v>115</v>
      </c>
      <c r="H78" s="165" t="s">
        <v>116</v>
      </c>
      <c r="I78" s="166" t="s">
        <v>117</v>
      </c>
      <c r="J78" s="165" t="s">
        <v>106</v>
      </c>
      <c r="K78" s="167" t="s">
        <v>118</v>
      </c>
      <c r="L78" s="168"/>
      <c r="M78" s="78" t="s">
        <v>119</v>
      </c>
      <c r="N78" s="79" t="s">
        <v>42</v>
      </c>
      <c r="O78" s="79" t="s">
        <v>120</v>
      </c>
      <c r="P78" s="79" t="s">
        <v>121</v>
      </c>
      <c r="Q78" s="79" t="s">
        <v>122</v>
      </c>
      <c r="R78" s="79" t="s">
        <v>123</v>
      </c>
      <c r="S78" s="79" t="s">
        <v>124</v>
      </c>
      <c r="T78" s="80" t="s">
        <v>125</v>
      </c>
    </row>
    <row r="79" spans="2:63" s="1" customFormat="1" ht="29.25" customHeight="1">
      <c r="B79" s="38"/>
      <c r="C79" s="84" t="s">
        <v>107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452.86394000000001</v>
      </c>
      <c r="AT79" s="21" t="s">
        <v>71</v>
      </c>
      <c r="AU79" s="21" t="s">
        <v>108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71</v>
      </c>
      <c r="E80" s="176" t="s">
        <v>126</v>
      </c>
      <c r="F80" s="176" t="s">
        <v>127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P81+P90</f>
        <v>0</v>
      </c>
      <c r="Q80" s="181"/>
      <c r="R80" s="182">
        <f>R81+R90</f>
        <v>0</v>
      </c>
      <c r="S80" s="181"/>
      <c r="T80" s="183">
        <f>T81+T90</f>
        <v>452.86394000000001</v>
      </c>
      <c r="AR80" s="184" t="s">
        <v>77</v>
      </c>
      <c r="AT80" s="185" t="s">
        <v>71</v>
      </c>
      <c r="AU80" s="185" t="s">
        <v>72</v>
      </c>
      <c r="AY80" s="184" t="s">
        <v>128</v>
      </c>
      <c r="BK80" s="186">
        <f>BK81+BK90</f>
        <v>0</v>
      </c>
    </row>
    <row r="81" spans="2:65" s="10" customFormat="1" ht="19.899999999999999" customHeight="1">
      <c r="B81" s="173"/>
      <c r="C81" s="174"/>
      <c r="D81" s="187" t="s">
        <v>71</v>
      </c>
      <c r="E81" s="188" t="s">
        <v>129</v>
      </c>
      <c r="F81" s="188" t="s">
        <v>130</v>
      </c>
      <c r="G81" s="174"/>
      <c r="H81" s="174"/>
      <c r="I81" s="177"/>
      <c r="J81" s="189">
        <f>BK81</f>
        <v>0</v>
      </c>
      <c r="K81" s="174"/>
      <c r="L81" s="179"/>
      <c r="M81" s="180"/>
      <c r="N81" s="181"/>
      <c r="O81" s="181"/>
      <c r="P81" s="182">
        <f>SUM(P82:P89)</f>
        <v>0</v>
      </c>
      <c r="Q81" s="181"/>
      <c r="R81" s="182">
        <f>SUM(R82:R89)</f>
        <v>0</v>
      </c>
      <c r="S81" s="181"/>
      <c r="T81" s="183">
        <f>SUM(T82:T89)</f>
        <v>432</v>
      </c>
      <c r="AR81" s="184" t="s">
        <v>77</v>
      </c>
      <c r="AT81" s="185" t="s">
        <v>71</v>
      </c>
      <c r="AU81" s="185" t="s">
        <v>77</v>
      </c>
      <c r="AY81" s="184" t="s">
        <v>128</v>
      </c>
      <c r="BK81" s="186">
        <f>SUM(BK82:BK89)</f>
        <v>0</v>
      </c>
    </row>
    <row r="82" spans="2:65" s="1" customFormat="1" ht="31.5" customHeight="1">
      <c r="B82" s="38"/>
      <c r="C82" s="190" t="s">
        <v>77</v>
      </c>
      <c r="D82" s="190" t="s">
        <v>131</v>
      </c>
      <c r="E82" s="191" t="s">
        <v>132</v>
      </c>
      <c r="F82" s="192" t="s">
        <v>133</v>
      </c>
      <c r="G82" s="193" t="s">
        <v>134</v>
      </c>
      <c r="H82" s="194">
        <v>1</v>
      </c>
      <c r="I82" s="195"/>
      <c r="J82" s="196">
        <f>ROUND(I82*H82,2)</f>
        <v>0</v>
      </c>
      <c r="K82" s="192" t="s">
        <v>21</v>
      </c>
      <c r="L82" s="58"/>
      <c r="M82" s="197" t="s">
        <v>21</v>
      </c>
      <c r="N82" s="198" t="s">
        <v>43</v>
      </c>
      <c r="O82" s="39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AR82" s="21" t="s">
        <v>87</v>
      </c>
      <c r="AT82" s="21" t="s">
        <v>131</v>
      </c>
      <c r="AU82" s="21" t="s">
        <v>81</v>
      </c>
      <c r="AY82" s="21" t="s">
        <v>128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21" t="s">
        <v>77</v>
      </c>
      <c r="BK82" s="201">
        <f>ROUND(I82*H82,2)</f>
        <v>0</v>
      </c>
      <c r="BL82" s="21" t="s">
        <v>87</v>
      </c>
      <c r="BM82" s="21" t="s">
        <v>135</v>
      </c>
    </row>
    <row r="83" spans="2:65" s="1" customFormat="1" ht="44.25" customHeight="1">
      <c r="B83" s="38"/>
      <c r="C83" s="190" t="s">
        <v>81</v>
      </c>
      <c r="D83" s="190" t="s">
        <v>131</v>
      </c>
      <c r="E83" s="191" t="s">
        <v>198</v>
      </c>
      <c r="F83" s="192" t="s">
        <v>199</v>
      </c>
      <c r="G83" s="193" t="s">
        <v>138</v>
      </c>
      <c r="H83" s="194">
        <v>1728</v>
      </c>
      <c r="I83" s="195"/>
      <c r="J83" s="196">
        <f>ROUND(I83*H83,2)</f>
        <v>0</v>
      </c>
      <c r="K83" s="192" t="s">
        <v>139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0.25</v>
      </c>
      <c r="T83" s="200">
        <f>S83*H83</f>
        <v>432</v>
      </c>
      <c r="AR83" s="21" t="s">
        <v>87</v>
      </c>
      <c r="AT83" s="21" t="s">
        <v>131</v>
      </c>
      <c r="AU83" s="21" t="s">
        <v>81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77</v>
      </c>
      <c r="BK83" s="201">
        <f>ROUND(I83*H83,2)</f>
        <v>0</v>
      </c>
      <c r="BL83" s="21" t="s">
        <v>87</v>
      </c>
      <c r="BM83" s="21" t="s">
        <v>200</v>
      </c>
    </row>
    <row r="84" spans="2:65" s="1" customFormat="1" ht="31.5" customHeight="1">
      <c r="B84" s="38"/>
      <c r="C84" s="190" t="s">
        <v>84</v>
      </c>
      <c r="D84" s="190" t="s">
        <v>131</v>
      </c>
      <c r="E84" s="191" t="s">
        <v>156</v>
      </c>
      <c r="F84" s="192" t="s">
        <v>157</v>
      </c>
      <c r="G84" s="193" t="s">
        <v>158</v>
      </c>
      <c r="H84" s="194">
        <v>20.864000000000001</v>
      </c>
      <c r="I84" s="195"/>
      <c r="J84" s="196">
        <f>ROUND(I84*H84,2)</f>
        <v>0</v>
      </c>
      <c r="K84" s="192" t="s">
        <v>139</v>
      </c>
      <c r="L84" s="58"/>
      <c r="M84" s="197" t="s">
        <v>21</v>
      </c>
      <c r="N84" s="198" t="s">
        <v>43</v>
      </c>
      <c r="O84" s="39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1" t="s">
        <v>87</v>
      </c>
      <c r="AT84" s="21" t="s">
        <v>131</v>
      </c>
      <c r="AU84" s="21" t="s">
        <v>81</v>
      </c>
      <c r="AY84" s="21" t="s">
        <v>128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1" t="s">
        <v>77</v>
      </c>
      <c r="BK84" s="201">
        <f>ROUND(I84*H84,2)</f>
        <v>0</v>
      </c>
      <c r="BL84" s="21" t="s">
        <v>87</v>
      </c>
      <c r="BM84" s="21" t="s">
        <v>159</v>
      </c>
    </row>
    <row r="85" spans="2:65" s="1" customFormat="1" ht="31.5" customHeight="1">
      <c r="B85" s="38"/>
      <c r="C85" s="190" t="s">
        <v>87</v>
      </c>
      <c r="D85" s="190" t="s">
        <v>131</v>
      </c>
      <c r="E85" s="191" t="s">
        <v>161</v>
      </c>
      <c r="F85" s="192" t="s">
        <v>162</v>
      </c>
      <c r="G85" s="193" t="s">
        <v>158</v>
      </c>
      <c r="H85" s="194">
        <v>438.5</v>
      </c>
      <c r="I85" s="195"/>
      <c r="J85" s="196">
        <f>ROUND(I85*H85,2)</f>
        <v>0</v>
      </c>
      <c r="K85" s="192" t="s">
        <v>139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87</v>
      </c>
      <c r="AT85" s="21" t="s">
        <v>131</v>
      </c>
      <c r="AU85" s="21" t="s">
        <v>81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77</v>
      </c>
      <c r="BK85" s="201">
        <f>ROUND(I85*H85,2)</f>
        <v>0</v>
      </c>
      <c r="BL85" s="21" t="s">
        <v>87</v>
      </c>
      <c r="BM85" s="21" t="s">
        <v>163</v>
      </c>
    </row>
    <row r="86" spans="2:65" s="1" customFormat="1" ht="31.5" customHeight="1">
      <c r="B86" s="38"/>
      <c r="C86" s="190" t="s">
        <v>90</v>
      </c>
      <c r="D86" s="190" t="s">
        <v>131</v>
      </c>
      <c r="E86" s="191" t="s">
        <v>165</v>
      </c>
      <c r="F86" s="192" t="s">
        <v>166</v>
      </c>
      <c r="G86" s="193" t="s">
        <v>158</v>
      </c>
      <c r="H86" s="194">
        <v>3946.5</v>
      </c>
      <c r="I86" s="195"/>
      <c r="J86" s="196">
        <f>ROUND(I86*H86,2)</f>
        <v>0</v>
      </c>
      <c r="K86" s="192" t="s">
        <v>139</v>
      </c>
      <c r="L86" s="58"/>
      <c r="M86" s="197" t="s">
        <v>21</v>
      </c>
      <c r="N86" s="198" t="s">
        <v>43</v>
      </c>
      <c r="O86" s="39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1" t="s">
        <v>87</v>
      </c>
      <c r="AT86" s="21" t="s">
        <v>131</v>
      </c>
      <c r="AU86" s="21" t="s">
        <v>81</v>
      </c>
      <c r="AY86" s="21" t="s">
        <v>128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1" t="s">
        <v>77</v>
      </c>
      <c r="BK86" s="201">
        <f>ROUND(I86*H86,2)</f>
        <v>0</v>
      </c>
      <c r="BL86" s="21" t="s">
        <v>87</v>
      </c>
      <c r="BM86" s="21" t="s">
        <v>167</v>
      </c>
    </row>
    <row r="87" spans="2:65" s="11" customFormat="1">
      <c r="B87" s="202"/>
      <c r="C87" s="203"/>
      <c r="D87" s="204" t="s">
        <v>141</v>
      </c>
      <c r="E87" s="203"/>
      <c r="F87" s="206" t="s">
        <v>213</v>
      </c>
      <c r="G87" s="203"/>
      <c r="H87" s="207">
        <v>3946.5</v>
      </c>
      <c r="I87" s="208"/>
      <c r="J87" s="203"/>
      <c r="K87" s="203"/>
      <c r="L87" s="209"/>
      <c r="M87" s="210"/>
      <c r="N87" s="211"/>
      <c r="O87" s="211"/>
      <c r="P87" s="211"/>
      <c r="Q87" s="211"/>
      <c r="R87" s="211"/>
      <c r="S87" s="211"/>
      <c r="T87" s="212"/>
      <c r="AT87" s="213" t="s">
        <v>141</v>
      </c>
      <c r="AU87" s="213" t="s">
        <v>81</v>
      </c>
      <c r="AV87" s="11" t="s">
        <v>81</v>
      </c>
      <c r="AW87" s="11" t="s">
        <v>6</v>
      </c>
      <c r="AX87" s="11" t="s">
        <v>77</v>
      </c>
      <c r="AY87" s="213" t="s">
        <v>128</v>
      </c>
    </row>
    <row r="88" spans="2:65" s="1" customFormat="1" ht="31.5" customHeight="1">
      <c r="B88" s="38"/>
      <c r="C88" s="190" t="s">
        <v>93</v>
      </c>
      <c r="D88" s="190" t="s">
        <v>131</v>
      </c>
      <c r="E88" s="191" t="s">
        <v>169</v>
      </c>
      <c r="F88" s="192" t="s">
        <v>170</v>
      </c>
      <c r="G88" s="193" t="s">
        <v>158</v>
      </c>
      <c r="H88" s="194">
        <v>14.364000000000001</v>
      </c>
      <c r="I88" s="195"/>
      <c r="J88" s="196">
        <f>ROUND(I88*H88,2)</f>
        <v>0</v>
      </c>
      <c r="K88" s="192" t="s">
        <v>139</v>
      </c>
      <c r="L88" s="58"/>
      <c r="M88" s="197" t="s">
        <v>21</v>
      </c>
      <c r="N88" s="198" t="s">
        <v>43</v>
      </c>
      <c r="O88" s="39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1" t="s">
        <v>87</v>
      </c>
      <c r="AT88" s="21" t="s">
        <v>131</v>
      </c>
      <c r="AU88" s="21" t="s">
        <v>81</v>
      </c>
      <c r="AY88" s="21" t="s">
        <v>128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1" t="s">
        <v>77</v>
      </c>
      <c r="BK88" s="201">
        <f>ROUND(I88*H88,2)</f>
        <v>0</v>
      </c>
      <c r="BL88" s="21" t="s">
        <v>87</v>
      </c>
      <c r="BM88" s="21" t="s">
        <v>171</v>
      </c>
    </row>
    <row r="89" spans="2:65" s="1" customFormat="1" ht="22.5" customHeight="1">
      <c r="B89" s="38"/>
      <c r="C89" s="190" t="s">
        <v>160</v>
      </c>
      <c r="D89" s="190" t="s">
        <v>131</v>
      </c>
      <c r="E89" s="191" t="s">
        <v>177</v>
      </c>
      <c r="F89" s="192" t="s">
        <v>178</v>
      </c>
      <c r="G89" s="193" t="s">
        <v>158</v>
      </c>
      <c r="H89" s="194">
        <v>438.5</v>
      </c>
      <c r="I89" s="195"/>
      <c r="J89" s="196">
        <f>ROUND(I89*H89,2)</f>
        <v>0</v>
      </c>
      <c r="K89" s="192" t="s">
        <v>139</v>
      </c>
      <c r="L89" s="58"/>
      <c r="M89" s="197" t="s">
        <v>21</v>
      </c>
      <c r="N89" s="198" t="s">
        <v>43</v>
      </c>
      <c r="O89" s="39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1" t="s">
        <v>87</v>
      </c>
      <c r="AT89" s="21" t="s">
        <v>131</v>
      </c>
      <c r="AU89" s="21" t="s">
        <v>81</v>
      </c>
      <c r="AY89" s="21" t="s">
        <v>128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1" t="s">
        <v>77</v>
      </c>
      <c r="BK89" s="201">
        <f>ROUND(I89*H89,2)</f>
        <v>0</v>
      </c>
      <c r="BL89" s="21" t="s">
        <v>87</v>
      </c>
      <c r="BM89" s="21" t="s">
        <v>179</v>
      </c>
    </row>
    <row r="90" spans="2:65" s="10" customFormat="1" ht="29.85" customHeight="1">
      <c r="B90" s="173"/>
      <c r="C90" s="174"/>
      <c r="D90" s="187" t="s">
        <v>71</v>
      </c>
      <c r="E90" s="188" t="s">
        <v>180</v>
      </c>
      <c r="F90" s="188" t="s">
        <v>181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SUM(P91:P95)</f>
        <v>0</v>
      </c>
      <c r="Q90" s="181"/>
      <c r="R90" s="182">
        <f>SUM(R91:R95)</f>
        <v>0</v>
      </c>
      <c r="S90" s="181"/>
      <c r="T90" s="183">
        <f>SUM(T91:T95)</f>
        <v>20.863939999999999</v>
      </c>
      <c r="AR90" s="184" t="s">
        <v>77</v>
      </c>
      <c r="AT90" s="185" t="s">
        <v>71</v>
      </c>
      <c r="AU90" s="185" t="s">
        <v>77</v>
      </c>
      <c r="AY90" s="184" t="s">
        <v>128</v>
      </c>
      <c r="BK90" s="186">
        <f>SUM(BK91:BK95)</f>
        <v>0</v>
      </c>
    </row>
    <row r="91" spans="2:65" s="1" customFormat="1" ht="31.5" customHeight="1">
      <c r="B91" s="38"/>
      <c r="C91" s="190" t="s">
        <v>164</v>
      </c>
      <c r="D91" s="190" t="s">
        <v>131</v>
      </c>
      <c r="E91" s="191" t="s">
        <v>183</v>
      </c>
      <c r="F91" s="192" t="s">
        <v>184</v>
      </c>
      <c r="G91" s="193" t="s">
        <v>185</v>
      </c>
      <c r="H91" s="194">
        <v>650</v>
      </c>
      <c r="I91" s="195"/>
      <c r="J91" s="196">
        <f>ROUND(I91*H91,2)</f>
        <v>0</v>
      </c>
      <c r="K91" s="192" t="s">
        <v>139</v>
      </c>
      <c r="L91" s="58"/>
      <c r="M91" s="197" t="s">
        <v>21</v>
      </c>
      <c r="N91" s="198" t="s">
        <v>43</v>
      </c>
      <c r="O91" s="39"/>
      <c r="P91" s="199">
        <f>O91*H91</f>
        <v>0</v>
      </c>
      <c r="Q91" s="199">
        <v>0</v>
      </c>
      <c r="R91" s="199">
        <f>Q91*H91</f>
        <v>0</v>
      </c>
      <c r="S91" s="199">
        <v>1.4999999999999999E-2</v>
      </c>
      <c r="T91" s="200">
        <f>S91*H91</f>
        <v>9.75</v>
      </c>
      <c r="AR91" s="21" t="s">
        <v>145</v>
      </c>
      <c r="AT91" s="21" t="s">
        <v>131</v>
      </c>
      <c r="AU91" s="21" t="s">
        <v>81</v>
      </c>
      <c r="AY91" s="21" t="s">
        <v>128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77</v>
      </c>
      <c r="BK91" s="201">
        <f>ROUND(I91*H91,2)</f>
        <v>0</v>
      </c>
      <c r="BL91" s="21" t="s">
        <v>145</v>
      </c>
      <c r="BM91" s="21" t="s">
        <v>186</v>
      </c>
    </row>
    <row r="92" spans="2:65" s="1" customFormat="1" ht="22.5" customHeight="1">
      <c r="B92" s="38"/>
      <c r="C92" s="190" t="s">
        <v>129</v>
      </c>
      <c r="D92" s="190" t="s">
        <v>131</v>
      </c>
      <c r="E92" s="191" t="s">
        <v>188</v>
      </c>
      <c r="F92" s="192" t="s">
        <v>189</v>
      </c>
      <c r="G92" s="193" t="s">
        <v>185</v>
      </c>
      <c r="H92" s="194">
        <v>576</v>
      </c>
      <c r="I92" s="195"/>
      <c r="J92" s="196">
        <f>ROUND(I92*H92,2)</f>
        <v>0</v>
      </c>
      <c r="K92" s="192" t="s">
        <v>21</v>
      </c>
      <c r="L92" s="58"/>
      <c r="M92" s="197" t="s">
        <v>21</v>
      </c>
      <c r="N92" s="198" t="s">
        <v>43</v>
      </c>
      <c r="O92" s="39"/>
      <c r="P92" s="199">
        <f>O92*H92</f>
        <v>0</v>
      </c>
      <c r="Q92" s="199">
        <v>0</v>
      </c>
      <c r="R92" s="199">
        <f>Q92*H92</f>
        <v>0</v>
      </c>
      <c r="S92" s="199">
        <v>8.0000000000000002E-3</v>
      </c>
      <c r="T92" s="200">
        <f>S92*H92</f>
        <v>4.6080000000000005</v>
      </c>
      <c r="AR92" s="21" t="s">
        <v>145</v>
      </c>
      <c r="AT92" s="21" t="s">
        <v>131</v>
      </c>
      <c r="AU92" s="21" t="s">
        <v>81</v>
      </c>
      <c r="AY92" s="21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1" t="s">
        <v>77</v>
      </c>
      <c r="BK92" s="201">
        <f>ROUND(I92*H92,2)</f>
        <v>0</v>
      </c>
      <c r="BL92" s="21" t="s">
        <v>145</v>
      </c>
      <c r="BM92" s="21" t="s">
        <v>202</v>
      </c>
    </row>
    <row r="93" spans="2:65" s="1" customFormat="1" ht="22.5" customHeight="1">
      <c r="B93" s="38"/>
      <c r="C93" s="190" t="s">
        <v>172</v>
      </c>
      <c r="D93" s="190" t="s">
        <v>131</v>
      </c>
      <c r="E93" s="191" t="s">
        <v>191</v>
      </c>
      <c r="F93" s="192" t="s">
        <v>192</v>
      </c>
      <c r="G93" s="193" t="s">
        <v>203</v>
      </c>
      <c r="H93" s="194">
        <v>1</v>
      </c>
      <c r="I93" s="195"/>
      <c r="J93" s="196">
        <f>ROUND(I93*H93,2)</f>
        <v>0</v>
      </c>
      <c r="K93" s="192" t="s">
        <v>21</v>
      </c>
      <c r="L93" s="58"/>
      <c r="M93" s="197" t="s">
        <v>21</v>
      </c>
      <c r="N93" s="198" t="s">
        <v>43</v>
      </c>
      <c r="O93" s="39"/>
      <c r="P93" s="199">
        <f>O93*H93</f>
        <v>0</v>
      </c>
      <c r="Q93" s="199">
        <v>0</v>
      </c>
      <c r="R93" s="199">
        <f>Q93*H93</f>
        <v>0</v>
      </c>
      <c r="S93" s="199">
        <v>5.94E-3</v>
      </c>
      <c r="T93" s="200">
        <f>S93*H93</f>
        <v>5.94E-3</v>
      </c>
      <c r="AR93" s="21" t="s">
        <v>145</v>
      </c>
      <c r="AT93" s="21" t="s">
        <v>131</v>
      </c>
      <c r="AU93" s="21" t="s">
        <v>81</v>
      </c>
      <c r="AY93" s="21" t="s">
        <v>128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1" t="s">
        <v>77</v>
      </c>
      <c r="BK93" s="201">
        <f>ROUND(I93*H93,2)</f>
        <v>0</v>
      </c>
      <c r="BL93" s="21" t="s">
        <v>145</v>
      </c>
      <c r="BM93" s="21" t="s">
        <v>193</v>
      </c>
    </row>
    <row r="94" spans="2:65" s="1" customFormat="1" ht="22.5" customHeight="1">
      <c r="B94" s="38"/>
      <c r="C94" s="190" t="s">
        <v>204</v>
      </c>
      <c r="D94" s="190" t="s">
        <v>131</v>
      </c>
      <c r="E94" s="191" t="s">
        <v>205</v>
      </c>
      <c r="F94" s="192" t="s">
        <v>206</v>
      </c>
      <c r="G94" s="193" t="s">
        <v>185</v>
      </c>
      <c r="H94" s="194">
        <v>650</v>
      </c>
      <c r="I94" s="195"/>
      <c r="J94" s="196">
        <f>ROUND(I94*H94,2)</f>
        <v>0</v>
      </c>
      <c r="K94" s="192" t="s">
        <v>139</v>
      </c>
      <c r="L94" s="58"/>
      <c r="M94" s="197" t="s">
        <v>21</v>
      </c>
      <c r="N94" s="198" t="s">
        <v>43</v>
      </c>
      <c r="O94" s="39"/>
      <c r="P94" s="199">
        <f>O94*H94</f>
        <v>0</v>
      </c>
      <c r="Q94" s="199">
        <v>0</v>
      </c>
      <c r="R94" s="199">
        <f>Q94*H94</f>
        <v>0</v>
      </c>
      <c r="S94" s="199">
        <v>0.01</v>
      </c>
      <c r="T94" s="200">
        <f>S94*H94</f>
        <v>6.5</v>
      </c>
      <c r="AR94" s="21" t="s">
        <v>145</v>
      </c>
      <c r="AT94" s="21" t="s">
        <v>131</v>
      </c>
      <c r="AU94" s="21" t="s">
        <v>81</v>
      </c>
      <c r="AY94" s="21" t="s">
        <v>128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1" t="s">
        <v>77</v>
      </c>
      <c r="BK94" s="201">
        <f>ROUND(I94*H94,2)</f>
        <v>0</v>
      </c>
      <c r="BL94" s="21" t="s">
        <v>145</v>
      </c>
      <c r="BM94" s="21" t="s">
        <v>207</v>
      </c>
    </row>
    <row r="95" spans="2:65" s="1" customFormat="1" ht="27">
      <c r="B95" s="38"/>
      <c r="C95" s="60"/>
      <c r="D95" s="218" t="s">
        <v>208</v>
      </c>
      <c r="E95" s="60"/>
      <c r="F95" s="219" t="s">
        <v>209</v>
      </c>
      <c r="G95" s="60"/>
      <c r="H95" s="60"/>
      <c r="I95" s="160"/>
      <c r="J95" s="60"/>
      <c r="K95" s="60"/>
      <c r="L95" s="58"/>
      <c r="M95" s="220"/>
      <c r="N95" s="215"/>
      <c r="O95" s="215"/>
      <c r="P95" s="215"/>
      <c r="Q95" s="215"/>
      <c r="R95" s="215"/>
      <c r="S95" s="215"/>
      <c r="T95" s="221"/>
      <c r="AT95" s="21" t="s">
        <v>208</v>
      </c>
      <c r="AU95" s="21" t="s">
        <v>81</v>
      </c>
    </row>
    <row r="96" spans="2:65" s="1" customFormat="1" ht="6.95" customHeight="1">
      <c r="B96" s="53"/>
      <c r="C96" s="54"/>
      <c r="D96" s="54"/>
      <c r="E96" s="54"/>
      <c r="F96" s="54"/>
      <c r="G96" s="54"/>
      <c r="H96" s="54"/>
      <c r="I96" s="136"/>
      <c r="J96" s="54"/>
      <c r="K96" s="54"/>
      <c r="L96" s="58"/>
    </row>
  </sheetData>
  <sheetProtection password="CC35" sheet="1" objects="1" scenarios="1" formatCells="0" formatColumns="0" formatRows="0" sort="0" autoFilter="0"/>
  <autoFilter ref="C78:K95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92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214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ROUND(SUM(BE78:BE93), 2)</f>
        <v>0</v>
      </c>
      <c r="G30" s="39"/>
      <c r="H30" s="39"/>
      <c r="I30" s="128">
        <v>0.21</v>
      </c>
      <c r="J30" s="127">
        <f>ROUND(ROUND((SUM(BE78:BE93)),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ROUND(SUM(BF78:BF93), 2)</f>
        <v>0</v>
      </c>
      <c r="G31" s="39"/>
      <c r="H31" s="39"/>
      <c r="I31" s="128">
        <v>0.15</v>
      </c>
      <c r="J31" s="127">
        <f>ROUND(ROUND((SUM(BF78:BF93)),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ROUND(SUM(BG78:BG93),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ROUND(SUM(BH78:BH93),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ROUND(SUM(BI78:BI93),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5 - Demolice techn. vybavenosti a inženýrských sítí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110</v>
      </c>
      <c r="E58" s="156"/>
      <c r="F58" s="156"/>
      <c r="G58" s="156"/>
      <c r="H58" s="156"/>
      <c r="I58" s="157"/>
      <c r="J58" s="158">
        <f>J80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3" s="1" customFormat="1" ht="36.950000000000003" customHeight="1">
      <c r="B65" s="38"/>
      <c r="C65" s="59" t="s">
        <v>112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3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22.5" customHeight="1">
      <c r="B68" s="38"/>
      <c r="C68" s="60"/>
      <c r="D68" s="60"/>
      <c r="E68" s="339" t="str">
        <f>E7</f>
        <v>IS a komunikace Husitská - Vítězná Sokolov, II.etapa, Demolice objektů</v>
      </c>
      <c r="F68" s="340"/>
      <c r="G68" s="340"/>
      <c r="H68" s="340"/>
      <c r="I68" s="160"/>
      <c r="J68" s="60"/>
      <c r="K68" s="60"/>
      <c r="L68" s="58"/>
    </row>
    <row r="69" spans="2:63" s="1" customFormat="1" ht="14.45" customHeight="1">
      <c r="B69" s="38"/>
      <c r="C69" s="62" t="s">
        <v>102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23.25" customHeight="1">
      <c r="B70" s="38"/>
      <c r="C70" s="60"/>
      <c r="D70" s="60"/>
      <c r="E70" s="307" t="str">
        <f>E9</f>
        <v>5 - Demolice techn. vybavenosti a inženýrských sítí</v>
      </c>
      <c r="F70" s="341"/>
      <c r="G70" s="341"/>
      <c r="H70" s="341"/>
      <c r="I70" s="160"/>
      <c r="J70" s="60"/>
      <c r="K70" s="60"/>
      <c r="L70" s="58"/>
    </row>
    <row r="71" spans="2:63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8" customHeight="1">
      <c r="B72" s="38"/>
      <c r="C72" s="62" t="s">
        <v>23</v>
      </c>
      <c r="D72" s="60"/>
      <c r="E72" s="60"/>
      <c r="F72" s="161" t="str">
        <f>F12</f>
        <v>Sokolov</v>
      </c>
      <c r="G72" s="60"/>
      <c r="H72" s="60"/>
      <c r="I72" s="162" t="s">
        <v>25</v>
      </c>
      <c r="J72" s="70" t="str">
        <f>IF(J12="","",J12)</f>
        <v>1.5.2017</v>
      </c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 ht="15">
      <c r="B74" s="38"/>
      <c r="C74" s="62" t="s">
        <v>27</v>
      </c>
      <c r="D74" s="60"/>
      <c r="E74" s="60"/>
      <c r="F74" s="161" t="str">
        <f>E15</f>
        <v>Město Sokolov</v>
      </c>
      <c r="G74" s="60"/>
      <c r="H74" s="60"/>
      <c r="I74" s="162" t="s">
        <v>34</v>
      </c>
      <c r="J74" s="161" t="str">
        <f>E21</f>
        <v xml:space="preserve"> </v>
      </c>
      <c r="K74" s="60"/>
      <c r="L74" s="58"/>
    </row>
    <row r="75" spans="2:63" s="1" customFormat="1" ht="14.45" customHeight="1">
      <c r="B75" s="38"/>
      <c r="C75" s="62" t="s">
        <v>32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3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3" s="9" customFormat="1" ht="29.25" customHeight="1">
      <c r="B77" s="163"/>
      <c r="C77" s="164" t="s">
        <v>113</v>
      </c>
      <c r="D77" s="165" t="s">
        <v>57</v>
      </c>
      <c r="E77" s="165" t="s">
        <v>53</v>
      </c>
      <c r="F77" s="165" t="s">
        <v>114</v>
      </c>
      <c r="G77" s="165" t="s">
        <v>115</v>
      </c>
      <c r="H77" s="165" t="s">
        <v>116</v>
      </c>
      <c r="I77" s="166" t="s">
        <v>117</v>
      </c>
      <c r="J77" s="165" t="s">
        <v>106</v>
      </c>
      <c r="K77" s="167" t="s">
        <v>118</v>
      </c>
      <c r="L77" s="168"/>
      <c r="M77" s="78" t="s">
        <v>119</v>
      </c>
      <c r="N77" s="79" t="s">
        <v>42</v>
      </c>
      <c r="O77" s="79" t="s">
        <v>120</v>
      </c>
      <c r="P77" s="79" t="s">
        <v>121</v>
      </c>
      <c r="Q77" s="79" t="s">
        <v>122</v>
      </c>
      <c r="R77" s="79" t="s">
        <v>123</v>
      </c>
      <c r="S77" s="79" t="s">
        <v>124</v>
      </c>
      <c r="T77" s="80" t="s">
        <v>125</v>
      </c>
    </row>
    <row r="78" spans="2:63" s="1" customFormat="1" ht="29.25" customHeight="1">
      <c r="B78" s="38"/>
      <c r="C78" s="84" t="s">
        <v>107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71</v>
      </c>
      <c r="AU78" s="21" t="s">
        <v>108</v>
      </c>
      <c r="BK78" s="172">
        <f>BK79</f>
        <v>0</v>
      </c>
    </row>
    <row r="79" spans="2:63" s="10" customFormat="1" ht="37.35" customHeight="1">
      <c r="B79" s="173"/>
      <c r="C79" s="174"/>
      <c r="D79" s="175" t="s">
        <v>71</v>
      </c>
      <c r="E79" s="176" t="s">
        <v>126</v>
      </c>
      <c r="F79" s="176" t="s">
        <v>127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</f>
        <v>0</v>
      </c>
      <c r="Q79" s="181"/>
      <c r="R79" s="182">
        <f>R80</f>
        <v>0</v>
      </c>
      <c r="S79" s="181"/>
      <c r="T79" s="183">
        <f>T80</f>
        <v>0</v>
      </c>
      <c r="AR79" s="184" t="s">
        <v>77</v>
      </c>
      <c r="AT79" s="185" t="s">
        <v>71</v>
      </c>
      <c r="AU79" s="185" t="s">
        <v>72</v>
      </c>
      <c r="AY79" s="184" t="s">
        <v>128</v>
      </c>
      <c r="BK79" s="186">
        <f>BK80</f>
        <v>0</v>
      </c>
    </row>
    <row r="80" spans="2:63" s="10" customFormat="1" ht="19.899999999999999" customHeight="1">
      <c r="B80" s="173"/>
      <c r="C80" s="174"/>
      <c r="D80" s="187" t="s">
        <v>71</v>
      </c>
      <c r="E80" s="188" t="s">
        <v>129</v>
      </c>
      <c r="F80" s="188" t="s">
        <v>130</v>
      </c>
      <c r="G80" s="174"/>
      <c r="H80" s="174"/>
      <c r="I80" s="177"/>
      <c r="J80" s="189">
        <f>BK80</f>
        <v>0</v>
      </c>
      <c r="K80" s="174"/>
      <c r="L80" s="179"/>
      <c r="M80" s="180"/>
      <c r="N80" s="181"/>
      <c r="O80" s="181"/>
      <c r="P80" s="182">
        <f>SUM(P81:P93)</f>
        <v>0</v>
      </c>
      <c r="Q80" s="181"/>
      <c r="R80" s="182">
        <f>SUM(R81:R93)</f>
        <v>0</v>
      </c>
      <c r="S80" s="181"/>
      <c r="T80" s="183">
        <f>SUM(T81:T93)</f>
        <v>0</v>
      </c>
      <c r="AR80" s="184" t="s">
        <v>77</v>
      </c>
      <c r="AT80" s="185" t="s">
        <v>71</v>
      </c>
      <c r="AU80" s="185" t="s">
        <v>77</v>
      </c>
      <c r="AY80" s="184" t="s">
        <v>128</v>
      </c>
      <c r="BK80" s="186">
        <f>SUM(BK81:BK93)</f>
        <v>0</v>
      </c>
    </row>
    <row r="81" spans="2:65" s="1" customFormat="1" ht="31.5" customHeight="1">
      <c r="B81" s="38"/>
      <c r="C81" s="190" t="s">
        <v>77</v>
      </c>
      <c r="D81" s="190" t="s">
        <v>131</v>
      </c>
      <c r="E81" s="191" t="s">
        <v>215</v>
      </c>
      <c r="F81" s="192" t="s">
        <v>216</v>
      </c>
      <c r="G81" s="193" t="s">
        <v>217</v>
      </c>
      <c r="H81" s="194">
        <v>3</v>
      </c>
      <c r="I81" s="195"/>
      <c r="J81" s="196">
        <f t="shared" ref="J81:J93" si="0">ROUND(I81*H81,2)</f>
        <v>0</v>
      </c>
      <c r="K81" s="192" t="s">
        <v>21</v>
      </c>
      <c r="L81" s="58"/>
      <c r="M81" s="197" t="s">
        <v>21</v>
      </c>
      <c r="N81" s="198" t="s">
        <v>43</v>
      </c>
      <c r="O81" s="39"/>
      <c r="P81" s="199">
        <f t="shared" ref="P81:P93" si="1">O81*H81</f>
        <v>0</v>
      </c>
      <c r="Q81" s="199">
        <v>0</v>
      </c>
      <c r="R81" s="199">
        <f t="shared" ref="R81:R93" si="2">Q81*H81</f>
        <v>0</v>
      </c>
      <c r="S81" s="199">
        <v>0</v>
      </c>
      <c r="T81" s="200">
        <f t="shared" ref="T81:T93" si="3">S81*H81</f>
        <v>0</v>
      </c>
      <c r="AR81" s="21" t="s">
        <v>87</v>
      </c>
      <c r="AT81" s="21" t="s">
        <v>131</v>
      </c>
      <c r="AU81" s="21" t="s">
        <v>81</v>
      </c>
      <c r="AY81" s="21" t="s">
        <v>128</v>
      </c>
      <c r="BE81" s="201">
        <f t="shared" ref="BE81:BE93" si="4">IF(N81="základní",J81,0)</f>
        <v>0</v>
      </c>
      <c r="BF81" s="201">
        <f t="shared" ref="BF81:BF93" si="5">IF(N81="snížená",J81,0)</f>
        <v>0</v>
      </c>
      <c r="BG81" s="201">
        <f t="shared" ref="BG81:BG93" si="6">IF(N81="zákl. přenesená",J81,0)</f>
        <v>0</v>
      </c>
      <c r="BH81" s="201">
        <f t="shared" ref="BH81:BH93" si="7">IF(N81="sníž. přenesená",J81,0)</f>
        <v>0</v>
      </c>
      <c r="BI81" s="201">
        <f t="shared" ref="BI81:BI93" si="8">IF(N81="nulová",J81,0)</f>
        <v>0</v>
      </c>
      <c r="BJ81" s="21" t="s">
        <v>77</v>
      </c>
      <c r="BK81" s="201">
        <f t="shared" ref="BK81:BK93" si="9">ROUND(I81*H81,2)</f>
        <v>0</v>
      </c>
      <c r="BL81" s="21" t="s">
        <v>87</v>
      </c>
      <c r="BM81" s="21" t="s">
        <v>218</v>
      </c>
    </row>
    <row r="82" spans="2:65" s="1" customFormat="1" ht="44.25" customHeight="1">
      <c r="B82" s="38"/>
      <c r="C82" s="190" t="s">
        <v>81</v>
      </c>
      <c r="D82" s="190" t="s">
        <v>131</v>
      </c>
      <c r="E82" s="191" t="s">
        <v>219</v>
      </c>
      <c r="F82" s="192" t="s">
        <v>220</v>
      </c>
      <c r="G82" s="193" t="s">
        <v>221</v>
      </c>
      <c r="H82" s="194">
        <v>45</v>
      </c>
      <c r="I82" s="195"/>
      <c r="J82" s="196">
        <f t="shared" si="0"/>
        <v>0</v>
      </c>
      <c r="K82" s="192" t="s">
        <v>21</v>
      </c>
      <c r="L82" s="58"/>
      <c r="M82" s="197" t="s">
        <v>21</v>
      </c>
      <c r="N82" s="198" t="s">
        <v>43</v>
      </c>
      <c r="O82" s="39"/>
      <c r="P82" s="199">
        <f t="shared" si="1"/>
        <v>0</v>
      </c>
      <c r="Q82" s="199">
        <v>0</v>
      </c>
      <c r="R82" s="199">
        <f t="shared" si="2"/>
        <v>0</v>
      </c>
      <c r="S82" s="199">
        <v>0</v>
      </c>
      <c r="T82" s="200">
        <f t="shared" si="3"/>
        <v>0</v>
      </c>
      <c r="AR82" s="21" t="s">
        <v>87</v>
      </c>
      <c r="AT82" s="21" t="s">
        <v>131</v>
      </c>
      <c r="AU82" s="21" t="s">
        <v>81</v>
      </c>
      <c r="AY82" s="21" t="s">
        <v>128</v>
      </c>
      <c r="BE82" s="201">
        <f t="shared" si="4"/>
        <v>0</v>
      </c>
      <c r="BF82" s="201">
        <f t="shared" si="5"/>
        <v>0</v>
      </c>
      <c r="BG82" s="201">
        <f t="shared" si="6"/>
        <v>0</v>
      </c>
      <c r="BH82" s="201">
        <f t="shared" si="7"/>
        <v>0</v>
      </c>
      <c r="BI82" s="201">
        <f t="shared" si="8"/>
        <v>0</v>
      </c>
      <c r="BJ82" s="21" t="s">
        <v>77</v>
      </c>
      <c r="BK82" s="201">
        <f t="shared" si="9"/>
        <v>0</v>
      </c>
      <c r="BL82" s="21" t="s">
        <v>87</v>
      </c>
      <c r="BM82" s="21" t="s">
        <v>222</v>
      </c>
    </row>
    <row r="83" spans="2:65" s="1" customFormat="1" ht="44.25" customHeight="1">
      <c r="B83" s="38"/>
      <c r="C83" s="190" t="s">
        <v>84</v>
      </c>
      <c r="D83" s="190" t="s">
        <v>131</v>
      </c>
      <c r="E83" s="191" t="s">
        <v>223</v>
      </c>
      <c r="F83" s="192" t="s">
        <v>224</v>
      </c>
      <c r="G83" s="193" t="s">
        <v>221</v>
      </c>
      <c r="H83" s="194">
        <v>100</v>
      </c>
      <c r="I83" s="195"/>
      <c r="J83" s="196">
        <f t="shared" si="0"/>
        <v>0</v>
      </c>
      <c r="K83" s="192" t="s">
        <v>21</v>
      </c>
      <c r="L83" s="58"/>
      <c r="M83" s="197" t="s">
        <v>21</v>
      </c>
      <c r="N83" s="198" t="s">
        <v>43</v>
      </c>
      <c r="O83" s="39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1" t="s">
        <v>87</v>
      </c>
      <c r="AT83" s="21" t="s">
        <v>131</v>
      </c>
      <c r="AU83" s="21" t="s">
        <v>81</v>
      </c>
      <c r="AY83" s="21" t="s">
        <v>128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1" t="s">
        <v>77</v>
      </c>
      <c r="BK83" s="201">
        <f t="shared" si="9"/>
        <v>0</v>
      </c>
      <c r="BL83" s="21" t="s">
        <v>87</v>
      </c>
      <c r="BM83" s="21" t="s">
        <v>225</v>
      </c>
    </row>
    <row r="84" spans="2:65" s="1" customFormat="1" ht="44.25" customHeight="1">
      <c r="B84" s="38"/>
      <c r="C84" s="190" t="s">
        <v>87</v>
      </c>
      <c r="D84" s="190" t="s">
        <v>131</v>
      </c>
      <c r="E84" s="191" t="s">
        <v>226</v>
      </c>
      <c r="F84" s="192" t="s">
        <v>227</v>
      </c>
      <c r="G84" s="193" t="s">
        <v>221</v>
      </c>
      <c r="H84" s="194">
        <v>130</v>
      </c>
      <c r="I84" s="195"/>
      <c r="J84" s="196">
        <f t="shared" si="0"/>
        <v>0</v>
      </c>
      <c r="K84" s="192" t="s">
        <v>21</v>
      </c>
      <c r="L84" s="58"/>
      <c r="M84" s="197" t="s">
        <v>21</v>
      </c>
      <c r="N84" s="198" t="s">
        <v>43</v>
      </c>
      <c r="O84" s="39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1" t="s">
        <v>87</v>
      </c>
      <c r="AT84" s="21" t="s">
        <v>131</v>
      </c>
      <c r="AU84" s="21" t="s">
        <v>81</v>
      </c>
      <c r="AY84" s="21" t="s">
        <v>128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1" t="s">
        <v>77</v>
      </c>
      <c r="BK84" s="201">
        <f t="shared" si="9"/>
        <v>0</v>
      </c>
      <c r="BL84" s="21" t="s">
        <v>87</v>
      </c>
      <c r="BM84" s="21" t="s">
        <v>228</v>
      </c>
    </row>
    <row r="85" spans="2:65" s="1" customFormat="1" ht="44.25" customHeight="1">
      <c r="B85" s="38"/>
      <c r="C85" s="190" t="s">
        <v>90</v>
      </c>
      <c r="D85" s="190" t="s">
        <v>131</v>
      </c>
      <c r="E85" s="191" t="s">
        <v>229</v>
      </c>
      <c r="F85" s="192" t="s">
        <v>230</v>
      </c>
      <c r="G85" s="193" t="s">
        <v>221</v>
      </c>
      <c r="H85" s="194">
        <v>30</v>
      </c>
      <c r="I85" s="195"/>
      <c r="J85" s="196">
        <f t="shared" si="0"/>
        <v>0</v>
      </c>
      <c r="K85" s="192" t="s">
        <v>21</v>
      </c>
      <c r="L85" s="58"/>
      <c r="M85" s="197" t="s">
        <v>21</v>
      </c>
      <c r="N85" s="198" t="s">
        <v>43</v>
      </c>
      <c r="O85" s="39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1" t="s">
        <v>87</v>
      </c>
      <c r="AT85" s="21" t="s">
        <v>131</v>
      </c>
      <c r="AU85" s="21" t="s">
        <v>81</v>
      </c>
      <c r="AY85" s="21" t="s">
        <v>128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1" t="s">
        <v>77</v>
      </c>
      <c r="BK85" s="201">
        <f t="shared" si="9"/>
        <v>0</v>
      </c>
      <c r="BL85" s="21" t="s">
        <v>87</v>
      </c>
      <c r="BM85" s="21" t="s">
        <v>231</v>
      </c>
    </row>
    <row r="86" spans="2:65" s="1" customFormat="1" ht="44.25" customHeight="1">
      <c r="B86" s="38"/>
      <c r="C86" s="190" t="s">
        <v>93</v>
      </c>
      <c r="D86" s="190" t="s">
        <v>131</v>
      </c>
      <c r="E86" s="191" t="s">
        <v>232</v>
      </c>
      <c r="F86" s="192" t="s">
        <v>233</v>
      </c>
      <c r="G86" s="193" t="s">
        <v>221</v>
      </c>
      <c r="H86" s="194">
        <v>390</v>
      </c>
      <c r="I86" s="195"/>
      <c r="J86" s="196">
        <f t="shared" si="0"/>
        <v>0</v>
      </c>
      <c r="K86" s="192" t="s">
        <v>21</v>
      </c>
      <c r="L86" s="58"/>
      <c r="M86" s="197" t="s">
        <v>21</v>
      </c>
      <c r="N86" s="198" t="s">
        <v>43</v>
      </c>
      <c r="O86" s="39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1" t="s">
        <v>87</v>
      </c>
      <c r="AT86" s="21" t="s">
        <v>131</v>
      </c>
      <c r="AU86" s="21" t="s">
        <v>81</v>
      </c>
      <c r="AY86" s="21" t="s">
        <v>128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1" t="s">
        <v>77</v>
      </c>
      <c r="BK86" s="201">
        <f t="shared" si="9"/>
        <v>0</v>
      </c>
      <c r="BL86" s="21" t="s">
        <v>87</v>
      </c>
      <c r="BM86" s="21" t="s">
        <v>234</v>
      </c>
    </row>
    <row r="87" spans="2:65" s="1" customFormat="1" ht="31.5" customHeight="1">
      <c r="B87" s="38"/>
      <c r="C87" s="190" t="s">
        <v>160</v>
      </c>
      <c r="D87" s="190" t="s">
        <v>131</v>
      </c>
      <c r="E87" s="191" t="s">
        <v>235</v>
      </c>
      <c r="F87" s="192" t="s">
        <v>236</v>
      </c>
      <c r="G87" s="193" t="s">
        <v>221</v>
      </c>
      <c r="H87" s="194">
        <v>247</v>
      </c>
      <c r="I87" s="195"/>
      <c r="J87" s="196">
        <f t="shared" si="0"/>
        <v>0</v>
      </c>
      <c r="K87" s="192" t="s">
        <v>21</v>
      </c>
      <c r="L87" s="58"/>
      <c r="M87" s="197" t="s">
        <v>21</v>
      </c>
      <c r="N87" s="198" t="s">
        <v>43</v>
      </c>
      <c r="O87" s="39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AR87" s="21" t="s">
        <v>87</v>
      </c>
      <c r="AT87" s="21" t="s">
        <v>131</v>
      </c>
      <c r="AU87" s="21" t="s">
        <v>81</v>
      </c>
      <c r="AY87" s="21" t="s">
        <v>128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1" t="s">
        <v>77</v>
      </c>
      <c r="BK87" s="201">
        <f t="shared" si="9"/>
        <v>0</v>
      </c>
      <c r="BL87" s="21" t="s">
        <v>87</v>
      </c>
      <c r="BM87" s="21" t="s">
        <v>237</v>
      </c>
    </row>
    <row r="88" spans="2:65" s="1" customFormat="1" ht="44.25" customHeight="1">
      <c r="B88" s="38"/>
      <c r="C88" s="190" t="s">
        <v>164</v>
      </c>
      <c r="D88" s="190" t="s">
        <v>131</v>
      </c>
      <c r="E88" s="191" t="s">
        <v>238</v>
      </c>
      <c r="F88" s="192" t="s">
        <v>239</v>
      </c>
      <c r="G88" s="193" t="s">
        <v>221</v>
      </c>
      <c r="H88" s="194">
        <v>61</v>
      </c>
      <c r="I88" s="195"/>
      <c r="J88" s="196">
        <f t="shared" si="0"/>
        <v>0</v>
      </c>
      <c r="K88" s="192" t="s">
        <v>21</v>
      </c>
      <c r="L88" s="58"/>
      <c r="M88" s="197" t="s">
        <v>21</v>
      </c>
      <c r="N88" s="198" t="s">
        <v>43</v>
      </c>
      <c r="O88" s="39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1" t="s">
        <v>87</v>
      </c>
      <c r="AT88" s="21" t="s">
        <v>131</v>
      </c>
      <c r="AU88" s="21" t="s">
        <v>81</v>
      </c>
      <c r="AY88" s="21" t="s">
        <v>128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1" t="s">
        <v>77</v>
      </c>
      <c r="BK88" s="201">
        <f t="shared" si="9"/>
        <v>0</v>
      </c>
      <c r="BL88" s="21" t="s">
        <v>87</v>
      </c>
      <c r="BM88" s="21" t="s">
        <v>240</v>
      </c>
    </row>
    <row r="89" spans="2:65" s="1" customFormat="1" ht="44.25" customHeight="1">
      <c r="B89" s="38"/>
      <c r="C89" s="190" t="s">
        <v>129</v>
      </c>
      <c r="D89" s="190" t="s">
        <v>131</v>
      </c>
      <c r="E89" s="191" t="s">
        <v>241</v>
      </c>
      <c r="F89" s="192" t="s">
        <v>242</v>
      </c>
      <c r="G89" s="193" t="s">
        <v>221</v>
      </c>
      <c r="H89" s="194">
        <v>61</v>
      </c>
      <c r="I89" s="195"/>
      <c r="J89" s="196">
        <f t="shared" si="0"/>
        <v>0</v>
      </c>
      <c r="K89" s="192" t="s">
        <v>21</v>
      </c>
      <c r="L89" s="58"/>
      <c r="M89" s="197" t="s">
        <v>21</v>
      </c>
      <c r="N89" s="198" t="s">
        <v>43</v>
      </c>
      <c r="O89" s="39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1" t="s">
        <v>87</v>
      </c>
      <c r="AT89" s="21" t="s">
        <v>131</v>
      </c>
      <c r="AU89" s="21" t="s">
        <v>81</v>
      </c>
      <c r="AY89" s="21" t="s">
        <v>128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1" t="s">
        <v>77</v>
      </c>
      <c r="BK89" s="201">
        <f t="shared" si="9"/>
        <v>0</v>
      </c>
      <c r="BL89" s="21" t="s">
        <v>87</v>
      </c>
      <c r="BM89" s="21" t="s">
        <v>243</v>
      </c>
    </row>
    <row r="90" spans="2:65" s="1" customFormat="1" ht="31.5" customHeight="1">
      <c r="B90" s="38"/>
      <c r="C90" s="190" t="s">
        <v>172</v>
      </c>
      <c r="D90" s="190" t="s">
        <v>131</v>
      </c>
      <c r="E90" s="191" t="s">
        <v>244</v>
      </c>
      <c r="F90" s="192" t="s">
        <v>245</v>
      </c>
      <c r="G90" s="193" t="s">
        <v>134</v>
      </c>
      <c r="H90" s="194">
        <v>1</v>
      </c>
      <c r="I90" s="195"/>
      <c r="J90" s="196">
        <f t="shared" si="0"/>
        <v>0</v>
      </c>
      <c r="K90" s="192" t="s">
        <v>21</v>
      </c>
      <c r="L90" s="58"/>
      <c r="M90" s="197" t="s">
        <v>21</v>
      </c>
      <c r="N90" s="198" t="s">
        <v>43</v>
      </c>
      <c r="O90" s="39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AR90" s="21" t="s">
        <v>87</v>
      </c>
      <c r="AT90" s="21" t="s">
        <v>131</v>
      </c>
      <c r="AU90" s="21" t="s">
        <v>81</v>
      </c>
      <c r="AY90" s="21" t="s">
        <v>128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1" t="s">
        <v>77</v>
      </c>
      <c r="BK90" s="201">
        <f t="shared" si="9"/>
        <v>0</v>
      </c>
      <c r="BL90" s="21" t="s">
        <v>87</v>
      </c>
      <c r="BM90" s="21" t="s">
        <v>246</v>
      </c>
    </row>
    <row r="91" spans="2:65" s="1" customFormat="1" ht="22.5" customHeight="1">
      <c r="B91" s="38"/>
      <c r="C91" s="190" t="s">
        <v>204</v>
      </c>
      <c r="D91" s="190" t="s">
        <v>131</v>
      </c>
      <c r="E91" s="191" t="s">
        <v>247</v>
      </c>
      <c r="F91" s="192" t="s">
        <v>248</v>
      </c>
      <c r="G91" s="193" t="s">
        <v>134</v>
      </c>
      <c r="H91" s="194">
        <v>1</v>
      </c>
      <c r="I91" s="195"/>
      <c r="J91" s="196">
        <f t="shared" si="0"/>
        <v>0</v>
      </c>
      <c r="K91" s="192" t="s">
        <v>21</v>
      </c>
      <c r="L91" s="58"/>
      <c r="M91" s="197" t="s">
        <v>21</v>
      </c>
      <c r="N91" s="198" t="s">
        <v>43</v>
      </c>
      <c r="O91" s="39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AR91" s="21" t="s">
        <v>87</v>
      </c>
      <c r="AT91" s="21" t="s">
        <v>131</v>
      </c>
      <c r="AU91" s="21" t="s">
        <v>81</v>
      </c>
      <c r="AY91" s="21" t="s">
        <v>128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1" t="s">
        <v>77</v>
      </c>
      <c r="BK91" s="201">
        <f t="shared" si="9"/>
        <v>0</v>
      </c>
      <c r="BL91" s="21" t="s">
        <v>87</v>
      </c>
      <c r="BM91" s="21" t="s">
        <v>249</v>
      </c>
    </row>
    <row r="92" spans="2:65" s="1" customFormat="1" ht="31.5" customHeight="1">
      <c r="B92" s="38"/>
      <c r="C92" s="190" t="s">
        <v>176</v>
      </c>
      <c r="D92" s="190" t="s">
        <v>131</v>
      </c>
      <c r="E92" s="191" t="s">
        <v>250</v>
      </c>
      <c r="F92" s="192" t="s">
        <v>251</v>
      </c>
      <c r="G92" s="193" t="s">
        <v>134</v>
      </c>
      <c r="H92" s="194">
        <v>1</v>
      </c>
      <c r="I92" s="195"/>
      <c r="J92" s="196">
        <f t="shared" si="0"/>
        <v>0</v>
      </c>
      <c r="K92" s="192" t="s">
        <v>21</v>
      </c>
      <c r="L92" s="58"/>
      <c r="M92" s="197" t="s">
        <v>21</v>
      </c>
      <c r="N92" s="198" t="s">
        <v>43</v>
      </c>
      <c r="O92" s="39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1" t="s">
        <v>87</v>
      </c>
      <c r="AT92" s="21" t="s">
        <v>131</v>
      </c>
      <c r="AU92" s="21" t="s">
        <v>81</v>
      </c>
      <c r="AY92" s="21" t="s">
        <v>128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1" t="s">
        <v>77</v>
      </c>
      <c r="BK92" s="201">
        <f t="shared" si="9"/>
        <v>0</v>
      </c>
      <c r="BL92" s="21" t="s">
        <v>87</v>
      </c>
      <c r="BM92" s="21" t="s">
        <v>252</v>
      </c>
    </row>
    <row r="93" spans="2:65" s="1" customFormat="1" ht="31.5" customHeight="1">
      <c r="B93" s="38"/>
      <c r="C93" s="190" t="s">
        <v>182</v>
      </c>
      <c r="D93" s="190" t="s">
        <v>131</v>
      </c>
      <c r="E93" s="191" t="s">
        <v>253</v>
      </c>
      <c r="F93" s="192" t="s">
        <v>254</v>
      </c>
      <c r="G93" s="193" t="s">
        <v>134</v>
      </c>
      <c r="H93" s="194">
        <v>1</v>
      </c>
      <c r="I93" s="195"/>
      <c r="J93" s="196">
        <f t="shared" si="0"/>
        <v>0</v>
      </c>
      <c r="K93" s="192" t="s">
        <v>21</v>
      </c>
      <c r="L93" s="58"/>
      <c r="M93" s="197" t="s">
        <v>21</v>
      </c>
      <c r="N93" s="214" t="s">
        <v>43</v>
      </c>
      <c r="O93" s="215"/>
      <c r="P93" s="216">
        <f t="shared" si="1"/>
        <v>0</v>
      </c>
      <c r="Q93" s="216">
        <v>0</v>
      </c>
      <c r="R93" s="216">
        <f t="shared" si="2"/>
        <v>0</v>
      </c>
      <c r="S93" s="216">
        <v>0</v>
      </c>
      <c r="T93" s="217">
        <f t="shared" si="3"/>
        <v>0</v>
      </c>
      <c r="AR93" s="21" t="s">
        <v>87</v>
      </c>
      <c r="AT93" s="21" t="s">
        <v>131</v>
      </c>
      <c r="AU93" s="21" t="s">
        <v>81</v>
      </c>
      <c r="AY93" s="21" t="s">
        <v>128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1" t="s">
        <v>77</v>
      </c>
      <c r="BK93" s="201">
        <f t="shared" si="9"/>
        <v>0</v>
      </c>
      <c r="BL93" s="21" t="s">
        <v>87</v>
      </c>
      <c r="BM93" s="21" t="s">
        <v>255</v>
      </c>
    </row>
    <row r="94" spans="2:65" s="1" customFormat="1" ht="6.95" customHeight="1">
      <c r="B94" s="53"/>
      <c r="C94" s="54"/>
      <c r="D94" s="54"/>
      <c r="E94" s="54"/>
      <c r="F94" s="54"/>
      <c r="G94" s="54"/>
      <c r="H94" s="54"/>
      <c r="I94" s="136"/>
      <c r="J94" s="54"/>
      <c r="K94" s="54"/>
      <c r="L94" s="58"/>
    </row>
  </sheetData>
  <sheetProtection password="CC35" sheet="1" objects="1" scenarios="1" formatCells="0" formatColumns="0" formatRows="0" sort="0" autoFilter="0"/>
  <autoFilter ref="C77:K9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65" activePane="bottomLeft" state="frozen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42" t="s">
        <v>97</v>
      </c>
      <c r="H1" s="34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21" t="s">
        <v>95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81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3" t="str">
        <f>'Rekapitulace stavby'!K6</f>
        <v>IS a komunikace Husitská - Vítězná Sokolov, II.etapa, Demolice objektů</v>
      </c>
      <c r="F7" s="344"/>
      <c r="G7" s="344"/>
      <c r="H7" s="344"/>
      <c r="I7" s="114"/>
      <c r="J7" s="26"/>
      <c r="K7" s="28"/>
    </row>
    <row r="8" spans="1:70" s="1" customFormat="1" ht="15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5" t="s">
        <v>256</v>
      </c>
      <c r="F9" s="346"/>
      <c r="G9" s="346"/>
      <c r="H9" s="346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1.5.2017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28</v>
      </c>
      <c r="J20" s="32" t="str">
        <f>IF('Rekapitulace stavby'!AN16="","",'Rekapitulace stavby'!AN16)</f>
        <v/>
      </c>
      <c r="K20" s="42"/>
    </row>
    <row r="21" spans="2:11" s="1" customFormat="1" ht="18" customHeight="1">
      <c r="B21" s="38"/>
      <c r="C21" s="39"/>
      <c r="D21" s="39"/>
      <c r="E21" s="32" t="str">
        <f>IF('Rekapitulace stavby'!E17="","",'Rekapitulace stavby'!E17)</f>
        <v xml:space="preserve"> </v>
      </c>
      <c r="F21" s="39"/>
      <c r="G21" s="39"/>
      <c r="H21" s="39"/>
      <c r="I21" s="116" t="s">
        <v>31</v>
      </c>
      <c r="J21" s="32" t="str">
        <f>IF('Rekapitulace stavby'!AN17="","",'Rekapitulace stavby'!AN17)</f>
        <v/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35" t="s">
        <v>21</v>
      </c>
      <c r="F24" s="335"/>
      <c r="G24" s="335"/>
      <c r="H24" s="335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ROUND(SUM(BE80:BE87), 2)</f>
        <v>0</v>
      </c>
      <c r="G30" s="39"/>
      <c r="H30" s="39"/>
      <c r="I30" s="128">
        <v>0.21</v>
      </c>
      <c r="J30" s="127">
        <f>ROUND(ROUND((SUM(BE80:BE87)),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ROUND(SUM(BF80:BF87), 2)</f>
        <v>0</v>
      </c>
      <c r="G31" s="39"/>
      <c r="H31" s="39"/>
      <c r="I31" s="128">
        <v>0.15</v>
      </c>
      <c r="J31" s="127">
        <f>ROUND(ROUND((SUM(BF80:BF87)),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ROUND(SUM(BG80:BG87),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ROUND(SUM(BH80:BH87),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ROUND(SUM(BI80:BI87),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3" t="str">
        <f>E7</f>
        <v>IS a komunikace Husitská - Vítězná Sokolov, II.etapa, Demolice objektů</v>
      </c>
      <c r="F45" s="344"/>
      <c r="G45" s="344"/>
      <c r="H45" s="344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45" t="str">
        <f>E9</f>
        <v>6 - Vedlejší rozpočtové náklady</v>
      </c>
      <c r="F47" s="346"/>
      <c r="G47" s="346"/>
      <c r="H47" s="346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Sokolov</v>
      </c>
      <c r="G49" s="39"/>
      <c r="H49" s="39"/>
      <c r="I49" s="116" t="s">
        <v>25</v>
      </c>
      <c r="J49" s="117" t="str">
        <f>IF(J12="","",J12)</f>
        <v>1.5.2017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Sokolov</v>
      </c>
      <c r="G51" s="39"/>
      <c r="H51" s="39"/>
      <c r="I51" s="116" t="s">
        <v>34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J80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257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8" customFormat="1" ht="19.899999999999999" customHeight="1">
      <c r="B58" s="153"/>
      <c r="C58" s="154"/>
      <c r="D58" s="155" t="s">
        <v>258</v>
      </c>
      <c r="E58" s="156"/>
      <c r="F58" s="156"/>
      <c r="G58" s="156"/>
      <c r="H58" s="156"/>
      <c r="I58" s="157"/>
      <c r="J58" s="158">
        <f>J82</f>
        <v>0</v>
      </c>
      <c r="K58" s="159"/>
    </row>
    <row r="59" spans="2:47" s="8" customFormat="1" ht="19.899999999999999" customHeight="1">
      <c r="B59" s="153"/>
      <c r="C59" s="154"/>
      <c r="D59" s="155" t="s">
        <v>259</v>
      </c>
      <c r="E59" s="156"/>
      <c r="F59" s="156"/>
      <c r="G59" s="156"/>
      <c r="H59" s="156"/>
      <c r="I59" s="157"/>
      <c r="J59" s="158">
        <f>J84</f>
        <v>0</v>
      </c>
      <c r="K59" s="159"/>
    </row>
    <row r="60" spans="2:47" s="8" customFormat="1" ht="19.899999999999999" customHeight="1">
      <c r="B60" s="153"/>
      <c r="C60" s="154"/>
      <c r="D60" s="155" t="s">
        <v>260</v>
      </c>
      <c r="E60" s="156"/>
      <c r="F60" s="156"/>
      <c r="G60" s="156"/>
      <c r="H60" s="156"/>
      <c r="I60" s="157"/>
      <c r="J60" s="158">
        <f>J86</f>
        <v>0</v>
      </c>
      <c r="K60" s="159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5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6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7"/>
      <c r="L66" s="58"/>
    </row>
    <row r="67" spans="2:63" s="1" customFormat="1" ht="36.950000000000003" customHeight="1">
      <c r="B67" s="38"/>
      <c r="C67" s="59" t="s">
        <v>112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5" customHeight="1">
      <c r="B69" s="38"/>
      <c r="C69" s="62" t="s">
        <v>18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22.5" customHeight="1">
      <c r="B70" s="38"/>
      <c r="C70" s="60"/>
      <c r="D70" s="60"/>
      <c r="E70" s="339" t="str">
        <f>E7</f>
        <v>IS a komunikace Husitská - Vítězná Sokolov, II.etapa, Demolice objektů</v>
      </c>
      <c r="F70" s="340"/>
      <c r="G70" s="340"/>
      <c r="H70" s="340"/>
      <c r="I70" s="160"/>
      <c r="J70" s="60"/>
      <c r="K70" s="60"/>
      <c r="L70" s="58"/>
    </row>
    <row r="71" spans="2:63" s="1" customFormat="1" ht="14.45" customHeight="1">
      <c r="B71" s="38"/>
      <c r="C71" s="62" t="s">
        <v>102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23.25" customHeight="1">
      <c r="B72" s="38"/>
      <c r="C72" s="60"/>
      <c r="D72" s="60"/>
      <c r="E72" s="307" t="str">
        <f>E9</f>
        <v>6 - Vedlejší rozpočtové náklady</v>
      </c>
      <c r="F72" s="341"/>
      <c r="G72" s="341"/>
      <c r="H72" s="341"/>
      <c r="I72" s="160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 ht="18" customHeight="1">
      <c r="B74" s="38"/>
      <c r="C74" s="62" t="s">
        <v>23</v>
      </c>
      <c r="D74" s="60"/>
      <c r="E74" s="60"/>
      <c r="F74" s="161" t="str">
        <f>F12</f>
        <v>Sokolov</v>
      </c>
      <c r="G74" s="60"/>
      <c r="H74" s="60"/>
      <c r="I74" s="162" t="s">
        <v>25</v>
      </c>
      <c r="J74" s="70" t="str">
        <f>IF(J12="","",J12)</f>
        <v>1.5.2017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63" s="1" customFormat="1" ht="15">
      <c r="B76" s="38"/>
      <c r="C76" s="62" t="s">
        <v>27</v>
      </c>
      <c r="D76" s="60"/>
      <c r="E76" s="60"/>
      <c r="F76" s="161" t="str">
        <f>E15</f>
        <v>Město Sokolov</v>
      </c>
      <c r="G76" s="60"/>
      <c r="H76" s="60"/>
      <c r="I76" s="162" t="s">
        <v>34</v>
      </c>
      <c r="J76" s="161" t="str">
        <f>E21</f>
        <v xml:space="preserve"> </v>
      </c>
      <c r="K76" s="60"/>
      <c r="L76" s="58"/>
    </row>
    <row r="77" spans="2:63" s="1" customFormat="1" ht="14.45" customHeight="1">
      <c r="B77" s="38"/>
      <c r="C77" s="62" t="s">
        <v>32</v>
      </c>
      <c r="D77" s="60"/>
      <c r="E77" s="60"/>
      <c r="F77" s="161" t="str">
        <f>IF(E18="","",E18)</f>
        <v/>
      </c>
      <c r="G77" s="60"/>
      <c r="H77" s="60"/>
      <c r="I77" s="160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63" s="9" customFormat="1" ht="29.25" customHeight="1">
      <c r="B79" s="163"/>
      <c r="C79" s="164" t="s">
        <v>113</v>
      </c>
      <c r="D79" s="165" t="s">
        <v>57</v>
      </c>
      <c r="E79" s="165" t="s">
        <v>53</v>
      </c>
      <c r="F79" s="165" t="s">
        <v>114</v>
      </c>
      <c r="G79" s="165" t="s">
        <v>115</v>
      </c>
      <c r="H79" s="165" t="s">
        <v>116</v>
      </c>
      <c r="I79" s="166" t="s">
        <v>117</v>
      </c>
      <c r="J79" s="165" t="s">
        <v>106</v>
      </c>
      <c r="K79" s="167" t="s">
        <v>118</v>
      </c>
      <c r="L79" s="168"/>
      <c r="M79" s="78" t="s">
        <v>119</v>
      </c>
      <c r="N79" s="79" t="s">
        <v>42</v>
      </c>
      <c r="O79" s="79" t="s">
        <v>120</v>
      </c>
      <c r="P79" s="79" t="s">
        <v>121</v>
      </c>
      <c r="Q79" s="79" t="s">
        <v>122</v>
      </c>
      <c r="R79" s="79" t="s">
        <v>123</v>
      </c>
      <c r="S79" s="79" t="s">
        <v>124</v>
      </c>
      <c r="T79" s="80" t="s">
        <v>125</v>
      </c>
    </row>
    <row r="80" spans="2:63" s="1" customFormat="1" ht="29.25" customHeight="1">
      <c r="B80" s="38"/>
      <c r="C80" s="84" t="s">
        <v>107</v>
      </c>
      <c r="D80" s="60"/>
      <c r="E80" s="60"/>
      <c r="F80" s="60"/>
      <c r="G80" s="60"/>
      <c r="H80" s="60"/>
      <c r="I80" s="160"/>
      <c r="J80" s="169">
        <f>BK80</f>
        <v>0</v>
      </c>
      <c r="K80" s="60"/>
      <c r="L80" s="58"/>
      <c r="M80" s="81"/>
      <c r="N80" s="82"/>
      <c r="O80" s="82"/>
      <c r="P80" s="170">
        <f>P81</f>
        <v>0</v>
      </c>
      <c r="Q80" s="82"/>
      <c r="R80" s="170">
        <f>R81</f>
        <v>0</v>
      </c>
      <c r="S80" s="82"/>
      <c r="T80" s="171">
        <f>T81</f>
        <v>0</v>
      </c>
      <c r="AT80" s="21" t="s">
        <v>71</v>
      </c>
      <c r="AU80" s="21" t="s">
        <v>108</v>
      </c>
      <c r="BK80" s="172">
        <f>BK81</f>
        <v>0</v>
      </c>
    </row>
    <row r="81" spans="2:65" s="10" customFormat="1" ht="37.35" customHeight="1">
      <c r="B81" s="173"/>
      <c r="C81" s="174"/>
      <c r="D81" s="175" t="s">
        <v>71</v>
      </c>
      <c r="E81" s="176" t="s">
        <v>261</v>
      </c>
      <c r="F81" s="176" t="s">
        <v>94</v>
      </c>
      <c r="G81" s="174"/>
      <c r="H81" s="174"/>
      <c r="I81" s="177"/>
      <c r="J81" s="178">
        <f>BK81</f>
        <v>0</v>
      </c>
      <c r="K81" s="174"/>
      <c r="L81" s="179"/>
      <c r="M81" s="180"/>
      <c r="N81" s="181"/>
      <c r="O81" s="181"/>
      <c r="P81" s="182">
        <f>P82+P84+P86</f>
        <v>0</v>
      </c>
      <c r="Q81" s="181"/>
      <c r="R81" s="182">
        <f>R82+R84+R86</f>
        <v>0</v>
      </c>
      <c r="S81" s="181"/>
      <c r="T81" s="183">
        <f>T82+T84+T86</f>
        <v>0</v>
      </c>
      <c r="AR81" s="184" t="s">
        <v>90</v>
      </c>
      <c r="AT81" s="185" t="s">
        <v>71</v>
      </c>
      <c r="AU81" s="185" t="s">
        <v>72</v>
      </c>
      <c r="AY81" s="184" t="s">
        <v>128</v>
      </c>
      <c r="BK81" s="186">
        <f>BK82+BK84+BK86</f>
        <v>0</v>
      </c>
    </row>
    <row r="82" spans="2:65" s="10" customFormat="1" ht="19.899999999999999" customHeight="1">
      <c r="B82" s="173"/>
      <c r="C82" s="174"/>
      <c r="D82" s="187" t="s">
        <v>71</v>
      </c>
      <c r="E82" s="188" t="s">
        <v>262</v>
      </c>
      <c r="F82" s="188" t="s">
        <v>263</v>
      </c>
      <c r="G82" s="174"/>
      <c r="H82" s="174"/>
      <c r="I82" s="177"/>
      <c r="J82" s="189">
        <f>BK82</f>
        <v>0</v>
      </c>
      <c r="K82" s="174"/>
      <c r="L82" s="179"/>
      <c r="M82" s="180"/>
      <c r="N82" s="181"/>
      <c r="O82" s="181"/>
      <c r="P82" s="182">
        <f>P83</f>
        <v>0</v>
      </c>
      <c r="Q82" s="181"/>
      <c r="R82" s="182">
        <f>R83</f>
        <v>0</v>
      </c>
      <c r="S82" s="181"/>
      <c r="T82" s="183">
        <f>T83</f>
        <v>0</v>
      </c>
      <c r="AR82" s="184" t="s">
        <v>90</v>
      </c>
      <c r="AT82" s="185" t="s">
        <v>71</v>
      </c>
      <c r="AU82" s="185" t="s">
        <v>77</v>
      </c>
      <c r="AY82" s="184" t="s">
        <v>128</v>
      </c>
      <c r="BK82" s="186">
        <f>BK83</f>
        <v>0</v>
      </c>
    </row>
    <row r="83" spans="2:65" s="1" customFormat="1" ht="22.5" customHeight="1">
      <c r="B83" s="38"/>
      <c r="C83" s="190" t="s">
        <v>77</v>
      </c>
      <c r="D83" s="190" t="s">
        <v>131</v>
      </c>
      <c r="E83" s="191" t="s">
        <v>264</v>
      </c>
      <c r="F83" s="192" t="s">
        <v>265</v>
      </c>
      <c r="G83" s="193" t="s">
        <v>266</v>
      </c>
      <c r="H83" s="194">
        <v>1</v>
      </c>
      <c r="I83" s="195"/>
      <c r="J83" s="196">
        <f>ROUND(I83*H83,2)</f>
        <v>0</v>
      </c>
      <c r="K83" s="192" t="s">
        <v>139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1" t="s">
        <v>267</v>
      </c>
      <c r="AT83" s="21" t="s">
        <v>131</v>
      </c>
      <c r="AU83" s="21" t="s">
        <v>81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77</v>
      </c>
      <c r="BK83" s="201">
        <f>ROUND(I83*H83,2)</f>
        <v>0</v>
      </c>
      <c r="BL83" s="21" t="s">
        <v>267</v>
      </c>
      <c r="BM83" s="21" t="s">
        <v>268</v>
      </c>
    </row>
    <row r="84" spans="2:65" s="10" customFormat="1" ht="29.85" customHeight="1">
      <c r="B84" s="173"/>
      <c r="C84" s="174"/>
      <c r="D84" s="187" t="s">
        <v>71</v>
      </c>
      <c r="E84" s="188" t="s">
        <v>269</v>
      </c>
      <c r="F84" s="188" t="s">
        <v>270</v>
      </c>
      <c r="G84" s="174"/>
      <c r="H84" s="174"/>
      <c r="I84" s="177"/>
      <c r="J84" s="189">
        <f>BK84</f>
        <v>0</v>
      </c>
      <c r="K84" s="174"/>
      <c r="L84" s="179"/>
      <c r="M84" s="180"/>
      <c r="N84" s="181"/>
      <c r="O84" s="181"/>
      <c r="P84" s="182">
        <f>P85</f>
        <v>0</v>
      </c>
      <c r="Q84" s="181"/>
      <c r="R84" s="182">
        <f>R85</f>
        <v>0</v>
      </c>
      <c r="S84" s="181"/>
      <c r="T84" s="183">
        <f>T85</f>
        <v>0</v>
      </c>
      <c r="AR84" s="184" t="s">
        <v>90</v>
      </c>
      <c r="AT84" s="185" t="s">
        <v>71</v>
      </c>
      <c r="AU84" s="185" t="s">
        <v>77</v>
      </c>
      <c r="AY84" s="184" t="s">
        <v>128</v>
      </c>
      <c r="BK84" s="186">
        <f>BK85</f>
        <v>0</v>
      </c>
    </row>
    <row r="85" spans="2:65" s="1" customFormat="1" ht="22.5" customHeight="1">
      <c r="B85" s="38"/>
      <c r="C85" s="190" t="s">
        <v>81</v>
      </c>
      <c r="D85" s="190" t="s">
        <v>131</v>
      </c>
      <c r="E85" s="191" t="s">
        <v>271</v>
      </c>
      <c r="F85" s="192" t="s">
        <v>272</v>
      </c>
      <c r="G85" s="193" t="s">
        <v>266</v>
      </c>
      <c r="H85" s="194">
        <v>1</v>
      </c>
      <c r="I85" s="195"/>
      <c r="J85" s="196">
        <f>ROUND(I85*H85,2)</f>
        <v>0</v>
      </c>
      <c r="K85" s="192" t="s">
        <v>139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267</v>
      </c>
      <c r="AT85" s="21" t="s">
        <v>131</v>
      </c>
      <c r="AU85" s="21" t="s">
        <v>81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77</v>
      </c>
      <c r="BK85" s="201">
        <f>ROUND(I85*H85,2)</f>
        <v>0</v>
      </c>
      <c r="BL85" s="21" t="s">
        <v>267</v>
      </c>
      <c r="BM85" s="21" t="s">
        <v>273</v>
      </c>
    </row>
    <row r="86" spans="2:65" s="10" customFormat="1" ht="29.85" customHeight="1">
      <c r="B86" s="173"/>
      <c r="C86" s="174"/>
      <c r="D86" s="187" t="s">
        <v>71</v>
      </c>
      <c r="E86" s="188" t="s">
        <v>274</v>
      </c>
      <c r="F86" s="188" t="s">
        <v>275</v>
      </c>
      <c r="G86" s="174"/>
      <c r="H86" s="174"/>
      <c r="I86" s="177"/>
      <c r="J86" s="189">
        <f>BK86</f>
        <v>0</v>
      </c>
      <c r="K86" s="174"/>
      <c r="L86" s="179"/>
      <c r="M86" s="180"/>
      <c r="N86" s="181"/>
      <c r="O86" s="181"/>
      <c r="P86" s="182">
        <f>P87</f>
        <v>0</v>
      </c>
      <c r="Q86" s="181"/>
      <c r="R86" s="182">
        <f>R87</f>
        <v>0</v>
      </c>
      <c r="S86" s="181"/>
      <c r="T86" s="183">
        <f>T87</f>
        <v>0</v>
      </c>
      <c r="AR86" s="184" t="s">
        <v>90</v>
      </c>
      <c r="AT86" s="185" t="s">
        <v>71</v>
      </c>
      <c r="AU86" s="185" t="s">
        <v>77</v>
      </c>
      <c r="AY86" s="184" t="s">
        <v>128</v>
      </c>
      <c r="BK86" s="186">
        <f>BK87</f>
        <v>0</v>
      </c>
    </row>
    <row r="87" spans="2:65" s="1" customFormat="1" ht="22.5" customHeight="1">
      <c r="B87" s="38"/>
      <c r="C87" s="190" t="s">
        <v>84</v>
      </c>
      <c r="D87" s="190" t="s">
        <v>131</v>
      </c>
      <c r="E87" s="191" t="s">
        <v>276</v>
      </c>
      <c r="F87" s="192" t="s">
        <v>277</v>
      </c>
      <c r="G87" s="193" t="s">
        <v>278</v>
      </c>
      <c r="H87" s="222">
        <v>5</v>
      </c>
      <c r="I87" s="195">
        <f>('1 - Demolice objektu p.p....'!J56+'2 - Demolice objektu p.p....'!J56+'3 - Demolice objektu p.p....'!J56+'4 - Demolice objektu p.p....'!J56+'5 - Demolice techn. vybav...'!J56)/100</f>
        <v>0</v>
      </c>
      <c r="J87" s="196">
        <f>ROUND(I87*H87,2)</f>
        <v>0</v>
      </c>
      <c r="K87" s="192" t="s">
        <v>139</v>
      </c>
      <c r="L87" s="58"/>
      <c r="M87" s="197" t="s">
        <v>21</v>
      </c>
      <c r="N87" s="214" t="s">
        <v>43</v>
      </c>
      <c r="O87" s="21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AR87" s="21" t="s">
        <v>267</v>
      </c>
      <c r="AT87" s="21" t="s">
        <v>131</v>
      </c>
      <c r="AU87" s="21" t="s">
        <v>81</v>
      </c>
      <c r="AY87" s="21" t="s">
        <v>128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1" t="s">
        <v>77</v>
      </c>
      <c r="BK87" s="201">
        <f>ROUND(I87*H87,2)</f>
        <v>0</v>
      </c>
      <c r="BL87" s="21" t="s">
        <v>267</v>
      </c>
      <c r="BM87" s="21" t="s">
        <v>279</v>
      </c>
    </row>
    <row r="88" spans="2:65" s="1" customFormat="1" ht="6.95" customHeight="1">
      <c r="B88" s="53"/>
      <c r="C88" s="54"/>
      <c r="D88" s="54"/>
      <c r="E88" s="54"/>
      <c r="F88" s="54"/>
      <c r="G88" s="54"/>
      <c r="H88" s="54"/>
      <c r="I88" s="136"/>
      <c r="J88" s="54"/>
      <c r="K88" s="54"/>
      <c r="L88" s="58"/>
    </row>
  </sheetData>
  <sheetProtection password="CC35" sheet="1" objects="1" scenarios="1" formatCells="0" formatColumns="0" formatRows="0" sort="0" autoFilter="0"/>
  <autoFilter ref="C79:K87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ht="37.5" customHeight="1"/>
    <row r="2" spans="2:1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2" customFormat="1" ht="45" customHeight="1">
      <c r="B3" s="227"/>
      <c r="C3" s="348" t="s">
        <v>280</v>
      </c>
      <c r="D3" s="348"/>
      <c r="E3" s="348"/>
      <c r="F3" s="348"/>
      <c r="G3" s="348"/>
      <c r="H3" s="348"/>
      <c r="I3" s="348"/>
      <c r="J3" s="348"/>
      <c r="K3" s="228"/>
    </row>
    <row r="4" spans="2:11" ht="25.5" customHeight="1">
      <c r="B4" s="229"/>
      <c r="C4" s="349" t="s">
        <v>281</v>
      </c>
      <c r="D4" s="349"/>
      <c r="E4" s="349"/>
      <c r="F4" s="349"/>
      <c r="G4" s="349"/>
      <c r="H4" s="349"/>
      <c r="I4" s="349"/>
      <c r="J4" s="349"/>
      <c r="K4" s="230"/>
    </row>
    <row r="5" spans="2:1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ht="15" customHeight="1">
      <c r="B6" s="229"/>
      <c r="C6" s="347" t="s">
        <v>282</v>
      </c>
      <c r="D6" s="347"/>
      <c r="E6" s="347"/>
      <c r="F6" s="347"/>
      <c r="G6" s="347"/>
      <c r="H6" s="347"/>
      <c r="I6" s="347"/>
      <c r="J6" s="347"/>
      <c r="K6" s="230"/>
    </row>
    <row r="7" spans="2:11" ht="15" customHeight="1">
      <c r="B7" s="233"/>
      <c r="C7" s="347" t="s">
        <v>283</v>
      </c>
      <c r="D7" s="347"/>
      <c r="E7" s="347"/>
      <c r="F7" s="347"/>
      <c r="G7" s="347"/>
      <c r="H7" s="347"/>
      <c r="I7" s="347"/>
      <c r="J7" s="347"/>
      <c r="K7" s="230"/>
    </row>
    <row r="8" spans="2:1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ht="15" customHeight="1">
      <c r="B9" s="233"/>
      <c r="C9" s="347" t="s">
        <v>284</v>
      </c>
      <c r="D9" s="347"/>
      <c r="E9" s="347"/>
      <c r="F9" s="347"/>
      <c r="G9" s="347"/>
      <c r="H9" s="347"/>
      <c r="I9" s="347"/>
      <c r="J9" s="347"/>
      <c r="K9" s="230"/>
    </row>
    <row r="10" spans="2:11" ht="15" customHeight="1">
      <c r="B10" s="233"/>
      <c r="C10" s="232"/>
      <c r="D10" s="347" t="s">
        <v>285</v>
      </c>
      <c r="E10" s="347"/>
      <c r="F10" s="347"/>
      <c r="G10" s="347"/>
      <c r="H10" s="347"/>
      <c r="I10" s="347"/>
      <c r="J10" s="347"/>
      <c r="K10" s="230"/>
    </row>
    <row r="11" spans="2:11" ht="15" customHeight="1">
      <c r="B11" s="233"/>
      <c r="C11" s="234"/>
      <c r="D11" s="347" t="s">
        <v>286</v>
      </c>
      <c r="E11" s="347"/>
      <c r="F11" s="347"/>
      <c r="G11" s="347"/>
      <c r="H11" s="347"/>
      <c r="I11" s="347"/>
      <c r="J11" s="347"/>
      <c r="K11" s="230"/>
    </row>
    <row r="12" spans="2:11" ht="12.75" customHeight="1">
      <c r="B12" s="233"/>
      <c r="C12" s="234"/>
      <c r="D12" s="234"/>
      <c r="E12" s="234"/>
      <c r="F12" s="234"/>
      <c r="G12" s="234"/>
      <c r="H12" s="234"/>
      <c r="I12" s="234"/>
      <c r="J12" s="234"/>
      <c r="K12" s="230"/>
    </row>
    <row r="13" spans="2:11" ht="15" customHeight="1">
      <c r="B13" s="233"/>
      <c r="C13" s="234"/>
      <c r="D13" s="347" t="s">
        <v>287</v>
      </c>
      <c r="E13" s="347"/>
      <c r="F13" s="347"/>
      <c r="G13" s="347"/>
      <c r="H13" s="347"/>
      <c r="I13" s="347"/>
      <c r="J13" s="347"/>
      <c r="K13" s="230"/>
    </row>
    <row r="14" spans="2:11" ht="15" customHeight="1">
      <c r="B14" s="233"/>
      <c r="C14" s="234"/>
      <c r="D14" s="347" t="s">
        <v>288</v>
      </c>
      <c r="E14" s="347"/>
      <c r="F14" s="347"/>
      <c r="G14" s="347"/>
      <c r="H14" s="347"/>
      <c r="I14" s="347"/>
      <c r="J14" s="347"/>
      <c r="K14" s="230"/>
    </row>
    <row r="15" spans="2:11" ht="15" customHeight="1">
      <c r="B15" s="233"/>
      <c r="C15" s="234"/>
      <c r="D15" s="347" t="s">
        <v>289</v>
      </c>
      <c r="E15" s="347"/>
      <c r="F15" s="347"/>
      <c r="G15" s="347"/>
      <c r="H15" s="347"/>
      <c r="I15" s="347"/>
      <c r="J15" s="347"/>
      <c r="K15" s="230"/>
    </row>
    <row r="16" spans="2:11" ht="15" customHeight="1">
      <c r="B16" s="233"/>
      <c r="C16" s="234"/>
      <c r="D16" s="234"/>
      <c r="E16" s="235" t="s">
        <v>79</v>
      </c>
      <c r="F16" s="347" t="s">
        <v>290</v>
      </c>
      <c r="G16" s="347"/>
      <c r="H16" s="347"/>
      <c r="I16" s="347"/>
      <c r="J16" s="347"/>
      <c r="K16" s="230"/>
    </row>
    <row r="17" spans="2:11" ht="15" customHeight="1">
      <c r="B17" s="233"/>
      <c r="C17" s="234"/>
      <c r="D17" s="234"/>
      <c r="E17" s="235" t="s">
        <v>291</v>
      </c>
      <c r="F17" s="347" t="s">
        <v>292</v>
      </c>
      <c r="G17" s="347"/>
      <c r="H17" s="347"/>
      <c r="I17" s="347"/>
      <c r="J17" s="347"/>
      <c r="K17" s="230"/>
    </row>
    <row r="18" spans="2:11" ht="15" customHeight="1">
      <c r="B18" s="233"/>
      <c r="C18" s="234"/>
      <c r="D18" s="234"/>
      <c r="E18" s="235" t="s">
        <v>293</v>
      </c>
      <c r="F18" s="347" t="s">
        <v>294</v>
      </c>
      <c r="G18" s="347"/>
      <c r="H18" s="347"/>
      <c r="I18" s="347"/>
      <c r="J18" s="347"/>
      <c r="K18" s="230"/>
    </row>
    <row r="19" spans="2:11" ht="15" customHeight="1">
      <c r="B19" s="233"/>
      <c r="C19" s="234"/>
      <c r="D19" s="234"/>
      <c r="E19" s="235" t="s">
        <v>295</v>
      </c>
      <c r="F19" s="347" t="s">
        <v>296</v>
      </c>
      <c r="G19" s="347"/>
      <c r="H19" s="347"/>
      <c r="I19" s="347"/>
      <c r="J19" s="347"/>
      <c r="K19" s="230"/>
    </row>
    <row r="20" spans="2:11" ht="15" customHeight="1">
      <c r="B20" s="233"/>
      <c r="C20" s="234"/>
      <c r="D20" s="234"/>
      <c r="E20" s="235" t="s">
        <v>297</v>
      </c>
      <c r="F20" s="347" t="s">
        <v>298</v>
      </c>
      <c r="G20" s="347"/>
      <c r="H20" s="347"/>
      <c r="I20" s="347"/>
      <c r="J20" s="347"/>
      <c r="K20" s="230"/>
    </row>
    <row r="21" spans="2:11" ht="15" customHeight="1">
      <c r="B21" s="233"/>
      <c r="C21" s="234"/>
      <c r="D21" s="234"/>
      <c r="E21" s="235" t="s">
        <v>299</v>
      </c>
      <c r="F21" s="347" t="s">
        <v>300</v>
      </c>
      <c r="G21" s="347"/>
      <c r="H21" s="347"/>
      <c r="I21" s="347"/>
      <c r="J21" s="347"/>
      <c r="K21" s="230"/>
    </row>
    <row r="22" spans="2:11" ht="12.7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0"/>
    </row>
    <row r="23" spans="2:11" ht="15" customHeight="1">
      <c r="B23" s="233"/>
      <c r="C23" s="347" t="s">
        <v>301</v>
      </c>
      <c r="D23" s="347"/>
      <c r="E23" s="347"/>
      <c r="F23" s="347"/>
      <c r="G23" s="347"/>
      <c r="H23" s="347"/>
      <c r="I23" s="347"/>
      <c r="J23" s="347"/>
      <c r="K23" s="230"/>
    </row>
    <row r="24" spans="2:11" ht="15" customHeight="1">
      <c r="B24" s="233"/>
      <c r="C24" s="347" t="s">
        <v>302</v>
      </c>
      <c r="D24" s="347"/>
      <c r="E24" s="347"/>
      <c r="F24" s="347"/>
      <c r="G24" s="347"/>
      <c r="H24" s="347"/>
      <c r="I24" s="347"/>
      <c r="J24" s="347"/>
      <c r="K24" s="230"/>
    </row>
    <row r="25" spans="2:11" ht="15" customHeight="1">
      <c r="B25" s="233"/>
      <c r="C25" s="232"/>
      <c r="D25" s="347" t="s">
        <v>303</v>
      </c>
      <c r="E25" s="347"/>
      <c r="F25" s="347"/>
      <c r="G25" s="347"/>
      <c r="H25" s="347"/>
      <c r="I25" s="347"/>
      <c r="J25" s="347"/>
      <c r="K25" s="230"/>
    </row>
    <row r="26" spans="2:11" ht="15" customHeight="1">
      <c r="B26" s="233"/>
      <c r="C26" s="234"/>
      <c r="D26" s="347" t="s">
        <v>304</v>
      </c>
      <c r="E26" s="347"/>
      <c r="F26" s="347"/>
      <c r="G26" s="347"/>
      <c r="H26" s="347"/>
      <c r="I26" s="347"/>
      <c r="J26" s="347"/>
      <c r="K26" s="230"/>
    </row>
    <row r="27" spans="2:11" ht="12.7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0"/>
    </row>
    <row r="28" spans="2:11" ht="15" customHeight="1">
      <c r="B28" s="233"/>
      <c r="C28" s="234"/>
      <c r="D28" s="347" t="s">
        <v>305</v>
      </c>
      <c r="E28" s="347"/>
      <c r="F28" s="347"/>
      <c r="G28" s="347"/>
      <c r="H28" s="347"/>
      <c r="I28" s="347"/>
      <c r="J28" s="347"/>
      <c r="K28" s="230"/>
    </row>
    <row r="29" spans="2:11" ht="15" customHeight="1">
      <c r="B29" s="233"/>
      <c r="C29" s="234"/>
      <c r="D29" s="347" t="s">
        <v>306</v>
      </c>
      <c r="E29" s="347"/>
      <c r="F29" s="347"/>
      <c r="G29" s="347"/>
      <c r="H29" s="347"/>
      <c r="I29" s="347"/>
      <c r="J29" s="347"/>
      <c r="K29" s="230"/>
    </row>
    <row r="30" spans="2:11" ht="12.7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0"/>
    </row>
    <row r="31" spans="2:11" ht="15" customHeight="1">
      <c r="B31" s="233"/>
      <c r="C31" s="234"/>
      <c r="D31" s="347" t="s">
        <v>307</v>
      </c>
      <c r="E31" s="347"/>
      <c r="F31" s="347"/>
      <c r="G31" s="347"/>
      <c r="H31" s="347"/>
      <c r="I31" s="347"/>
      <c r="J31" s="347"/>
      <c r="K31" s="230"/>
    </row>
    <row r="32" spans="2:11" ht="15" customHeight="1">
      <c r="B32" s="233"/>
      <c r="C32" s="234"/>
      <c r="D32" s="347" t="s">
        <v>308</v>
      </c>
      <c r="E32" s="347"/>
      <c r="F32" s="347"/>
      <c r="G32" s="347"/>
      <c r="H32" s="347"/>
      <c r="I32" s="347"/>
      <c r="J32" s="347"/>
      <c r="K32" s="230"/>
    </row>
    <row r="33" spans="2:11" ht="15" customHeight="1">
      <c r="B33" s="233"/>
      <c r="C33" s="234"/>
      <c r="D33" s="347" t="s">
        <v>309</v>
      </c>
      <c r="E33" s="347"/>
      <c r="F33" s="347"/>
      <c r="G33" s="347"/>
      <c r="H33" s="347"/>
      <c r="I33" s="347"/>
      <c r="J33" s="347"/>
      <c r="K33" s="230"/>
    </row>
    <row r="34" spans="2:11" ht="15" customHeight="1">
      <c r="B34" s="233"/>
      <c r="C34" s="234"/>
      <c r="D34" s="232"/>
      <c r="E34" s="236" t="s">
        <v>113</v>
      </c>
      <c r="F34" s="232"/>
      <c r="G34" s="347" t="s">
        <v>310</v>
      </c>
      <c r="H34" s="347"/>
      <c r="I34" s="347"/>
      <c r="J34" s="347"/>
      <c r="K34" s="230"/>
    </row>
    <row r="35" spans="2:11" ht="30.75" customHeight="1">
      <c r="B35" s="233"/>
      <c r="C35" s="234"/>
      <c r="D35" s="232"/>
      <c r="E35" s="236" t="s">
        <v>311</v>
      </c>
      <c r="F35" s="232"/>
      <c r="G35" s="347" t="s">
        <v>312</v>
      </c>
      <c r="H35" s="347"/>
      <c r="I35" s="347"/>
      <c r="J35" s="347"/>
      <c r="K35" s="230"/>
    </row>
    <row r="36" spans="2:11" ht="15" customHeight="1">
      <c r="B36" s="233"/>
      <c r="C36" s="234"/>
      <c r="D36" s="232"/>
      <c r="E36" s="236" t="s">
        <v>53</v>
      </c>
      <c r="F36" s="232"/>
      <c r="G36" s="347" t="s">
        <v>313</v>
      </c>
      <c r="H36" s="347"/>
      <c r="I36" s="347"/>
      <c r="J36" s="347"/>
      <c r="K36" s="230"/>
    </row>
    <row r="37" spans="2:11" ht="15" customHeight="1">
      <c r="B37" s="233"/>
      <c r="C37" s="234"/>
      <c r="D37" s="232"/>
      <c r="E37" s="236" t="s">
        <v>114</v>
      </c>
      <c r="F37" s="232"/>
      <c r="G37" s="347" t="s">
        <v>314</v>
      </c>
      <c r="H37" s="347"/>
      <c r="I37" s="347"/>
      <c r="J37" s="347"/>
      <c r="K37" s="230"/>
    </row>
    <row r="38" spans="2:11" ht="15" customHeight="1">
      <c r="B38" s="233"/>
      <c r="C38" s="234"/>
      <c r="D38" s="232"/>
      <c r="E38" s="236" t="s">
        <v>115</v>
      </c>
      <c r="F38" s="232"/>
      <c r="G38" s="347" t="s">
        <v>315</v>
      </c>
      <c r="H38" s="347"/>
      <c r="I38" s="347"/>
      <c r="J38" s="347"/>
      <c r="K38" s="230"/>
    </row>
    <row r="39" spans="2:11" ht="15" customHeight="1">
      <c r="B39" s="233"/>
      <c r="C39" s="234"/>
      <c r="D39" s="232"/>
      <c r="E39" s="236" t="s">
        <v>116</v>
      </c>
      <c r="F39" s="232"/>
      <c r="G39" s="347" t="s">
        <v>316</v>
      </c>
      <c r="H39" s="347"/>
      <c r="I39" s="347"/>
      <c r="J39" s="347"/>
      <c r="K39" s="230"/>
    </row>
    <row r="40" spans="2:11" ht="15" customHeight="1">
      <c r="B40" s="233"/>
      <c r="C40" s="234"/>
      <c r="D40" s="232"/>
      <c r="E40" s="236" t="s">
        <v>317</v>
      </c>
      <c r="F40" s="232"/>
      <c r="G40" s="347" t="s">
        <v>318</v>
      </c>
      <c r="H40" s="347"/>
      <c r="I40" s="347"/>
      <c r="J40" s="347"/>
      <c r="K40" s="230"/>
    </row>
    <row r="41" spans="2:11" ht="15" customHeight="1">
      <c r="B41" s="233"/>
      <c r="C41" s="234"/>
      <c r="D41" s="232"/>
      <c r="E41" s="236"/>
      <c r="F41" s="232"/>
      <c r="G41" s="347" t="s">
        <v>319</v>
      </c>
      <c r="H41" s="347"/>
      <c r="I41" s="347"/>
      <c r="J41" s="347"/>
      <c r="K41" s="230"/>
    </row>
    <row r="42" spans="2:11" ht="15" customHeight="1">
      <c r="B42" s="233"/>
      <c r="C42" s="234"/>
      <c r="D42" s="232"/>
      <c r="E42" s="236" t="s">
        <v>320</v>
      </c>
      <c r="F42" s="232"/>
      <c r="G42" s="347" t="s">
        <v>321</v>
      </c>
      <c r="H42" s="347"/>
      <c r="I42" s="347"/>
      <c r="J42" s="347"/>
      <c r="K42" s="230"/>
    </row>
    <row r="43" spans="2:11" ht="15" customHeight="1">
      <c r="B43" s="233"/>
      <c r="C43" s="234"/>
      <c r="D43" s="232"/>
      <c r="E43" s="236" t="s">
        <v>118</v>
      </c>
      <c r="F43" s="232"/>
      <c r="G43" s="347" t="s">
        <v>322</v>
      </c>
      <c r="H43" s="347"/>
      <c r="I43" s="347"/>
      <c r="J43" s="347"/>
      <c r="K43" s="230"/>
    </row>
    <row r="44" spans="2:11" ht="12.75" customHeight="1">
      <c r="B44" s="233"/>
      <c r="C44" s="234"/>
      <c r="D44" s="232"/>
      <c r="E44" s="232"/>
      <c r="F44" s="232"/>
      <c r="G44" s="232"/>
      <c r="H44" s="232"/>
      <c r="I44" s="232"/>
      <c r="J44" s="232"/>
      <c r="K44" s="230"/>
    </row>
    <row r="45" spans="2:11" ht="15" customHeight="1">
      <c r="B45" s="233"/>
      <c r="C45" s="234"/>
      <c r="D45" s="347" t="s">
        <v>323</v>
      </c>
      <c r="E45" s="347"/>
      <c r="F45" s="347"/>
      <c r="G45" s="347"/>
      <c r="H45" s="347"/>
      <c r="I45" s="347"/>
      <c r="J45" s="347"/>
      <c r="K45" s="230"/>
    </row>
    <row r="46" spans="2:11" ht="15" customHeight="1">
      <c r="B46" s="233"/>
      <c r="C46" s="234"/>
      <c r="D46" s="234"/>
      <c r="E46" s="347" t="s">
        <v>324</v>
      </c>
      <c r="F46" s="347"/>
      <c r="G46" s="347"/>
      <c r="H46" s="347"/>
      <c r="I46" s="347"/>
      <c r="J46" s="347"/>
      <c r="K46" s="230"/>
    </row>
    <row r="47" spans="2:11" ht="15" customHeight="1">
      <c r="B47" s="233"/>
      <c r="C47" s="234"/>
      <c r="D47" s="234"/>
      <c r="E47" s="347" t="s">
        <v>325</v>
      </c>
      <c r="F47" s="347"/>
      <c r="G47" s="347"/>
      <c r="H47" s="347"/>
      <c r="I47" s="347"/>
      <c r="J47" s="347"/>
      <c r="K47" s="230"/>
    </row>
    <row r="48" spans="2:11" ht="15" customHeight="1">
      <c r="B48" s="233"/>
      <c r="C48" s="234"/>
      <c r="D48" s="234"/>
      <c r="E48" s="347" t="s">
        <v>326</v>
      </c>
      <c r="F48" s="347"/>
      <c r="G48" s="347"/>
      <c r="H48" s="347"/>
      <c r="I48" s="347"/>
      <c r="J48" s="347"/>
      <c r="K48" s="230"/>
    </row>
    <row r="49" spans="2:11" ht="15" customHeight="1">
      <c r="B49" s="233"/>
      <c r="C49" s="234"/>
      <c r="D49" s="347" t="s">
        <v>327</v>
      </c>
      <c r="E49" s="347"/>
      <c r="F49" s="347"/>
      <c r="G49" s="347"/>
      <c r="H49" s="347"/>
      <c r="I49" s="347"/>
      <c r="J49" s="347"/>
      <c r="K49" s="230"/>
    </row>
    <row r="50" spans="2:11" ht="25.5" customHeight="1">
      <c r="B50" s="229"/>
      <c r="C50" s="349" t="s">
        <v>328</v>
      </c>
      <c r="D50" s="349"/>
      <c r="E50" s="349"/>
      <c r="F50" s="349"/>
      <c r="G50" s="349"/>
      <c r="H50" s="349"/>
      <c r="I50" s="349"/>
      <c r="J50" s="349"/>
      <c r="K50" s="230"/>
    </row>
    <row r="51" spans="2:11" ht="5.25" customHeight="1">
      <c r="B51" s="229"/>
      <c r="C51" s="231"/>
      <c r="D51" s="231"/>
      <c r="E51" s="231"/>
      <c r="F51" s="231"/>
      <c r="G51" s="231"/>
      <c r="H51" s="231"/>
      <c r="I51" s="231"/>
      <c r="J51" s="231"/>
      <c r="K51" s="230"/>
    </row>
    <row r="52" spans="2:11" ht="15" customHeight="1">
      <c r="B52" s="229"/>
      <c r="C52" s="347" t="s">
        <v>329</v>
      </c>
      <c r="D52" s="347"/>
      <c r="E52" s="347"/>
      <c r="F52" s="347"/>
      <c r="G52" s="347"/>
      <c r="H52" s="347"/>
      <c r="I52" s="347"/>
      <c r="J52" s="347"/>
      <c r="K52" s="230"/>
    </row>
    <row r="53" spans="2:11" ht="15" customHeight="1">
      <c r="B53" s="229"/>
      <c r="C53" s="347" t="s">
        <v>330</v>
      </c>
      <c r="D53" s="347"/>
      <c r="E53" s="347"/>
      <c r="F53" s="347"/>
      <c r="G53" s="347"/>
      <c r="H53" s="347"/>
      <c r="I53" s="347"/>
      <c r="J53" s="347"/>
      <c r="K53" s="230"/>
    </row>
    <row r="54" spans="2:11" ht="12.75" customHeight="1">
      <c r="B54" s="229"/>
      <c r="C54" s="232"/>
      <c r="D54" s="232"/>
      <c r="E54" s="232"/>
      <c r="F54" s="232"/>
      <c r="G54" s="232"/>
      <c r="H54" s="232"/>
      <c r="I54" s="232"/>
      <c r="J54" s="232"/>
      <c r="K54" s="230"/>
    </row>
    <row r="55" spans="2:11" ht="15" customHeight="1">
      <c r="B55" s="229"/>
      <c r="C55" s="347" t="s">
        <v>331</v>
      </c>
      <c r="D55" s="347"/>
      <c r="E55" s="347"/>
      <c r="F55" s="347"/>
      <c r="G55" s="347"/>
      <c r="H55" s="347"/>
      <c r="I55" s="347"/>
      <c r="J55" s="347"/>
      <c r="K55" s="230"/>
    </row>
    <row r="56" spans="2:11" ht="15" customHeight="1">
      <c r="B56" s="229"/>
      <c r="C56" s="234"/>
      <c r="D56" s="347" t="s">
        <v>332</v>
      </c>
      <c r="E56" s="347"/>
      <c r="F56" s="347"/>
      <c r="G56" s="347"/>
      <c r="H56" s="347"/>
      <c r="I56" s="347"/>
      <c r="J56" s="347"/>
      <c r="K56" s="230"/>
    </row>
    <row r="57" spans="2:11" ht="15" customHeight="1">
      <c r="B57" s="229"/>
      <c r="C57" s="234"/>
      <c r="D57" s="347" t="s">
        <v>333</v>
      </c>
      <c r="E57" s="347"/>
      <c r="F57" s="347"/>
      <c r="G57" s="347"/>
      <c r="H57" s="347"/>
      <c r="I57" s="347"/>
      <c r="J57" s="347"/>
      <c r="K57" s="230"/>
    </row>
    <row r="58" spans="2:11" ht="15" customHeight="1">
      <c r="B58" s="229"/>
      <c r="C58" s="234"/>
      <c r="D58" s="347" t="s">
        <v>334</v>
      </c>
      <c r="E58" s="347"/>
      <c r="F58" s="347"/>
      <c r="G58" s="347"/>
      <c r="H58" s="347"/>
      <c r="I58" s="347"/>
      <c r="J58" s="347"/>
      <c r="K58" s="230"/>
    </row>
    <row r="59" spans="2:11" ht="15" customHeight="1">
      <c r="B59" s="229"/>
      <c r="C59" s="234"/>
      <c r="D59" s="347" t="s">
        <v>335</v>
      </c>
      <c r="E59" s="347"/>
      <c r="F59" s="347"/>
      <c r="G59" s="347"/>
      <c r="H59" s="347"/>
      <c r="I59" s="347"/>
      <c r="J59" s="347"/>
      <c r="K59" s="230"/>
    </row>
    <row r="60" spans="2:11" ht="15" customHeight="1">
      <c r="B60" s="229"/>
      <c r="C60" s="234"/>
      <c r="D60" s="351" t="s">
        <v>336</v>
      </c>
      <c r="E60" s="351"/>
      <c r="F60" s="351"/>
      <c r="G60" s="351"/>
      <c r="H60" s="351"/>
      <c r="I60" s="351"/>
      <c r="J60" s="351"/>
      <c r="K60" s="230"/>
    </row>
    <row r="61" spans="2:11" ht="15" customHeight="1">
      <c r="B61" s="229"/>
      <c r="C61" s="234"/>
      <c r="D61" s="347" t="s">
        <v>337</v>
      </c>
      <c r="E61" s="347"/>
      <c r="F61" s="347"/>
      <c r="G61" s="347"/>
      <c r="H61" s="347"/>
      <c r="I61" s="347"/>
      <c r="J61" s="347"/>
      <c r="K61" s="230"/>
    </row>
    <row r="62" spans="2:11" ht="12.75" customHeight="1">
      <c r="B62" s="229"/>
      <c r="C62" s="234"/>
      <c r="D62" s="234"/>
      <c r="E62" s="237"/>
      <c r="F62" s="234"/>
      <c r="G62" s="234"/>
      <c r="H62" s="234"/>
      <c r="I62" s="234"/>
      <c r="J62" s="234"/>
      <c r="K62" s="230"/>
    </row>
    <row r="63" spans="2:11" ht="15" customHeight="1">
      <c r="B63" s="229"/>
      <c r="C63" s="234"/>
      <c r="D63" s="347" t="s">
        <v>338</v>
      </c>
      <c r="E63" s="347"/>
      <c r="F63" s="347"/>
      <c r="G63" s="347"/>
      <c r="H63" s="347"/>
      <c r="I63" s="347"/>
      <c r="J63" s="347"/>
      <c r="K63" s="230"/>
    </row>
    <row r="64" spans="2:11" ht="15" customHeight="1">
      <c r="B64" s="229"/>
      <c r="C64" s="234"/>
      <c r="D64" s="351" t="s">
        <v>339</v>
      </c>
      <c r="E64" s="351"/>
      <c r="F64" s="351"/>
      <c r="G64" s="351"/>
      <c r="H64" s="351"/>
      <c r="I64" s="351"/>
      <c r="J64" s="351"/>
      <c r="K64" s="230"/>
    </row>
    <row r="65" spans="2:11" ht="15" customHeight="1">
      <c r="B65" s="229"/>
      <c r="C65" s="234"/>
      <c r="D65" s="347" t="s">
        <v>340</v>
      </c>
      <c r="E65" s="347"/>
      <c r="F65" s="347"/>
      <c r="G65" s="347"/>
      <c r="H65" s="347"/>
      <c r="I65" s="347"/>
      <c r="J65" s="347"/>
      <c r="K65" s="230"/>
    </row>
    <row r="66" spans="2:11" ht="15" customHeight="1">
      <c r="B66" s="229"/>
      <c r="C66" s="234"/>
      <c r="D66" s="347" t="s">
        <v>341</v>
      </c>
      <c r="E66" s="347"/>
      <c r="F66" s="347"/>
      <c r="G66" s="347"/>
      <c r="H66" s="347"/>
      <c r="I66" s="347"/>
      <c r="J66" s="347"/>
      <c r="K66" s="230"/>
    </row>
    <row r="67" spans="2:11" ht="15" customHeight="1">
      <c r="B67" s="229"/>
      <c r="C67" s="234"/>
      <c r="D67" s="347" t="s">
        <v>342</v>
      </c>
      <c r="E67" s="347"/>
      <c r="F67" s="347"/>
      <c r="G67" s="347"/>
      <c r="H67" s="347"/>
      <c r="I67" s="347"/>
      <c r="J67" s="347"/>
      <c r="K67" s="230"/>
    </row>
    <row r="68" spans="2:11" ht="15" customHeight="1">
      <c r="B68" s="229"/>
      <c r="C68" s="234"/>
      <c r="D68" s="347" t="s">
        <v>343</v>
      </c>
      <c r="E68" s="347"/>
      <c r="F68" s="347"/>
      <c r="G68" s="347"/>
      <c r="H68" s="347"/>
      <c r="I68" s="347"/>
      <c r="J68" s="347"/>
      <c r="K68" s="230"/>
    </row>
    <row r="69" spans="2:11" ht="12.75" customHeight="1">
      <c r="B69" s="238"/>
      <c r="C69" s="239"/>
      <c r="D69" s="239"/>
      <c r="E69" s="239"/>
      <c r="F69" s="239"/>
      <c r="G69" s="239"/>
      <c r="H69" s="239"/>
      <c r="I69" s="239"/>
      <c r="J69" s="239"/>
      <c r="K69" s="240"/>
    </row>
    <row r="70" spans="2:11" ht="18.75" customHeight="1">
      <c r="B70" s="241"/>
      <c r="C70" s="241"/>
      <c r="D70" s="241"/>
      <c r="E70" s="241"/>
      <c r="F70" s="241"/>
      <c r="G70" s="241"/>
      <c r="H70" s="241"/>
      <c r="I70" s="241"/>
      <c r="J70" s="241"/>
      <c r="K70" s="242"/>
    </row>
    <row r="71" spans="2:11" ht="18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</row>
    <row r="72" spans="2:11" ht="7.5" customHeight="1">
      <c r="B72" s="243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ht="45" customHeight="1">
      <c r="B73" s="246"/>
      <c r="C73" s="352" t="s">
        <v>100</v>
      </c>
      <c r="D73" s="352"/>
      <c r="E73" s="352"/>
      <c r="F73" s="352"/>
      <c r="G73" s="352"/>
      <c r="H73" s="352"/>
      <c r="I73" s="352"/>
      <c r="J73" s="352"/>
      <c r="K73" s="247"/>
    </row>
    <row r="74" spans="2:11" ht="17.25" customHeight="1">
      <c r="B74" s="246"/>
      <c r="C74" s="248" t="s">
        <v>344</v>
      </c>
      <c r="D74" s="248"/>
      <c r="E74" s="248"/>
      <c r="F74" s="248" t="s">
        <v>345</v>
      </c>
      <c r="G74" s="249"/>
      <c r="H74" s="248" t="s">
        <v>114</v>
      </c>
      <c r="I74" s="248" t="s">
        <v>57</v>
      </c>
      <c r="J74" s="248" t="s">
        <v>346</v>
      </c>
      <c r="K74" s="247"/>
    </row>
    <row r="75" spans="2:11" ht="17.25" customHeight="1">
      <c r="B75" s="246"/>
      <c r="C75" s="250" t="s">
        <v>347</v>
      </c>
      <c r="D75" s="250"/>
      <c r="E75" s="250"/>
      <c r="F75" s="251" t="s">
        <v>348</v>
      </c>
      <c r="G75" s="252"/>
      <c r="H75" s="250"/>
      <c r="I75" s="250"/>
      <c r="J75" s="250" t="s">
        <v>349</v>
      </c>
      <c r="K75" s="247"/>
    </row>
    <row r="76" spans="2:11" ht="5.25" customHeight="1">
      <c r="B76" s="246"/>
      <c r="C76" s="253"/>
      <c r="D76" s="253"/>
      <c r="E76" s="253"/>
      <c r="F76" s="253"/>
      <c r="G76" s="254"/>
      <c r="H76" s="253"/>
      <c r="I76" s="253"/>
      <c r="J76" s="253"/>
      <c r="K76" s="247"/>
    </row>
    <row r="77" spans="2:11" ht="15" customHeight="1">
      <c r="B77" s="246"/>
      <c r="C77" s="236" t="s">
        <v>53</v>
      </c>
      <c r="D77" s="253"/>
      <c r="E77" s="253"/>
      <c r="F77" s="255" t="s">
        <v>350</v>
      </c>
      <c r="G77" s="254"/>
      <c r="H77" s="236" t="s">
        <v>351</v>
      </c>
      <c r="I77" s="236" t="s">
        <v>352</v>
      </c>
      <c r="J77" s="236">
        <v>20</v>
      </c>
      <c r="K77" s="247"/>
    </row>
    <row r="78" spans="2:11" ht="15" customHeight="1">
      <c r="B78" s="246"/>
      <c r="C78" s="236" t="s">
        <v>353</v>
      </c>
      <c r="D78" s="236"/>
      <c r="E78" s="236"/>
      <c r="F78" s="255" t="s">
        <v>350</v>
      </c>
      <c r="G78" s="254"/>
      <c r="H78" s="236" t="s">
        <v>354</v>
      </c>
      <c r="I78" s="236" t="s">
        <v>352</v>
      </c>
      <c r="J78" s="236">
        <v>120</v>
      </c>
      <c r="K78" s="247"/>
    </row>
    <row r="79" spans="2:11" ht="15" customHeight="1">
      <c r="B79" s="256"/>
      <c r="C79" s="236" t="s">
        <v>355</v>
      </c>
      <c r="D79" s="236"/>
      <c r="E79" s="236"/>
      <c r="F79" s="255" t="s">
        <v>356</v>
      </c>
      <c r="G79" s="254"/>
      <c r="H79" s="236" t="s">
        <v>357</v>
      </c>
      <c r="I79" s="236" t="s">
        <v>352</v>
      </c>
      <c r="J79" s="236">
        <v>50</v>
      </c>
      <c r="K79" s="247"/>
    </row>
    <row r="80" spans="2:11" ht="15" customHeight="1">
      <c r="B80" s="256"/>
      <c r="C80" s="236" t="s">
        <v>358</v>
      </c>
      <c r="D80" s="236"/>
      <c r="E80" s="236"/>
      <c r="F80" s="255" t="s">
        <v>350</v>
      </c>
      <c r="G80" s="254"/>
      <c r="H80" s="236" t="s">
        <v>359</v>
      </c>
      <c r="I80" s="236" t="s">
        <v>360</v>
      </c>
      <c r="J80" s="236"/>
      <c r="K80" s="247"/>
    </row>
    <row r="81" spans="2:11" ht="15" customHeight="1">
      <c r="B81" s="256"/>
      <c r="C81" s="257" t="s">
        <v>361</v>
      </c>
      <c r="D81" s="257"/>
      <c r="E81" s="257"/>
      <c r="F81" s="258" t="s">
        <v>356</v>
      </c>
      <c r="G81" s="257"/>
      <c r="H81" s="257" t="s">
        <v>362</v>
      </c>
      <c r="I81" s="257" t="s">
        <v>352</v>
      </c>
      <c r="J81" s="257">
        <v>15</v>
      </c>
      <c r="K81" s="247"/>
    </row>
    <row r="82" spans="2:11" ht="15" customHeight="1">
      <c r="B82" s="256"/>
      <c r="C82" s="257" t="s">
        <v>363</v>
      </c>
      <c r="D82" s="257"/>
      <c r="E82" s="257"/>
      <c r="F82" s="258" t="s">
        <v>356</v>
      </c>
      <c r="G82" s="257"/>
      <c r="H82" s="257" t="s">
        <v>364</v>
      </c>
      <c r="I82" s="257" t="s">
        <v>352</v>
      </c>
      <c r="J82" s="257">
        <v>15</v>
      </c>
      <c r="K82" s="247"/>
    </row>
    <row r="83" spans="2:11" ht="15" customHeight="1">
      <c r="B83" s="256"/>
      <c r="C83" s="257" t="s">
        <v>365</v>
      </c>
      <c r="D83" s="257"/>
      <c r="E83" s="257"/>
      <c r="F83" s="258" t="s">
        <v>356</v>
      </c>
      <c r="G83" s="257"/>
      <c r="H83" s="257" t="s">
        <v>366</v>
      </c>
      <c r="I83" s="257" t="s">
        <v>352</v>
      </c>
      <c r="J83" s="257">
        <v>20</v>
      </c>
      <c r="K83" s="247"/>
    </row>
    <row r="84" spans="2:11" ht="15" customHeight="1">
      <c r="B84" s="256"/>
      <c r="C84" s="257" t="s">
        <v>367</v>
      </c>
      <c r="D84" s="257"/>
      <c r="E84" s="257"/>
      <c r="F84" s="258" t="s">
        <v>356</v>
      </c>
      <c r="G84" s="257"/>
      <c r="H84" s="257" t="s">
        <v>368</v>
      </c>
      <c r="I84" s="257" t="s">
        <v>352</v>
      </c>
      <c r="J84" s="257">
        <v>20</v>
      </c>
      <c r="K84" s="247"/>
    </row>
    <row r="85" spans="2:11" ht="15" customHeight="1">
      <c r="B85" s="256"/>
      <c r="C85" s="236" t="s">
        <v>369</v>
      </c>
      <c r="D85" s="236"/>
      <c r="E85" s="236"/>
      <c r="F85" s="255" t="s">
        <v>356</v>
      </c>
      <c r="G85" s="254"/>
      <c r="H85" s="236" t="s">
        <v>370</v>
      </c>
      <c r="I85" s="236" t="s">
        <v>352</v>
      </c>
      <c r="J85" s="236">
        <v>50</v>
      </c>
      <c r="K85" s="247"/>
    </row>
    <row r="86" spans="2:11" ht="15" customHeight="1">
      <c r="B86" s="256"/>
      <c r="C86" s="236" t="s">
        <v>371</v>
      </c>
      <c r="D86" s="236"/>
      <c r="E86" s="236"/>
      <c r="F86" s="255" t="s">
        <v>356</v>
      </c>
      <c r="G86" s="254"/>
      <c r="H86" s="236" t="s">
        <v>372</v>
      </c>
      <c r="I86" s="236" t="s">
        <v>352</v>
      </c>
      <c r="J86" s="236">
        <v>20</v>
      </c>
      <c r="K86" s="247"/>
    </row>
    <row r="87" spans="2:11" ht="15" customHeight="1">
      <c r="B87" s="256"/>
      <c r="C87" s="236" t="s">
        <v>373</v>
      </c>
      <c r="D87" s="236"/>
      <c r="E87" s="236"/>
      <c r="F87" s="255" t="s">
        <v>356</v>
      </c>
      <c r="G87" s="254"/>
      <c r="H87" s="236" t="s">
        <v>374</v>
      </c>
      <c r="I87" s="236" t="s">
        <v>352</v>
      </c>
      <c r="J87" s="236">
        <v>20</v>
      </c>
      <c r="K87" s="247"/>
    </row>
    <row r="88" spans="2:11" ht="15" customHeight="1">
      <c r="B88" s="256"/>
      <c r="C88" s="236" t="s">
        <v>375</v>
      </c>
      <c r="D88" s="236"/>
      <c r="E88" s="236"/>
      <c r="F88" s="255" t="s">
        <v>356</v>
      </c>
      <c r="G88" s="254"/>
      <c r="H88" s="236" t="s">
        <v>376</v>
      </c>
      <c r="I88" s="236" t="s">
        <v>352</v>
      </c>
      <c r="J88" s="236">
        <v>50</v>
      </c>
      <c r="K88" s="247"/>
    </row>
    <row r="89" spans="2:11" ht="15" customHeight="1">
      <c r="B89" s="256"/>
      <c r="C89" s="236" t="s">
        <v>377</v>
      </c>
      <c r="D89" s="236"/>
      <c r="E89" s="236"/>
      <c r="F89" s="255" t="s">
        <v>356</v>
      </c>
      <c r="G89" s="254"/>
      <c r="H89" s="236" t="s">
        <v>377</v>
      </c>
      <c r="I89" s="236" t="s">
        <v>352</v>
      </c>
      <c r="J89" s="236">
        <v>50</v>
      </c>
      <c r="K89" s="247"/>
    </row>
    <row r="90" spans="2:11" ht="15" customHeight="1">
      <c r="B90" s="256"/>
      <c r="C90" s="236" t="s">
        <v>119</v>
      </c>
      <c r="D90" s="236"/>
      <c r="E90" s="236"/>
      <c r="F90" s="255" t="s">
        <v>356</v>
      </c>
      <c r="G90" s="254"/>
      <c r="H90" s="236" t="s">
        <v>378</v>
      </c>
      <c r="I90" s="236" t="s">
        <v>352</v>
      </c>
      <c r="J90" s="236">
        <v>255</v>
      </c>
      <c r="K90" s="247"/>
    </row>
    <row r="91" spans="2:11" ht="15" customHeight="1">
      <c r="B91" s="256"/>
      <c r="C91" s="236" t="s">
        <v>379</v>
      </c>
      <c r="D91" s="236"/>
      <c r="E91" s="236"/>
      <c r="F91" s="255" t="s">
        <v>350</v>
      </c>
      <c r="G91" s="254"/>
      <c r="H91" s="236" t="s">
        <v>380</v>
      </c>
      <c r="I91" s="236" t="s">
        <v>381</v>
      </c>
      <c r="J91" s="236"/>
      <c r="K91" s="247"/>
    </row>
    <row r="92" spans="2:11" ht="15" customHeight="1">
      <c r="B92" s="256"/>
      <c r="C92" s="236" t="s">
        <v>382</v>
      </c>
      <c r="D92" s="236"/>
      <c r="E92" s="236"/>
      <c r="F92" s="255" t="s">
        <v>350</v>
      </c>
      <c r="G92" s="254"/>
      <c r="H92" s="236" t="s">
        <v>383</v>
      </c>
      <c r="I92" s="236" t="s">
        <v>384</v>
      </c>
      <c r="J92" s="236"/>
      <c r="K92" s="247"/>
    </row>
    <row r="93" spans="2:11" ht="15" customHeight="1">
      <c r="B93" s="256"/>
      <c r="C93" s="236" t="s">
        <v>385</v>
      </c>
      <c r="D93" s="236"/>
      <c r="E93" s="236"/>
      <c r="F93" s="255" t="s">
        <v>350</v>
      </c>
      <c r="G93" s="254"/>
      <c r="H93" s="236" t="s">
        <v>385</v>
      </c>
      <c r="I93" s="236" t="s">
        <v>384</v>
      </c>
      <c r="J93" s="236"/>
      <c r="K93" s="247"/>
    </row>
    <row r="94" spans="2:11" ht="15" customHeight="1">
      <c r="B94" s="256"/>
      <c r="C94" s="236" t="s">
        <v>38</v>
      </c>
      <c r="D94" s="236"/>
      <c r="E94" s="236"/>
      <c r="F94" s="255" t="s">
        <v>350</v>
      </c>
      <c r="G94" s="254"/>
      <c r="H94" s="236" t="s">
        <v>386</v>
      </c>
      <c r="I94" s="236" t="s">
        <v>384</v>
      </c>
      <c r="J94" s="236"/>
      <c r="K94" s="247"/>
    </row>
    <row r="95" spans="2:11" ht="15" customHeight="1">
      <c r="B95" s="256"/>
      <c r="C95" s="236" t="s">
        <v>48</v>
      </c>
      <c r="D95" s="236"/>
      <c r="E95" s="236"/>
      <c r="F95" s="255" t="s">
        <v>350</v>
      </c>
      <c r="G95" s="254"/>
      <c r="H95" s="236" t="s">
        <v>387</v>
      </c>
      <c r="I95" s="236" t="s">
        <v>384</v>
      </c>
      <c r="J95" s="236"/>
      <c r="K95" s="247"/>
    </row>
    <row r="96" spans="2:11" ht="15" customHeight="1">
      <c r="B96" s="259"/>
      <c r="C96" s="260"/>
      <c r="D96" s="260"/>
      <c r="E96" s="260"/>
      <c r="F96" s="260"/>
      <c r="G96" s="260"/>
      <c r="H96" s="260"/>
      <c r="I96" s="260"/>
      <c r="J96" s="260"/>
      <c r="K96" s="261"/>
    </row>
    <row r="97" spans="2:11" ht="18.75" customHeight="1">
      <c r="B97" s="262"/>
      <c r="C97" s="263"/>
      <c r="D97" s="263"/>
      <c r="E97" s="263"/>
      <c r="F97" s="263"/>
      <c r="G97" s="263"/>
      <c r="H97" s="263"/>
      <c r="I97" s="263"/>
      <c r="J97" s="263"/>
      <c r="K97" s="262"/>
    </row>
    <row r="98" spans="2:11" ht="18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2:11" ht="7.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5"/>
    </row>
    <row r="100" spans="2:11" ht="45" customHeight="1">
      <c r="B100" s="246"/>
      <c r="C100" s="352" t="s">
        <v>388</v>
      </c>
      <c r="D100" s="352"/>
      <c r="E100" s="352"/>
      <c r="F100" s="352"/>
      <c r="G100" s="352"/>
      <c r="H100" s="352"/>
      <c r="I100" s="352"/>
      <c r="J100" s="352"/>
      <c r="K100" s="247"/>
    </row>
    <row r="101" spans="2:11" ht="17.25" customHeight="1">
      <c r="B101" s="246"/>
      <c r="C101" s="248" t="s">
        <v>344</v>
      </c>
      <c r="D101" s="248"/>
      <c r="E101" s="248"/>
      <c r="F101" s="248" t="s">
        <v>345</v>
      </c>
      <c r="G101" s="249"/>
      <c r="H101" s="248" t="s">
        <v>114</v>
      </c>
      <c r="I101" s="248" t="s">
        <v>57</v>
      </c>
      <c r="J101" s="248" t="s">
        <v>346</v>
      </c>
      <c r="K101" s="247"/>
    </row>
    <row r="102" spans="2:11" ht="17.25" customHeight="1">
      <c r="B102" s="246"/>
      <c r="C102" s="250" t="s">
        <v>347</v>
      </c>
      <c r="D102" s="250"/>
      <c r="E102" s="250"/>
      <c r="F102" s="251" t="s">
        <v>348</v>
      </c>
      <c r="G102" s="252"/>
      <c r="H102" s="250"/>
      <c r="I102" s="250"/>
      <c r="J102" s="250" t="s">
        <v>349</v>
      </c>
      <c r="K102" s="247"/>
    </row>
    <row r="103" spans="2:11" ht="5.25" customHeight="1">
      <c r="B103" s="246"/>
      <c r="C103" s="248"/>
      <c r="D103" s="248"/>
      <c r="E103" s="248"/>
      <c r="F103" s="248"/>
      <c r="G103" s="264"/>
      <c r="H103" s="248"/>
      <c r="I103" s="248"/>
      <c r="J103" s="248"/>
      <c r="K103" s="247"/>
    </row>
    <row r="104" spans="2:11" ht="15" customHeight="1">
      <c r="B104" s="246"/>
      <c r="C104" s="236" t="s">
        <v>53</v>
      </c>
      <c r="D104" s="253"/>
      <c r="E104" s="253"/>
      <c r="F104" s="255" t="s">
        <v>350</v>
      </c>
      <c r="G104" s="264"/>
      <c r="H104" s="236" t="s">
        <v>389</v>
      </c>
      <c r="I104" s="236" t="s">
        <v>352</v>
      </c>
      <c r="J104" s="236">
        <v>20</v>
      </c>
      <c r="K104" s="247"/>
    </row>
    <row r="105" spans="2:11" ht="15" customHeight="1">
      <c r="B105" s="246"/>
      <c r="C105" s="236" t="s">
        <v>353</v>
      </c>
      <c r="D105" s="236"/>
      <c r="E105" s="236"/>
      <c r="F105" s="255" t="s">
        <v>350</v>
      </c>
      <c r="G105" s="236"/>
      <c r="H105" s="236" t="s">
        <v>389</v>
      </c>
      <c r="I105" s="236" t="s">
        <v>352</v>
      </c>
      <c r="J105" s="236">
        <v>120</v>
      </c>
      <c r="K105" s="247"/>
    </row>
    <row r="106" spans="2:11" ht="15" customHeight="1">
      <c r="B106" s="256"/>
      <c r="C106" s="236" t="s">
        <v>355</v>
      </c>
      <c r="D106" s="236"/>
      <c r="E106" s="236"/>
      <c r="F106" s="255" t="s">
        <v>356</v>
      </c>
      <c r="G106" s="236"/>
      <c r="H106" s="236" t="s">
        <v>389</v>
      </c>
      <c r="I106" s="236" t="s">
        <v>352</v>
      </c>
      <c r="J106" s="236">
        <v>50</v>
      </c>
      <c r="K106" s="247"/>
    </row>
    <row r="107" spans="2:11" ht="15" customHeight="1">
      <c r="B107" s="256"/>
      <c r="C107" s="236" t="s">
        <v>358</v>
      </c>
      <c r="D107" s="236"/>
      <c r="E107" s="236"/>
      <c r="F107" s="255" t="s">
        <v>350</v>
      </c>
      <c r="G107" s="236"/>
      <c r="H107" s="236" t="s">
        <v>389</v>
      </c>
      <c r="I107" s="236" t="s">
        <v>360</v>
      </c>
      <c r="J107" s="236"/>
      <c r="K107" s="247"/>
    </row>
    <row r="108" spans="2:11" ht="15" customHeight="1">
      <c r="B108" s="256"/>
      <c r="C108" s="236" t="s">
        <v>369</v>
      </c>
      <c r="D108" s="236"/>
      <c r="E108" s="236"/>
      <c r="F108" s="255" t="s">
        <v>356</v>
      </c>
      <c r="G108" s="236"/>
      <c r="H108" s="236" t="s">
        <v>389</v>
      </c>
      <c r="I108" s="236" t="s">
        <v>352</v>
      </c>
      <c r="J108" s="236">
        <v>50</v>
      </c>
      <c r="K108" s="247"/>
    </row>
    <row r="109" spans="2:11" ht="15" customHeight="1">
      <c r="B109" s="256"/>
      <c r="C109" s="236" t="s">
        <v>377</v>
      </c>
      <c r="D109" s="236"/>
      <c r="E109" s="236"/>
      <c r="F109" s="255" t="s">
        <v>356</v>
      </c>
      <c r="G109" s="236"/>
      <c r="H109" s="236" t="s">
        <v>389</v>
      </c>
      <c r="I109" s="236" t="s">
        <v>352</v>
      </c>
      <c r="J109" s="236">
        <v>50</v>
      </c>
      <c r="K109" s="247"/>
    </row>
    <row r="110" spans="2:11" ht="15" customHeight="1">
      <c r="B110" s="256"/>
      <c r="C110" s="236" t="s">
        <v>375</v>
      </c>
      <c r="D110" s="236"/>
      <c r="E110" s="236"/>
      <c r="F110" s="255" t="s">
        <v>356</v>
      </c>
      <c r="G110" s="236"/>
      <c r="H110" s="236" t="s">
        <v>389</v>
      </c>
      <c r="I110" s="236" t="s">
        <v>352</v>
      </c>
      <c r="J110" s="236">
        <v>50</v>
      </c>
      <c r="K110" s="247"/>
    </row>
    <row r="111" spans="2:11" ht="15" customHeight="1">
      <c r="B111" s="256"/>
      <c r="C111" s="236" t="s">
        <v>53</v>
      </c>
      <c r="D111" s="236"/>
      <c r="E111" s="236"/>
      <c r="F111" s="255" t="s">
        <v>350</v>
      </c>
      <c r="G111" s="236"/>
      <c r="H111" s="236" t="s">
        <v>390</v>
      </c>
      <c r="I111" s="236" t="s">
        <v>352</v>
      </c>
      <c r="J111" s="236">
        <v>20</v>
      </c>
      <c r="K111" s="247"/>
    </row>
    <row r="112" spans="2:11" ht="15" customHeight="1">
      <c r="B112" s="256"/>
      <c r="C112" s="236" t="s">
        <v>391</v>
      </c>
      <c r="D112" s="236"/>
      <c r="E112" s="236"/>
      <c r="F112" s="255" t="s">
        <v>350</v>
      </c>
      <c r="G112" s="236"/>
      <c r="H112" s="236" t="s">
        <v>392</v>
      </c>
      <c r="I112" s="236" t="s">
        <v>352</v>
      </c>
      <c r="J112" s="236">
        <v>120</v>
      </c>
      <c r="K112" s="247"/>
    </row>
    <row r="113" spans="2:11" ht="15" customHeight="1">
      <c r="B113" s="256"/>
      <c r="C113" s="236" t="s">
        <v>38</v>
      </c>
      <c r="D113" s="236"/>
      <c r="E113" s="236"/>
      <c r="F113" s="255" t="s">
        <v>350</v>
      </c>
      <c r="G113" s="236"/>
      <c r="H113" s="236" t="s">
        <v>393</v>
      </c>
      <c r="I113" s="236" t="s">
        <v>384</v>
      </c>
      <c r="J113" s="236"/>
      <c r="K113" s="247"/>
    </row>
    <row r="114" spans="2:11" ht="15" customHeight="1">
      <c r="B114" s="256"/>
      <c r="C114" s="236" t="s">
        <v>48</v>
      </c>
      <c r="D114" s="236"/>
      <c r="E114" s="236"/>
      <c r="F114" s="255" t="s">
        <v>350</v>
      </c>
      <c r="G114" s="236"/>
      <c r="H114" s="236" t="s">
        <v>394</v>
      </c>
      <c r="I114" s="236" t="s">
        <v>384</v>
      </c>
      <c r="J114" s="236"/>
      <c r="K114" s="247"/>
    </row>
    <row r="115" spans="2:11" ht="15" customHeight="1">
      <c r="B115" s="256"/>
      <c r="C115" s="236" t="s">
        <v>57</v>
      </c>
      <c r="D115" s="236"/>
      <c r="E115" s="236"/>
      <c r="F115" s="255" t="s">
        <v>350</v>
      </c>
      <c r="G115" s="236"/>
      <c r="H115" s="236" t="s">
        <v>395</v>
      </c>
      <c r="I115" s="236" t="s">
        <v>396</v>
      </c>
      <c r="J115" s="236"/>
      <c r="K115" s="247"/>
    </row>
    <row r="116" spans="2:11" ht="15" customHeight="1">
      <c r="B116" s="259"/>
      <c r="C116" s="265"/>
      <c r="D116" s="265"/>
      <c r="E116" s="265"/>
      <c r="F116" s="265"/>
      <c r="G116" s="265"/>
      <c r="H116" s="265"/>
      <c r="I116" s="265"/>
      <c r="J116" s="265"/>
      <c r="K116" s="261"/>
    </row>
    <row r="117" spans="2:11" ht="18.75" customHeight="1">
      <c r="B117" s="266"/>
      <c r="C117" s="232"/>
      <c r="D117" s="232"/>
      <c r="E117" s="232"/>
      <c r="F117" s="267"/>
      <c r="G117" s="232"/>
      <c r="H117" s="232"/>
      <c r="I117" s="232"/>
      <c r="J117" s="232"/>
      <c r="K117" s="266"/>
    </row>
    <row r="118" spans="2:11" ht="18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</row>
    <row r="119" spans="2:11" ht="7.5" customHeight="1">
      <c r="B119" s="268"/>
      <c r="C119" s="269"/>
      <c r="D119" s="269"/>
      <c r="E119" s="269"/>
      <c r="F119" s="269"/>
      <c r="G119" s="269"/>
      <c r="H119" s="269"/>
      <c r="I119" s="269"/>
      <c r="J119" s="269"/>
      <c r="K119" s="270"/>
    </row>
    <row r="120" spans="2:11" ht="45" customHeight="1">
      <c r="B120" s="271"/>
      <c r="C120" s="348" t="s">
        <v>397</v>
      </c>
      <c r="D120" s="348"/>
      <c r="E120" s="348"/>
      <c r="F120" s="348"/>
      <c r="G120" s="348"/>
      <c r="H120" s="348"/>
      <c r="I120" s="348"/>
      <c r="J120" s="348"/>
      <c r="K120" s="272"/>
    </row>
    <row r="121" spans="2:11" ht="17.25" customHeight="1">
      <c r="B121" s="273"/>
      <c r="C121" s="248" t="s">
        <v>344</v>
      </c>
      <c r="D121" s="248"/>
      <c r="E121" s="248"/>
      <c r="F121" s="248" t="s">
        <v>345</v>
      </c>
      <c r="G121" s="249"/>
      <c r="H121" s="248" t="s">
        <v>114</v>
      </c>
      <c r="I121" s="248" t="s">
        <v>57</v>
      </c>
      <c r="J121" s="248" t="s">
        <v>346</v>
      </c>
      <c r="K121" s="274"/>
    </row>
    <row r="122" spans="2:11" ht="17.25" customHeight="1">
      <c r="B122" s="273"/>
      <c r="C122" s="250" t="s">
        <v>347</v>
      </c>
      <c r="D122" s="250"/>
      <c r="E122" s="250"/>
      <c r="F122" s="251" t="s">
        <v>348</v>
      </c>
      <c r="G122" s="252"/>
      <c r="H122" s="250"/>
      <c r="I122" s="250"/>
      <c r="J122" s="250" t="s">
        <v>349</v>
      </c>
      <c r="K122" s="274"/>
    </row>
    <row r="123" spans="2:11" ht="5.25" customHeight="1">
      <c r="B123" s="275"/>
      <c r="C123" s="253"/>
      <c r="D123" s="253"/>
      <c r="E123" s="253"/>
      <c r="F123" s="253"/>
      <c r="G123" s="236"/>
      <c r="H123" s="253"/>
      <c r="I123" s="253"/>
      <c r="J123" s="253"/>
      <c r="K123" s="276"/>
    </row>
    <row r="124" spans="2:11" ht="15" customHeight="1">
      <c r="B124" s="275"/>
      <c r="C124" s="236" t="s">
        <v>353</v>
      </c>
      <c r="D124" s="253"/>
      <c r="E124" s="253"/>
      <c r="F124" s="255" t="s">
        <v>350</v>
      </c>
      <c r="G124" s="236"/>
      <c r="H124" s="236" t="s">
        <v>389</v>
      </c>
      <c r="I124" s="236" t="s">
        <v>352</v>
      </c>
      <c r="J124" s="236">
        <v>120</v>
      </c>
      <c r="K124" s="277"/>
    </row>
    <row r="125" spans="2:11" ht="15" customHeight="1">
      <c r="B125" s="275"/>
      <c r="C125" s="236" t="s">
        <v>398</v>
      </c>
      <c r="D125" s="236"/>
      <c r="E125" s="236"/>
      <c r="F125" s="255" t="s">
        <v>350</v>
      </c>
      <c r="G125" s="236"/>
      <c r="H125" s="236" t="s">
        <v>399</v>
      </c>
      <c r="I125" s="236" t="s">
        <v>352</v>
      </c>
      <c r="J125" s="236" t="s">
        <v>400</v>
      </c>
      <c r="K125" s="277"/>
    </row>
    <row r="126" spans="2:11" ht="15" customHeight="1">
      <c r="B126" s="275"/>
      <c r="C126" s="236" t="s">
        <v>299</v>
      </c>
      <c r="D126" s="236"/>
      <c r="E126" s="236"/>
      <c r="F126" s="255" t="s">
        <v>350</v>
      </c>
      <c r="G126" s="236"/>
      <c r="H126" s="236" t="s">
        <v>401</v>
      </c>
      <c r="I126" s="236" t="s">
        <v>352</v>
      </c>
      <c r="J126" s="236" t="s">
        <v>400</v>
      </c>
      <c r="K126" s="277"/>
    </row>
    <row r="127" spans="2:11" ht="15" customHeight="1">
      <c r="B127" s="275"/>
      <c r="C127" s="236" t="s">
        <v>361</v>
      </c>
      <c r="D127" s="236"/>
      <c r="E127" s="236"/>
      <c r="F127" s="255" t="s">
        <v>356</v>
      </c>
      <c r="G127" s="236"/>
      <c r="H127" s="236" t="s">
        <v>362</v>
      </c>
      <c r="I127" s="236" t="s">
        <v>352</v>
      </c>
      <c r="J127" s="236">
        <v>15</v>
      </c>
      <c r="K127" s="277"/>
    </row>
    <row r="128" spans="2:11" ht="15" customHeight="1">
      <c r="B128" s="275"/>
      <c r="C128" s="257" t="s">
        <v>363</v>
      </c>
      <c r="D128" s="257"/>
      <c r="E128" s="257"/>
      <c r="F128" s="258" t="s">
        <v>356</v>
      </c>
      <c r="G128" s="257"/>
      <c r="H128" s="257" t="s">
        <v>364</v>
      </c>
      <c r="I128" s="257" t="s">
        <v>352</v>
      </c>
      <c r="J128" s="257">
        <v>15</v>
      </c>
      <c r="K128" s="277"/>
    </row>
    <row r="129" spans="2:11" ht="15" customHeight="1">
      <c r="B129" s="275"/>
      <c r="C129" s="257" t="s">
        <v>365</v>
      </c>
      <c r="D129" s="257"/>
      <c r="E129" s="257"/>
      <c r="F129" s="258" t="s">
        <v>356</v>
      </c>
      <c r="G129" s="257"/>
      <c r="H129" s="257" t="s">
        <v>366</v>
      </c>
      <c r="I129" s="257" t="s">
        <v>352</v>
      </c>
      <c r="J129" s="257">
        <v>20</v>
      </c>
      <c r="K129" s="277"/>
    </row>
    <row r="130" spans="2:11" ht="15" customHeight="1">
      <c r="B130" s="275"/>
      <c r="C130" s="257" t="s">
        <v>367</v>
      </c>
      <c r="D130" s="257"/>
      <c r="E130" s="257"/>
      <c r="F130" s="258" t="s">
        <v>356</v>
      </c>
      <c r="G130" s="257"/>
      <c r="H130" s="257" t="s">
        <v>368</v>
      </c>
      <c r="I130" s="257" t="s">
        <v>352</v>
      </c>
      <c r="J130" s="257">
        <v>20</v>
      </c>
      <c r="K130" s="277"/>
    </row>
    <row r="131" spans="2:11" ht="15" customHeight="1">
      <c r="B131" s="275"/>
      <c r="C131" s="236" t="s">
        <v>355</v>
      </c>
      <c r="D131" s="236"/>
      <c r="E131" s="236"/>
      <c r="F131" s="255" t="s">
        <v>356</v>
      </c>
      <c r="G131" s="236"/>
      <c r="H131" s="236" t="s">
        <v>389</v>
      </c>
      <c r="I131" s="236" t="s">
        <v>352</v>
      </c>
      <c r="J131" s="236">
        <v>50</v>
      </c>
      <c r="K131" s="277"/>
    </row>
    <row r="132" spans="2:11" ht="15" customHeight="1">
      <c r="B132" s="275"/>
      <c r="C132" s="236" t="s">
        <v>369</v>
      </c>
      <c r="D132" s="236"/>
      <c r="E132" s="236"/>
      <c r="F132" s="255" t="s">
        <v>356</v>
      </c>
      <c r="G132" s="236"/>
      <c r="H132" s="236" t="s">
        <v>389</v>
      </c>
      <c r="I132" s="236" t="s">
        <v>352</v>
      </c>
      <c r="J132" s="236">
        <v>50</v>
      </c>
      <c r="K132" s="277"/>
    </row>
    <row r="133" spans="2:11" ht="15" customHeight="1">
      <c r="B133" s="275"/>
      <c r="C133" s="236" t="s">
        <v>375</v>
      </c>
      <c r="D133" s="236"/>
      <c r="E133" s="236"/>
      <c r="F133" s="255" t="s">
        <v>356</v>
      </c>
      <c r="G133" s="236"/>
      <c r="H133" s="236" t="s">
        <v>389</v>
      </c>
      <c r="I133" s="236" t="s">
        <v>352</v>
      </c>
      <c r="J133" s="236">
        <v>50</v>
      </c>
      <c r="K133" s="277"/>
    </row>
    <row r="134" spans="2:11" ht="15" customHeight="1">
      <c r="B134" s="275"/>
      <c r="C134" s="236" t="s">
        <v>377</v>
      </c>
      <c r="D134" s="236"/>
      <c r="E134" s="236"/>
      <c r="F134" s="255" t="s">
        <v>356</v>
      </c>
      <c r="G134" s="236"/>
      <c r="H134" s="236" t="s">
        <v>389</v>
      </c>
      <c r="I134" s="236" t="s">
        <v>352</v>
      </c>
      <c r="J134" s="236">
        <v>50</v>
      </c>
      <c r="K134" s="277"/>
    </row>
    <row r="135" spans="2:11" ht="15" customHeight="1">
      <c r="B135" s="275"/>
      <c r="C135" s="236" t="s">
        <v>119</v>
      </c>
      <c r="D135" s="236"/>
      <c r="E135" s="236"/>
      <c r="F135" s="255" t="s">
        <v>356</v>
      </c>
      <c r="G135" s="236"/>
      <c r="H135" s="236" t="s">
        <v>402</v>
      </c>
      <c r="I135" s="236" t="s">
        <v>352</v>
      </c>
      <c r="J135" s="236">
        <v>255</v>
      </c>
      <c r="K135" s="277"/>
    </row>
    <row r="136" spans="2:11" ht="15" customHeight="1">
      <c r="B136" s="275"/>
      <c r="C136" s="236" t="s">
        <v>379</v>
      </c>
      <c r="D136" s="236"/>
      <c r="E136" s="236"/>
      <c r="F136" s="255" t="s">
        <v>350</v>
      </c>
      <c r="G136" s="236"/>
      <c r="H136" s="236" t="s">
        <v>403</v>
      </c>
      <c r="I136" s="236" t="s">
        <v>381</v>
      </c>
      <c r="J136" s="236"/>
      <c r="K136" s="277"/>
    </row>
    <row r="137" spans="2:11" ht="15" customHeight="1">
      <c r="B137" s="275"/>
      <c r="C137" s="236" t="s">
        <v>382</v>
      </c>
      <c r="D137" s="236"/>
      <c r="E137" s="236"/>
      <c r="F137" s="255" t="s">
        <v>350</v>
      </c>
      <c r="G137" s="236"/>
      <c r="H137" s="236" t="s">
        <v>404</v>
      </c>
      <c r="I137" s="236" t="s">
        <v>384</v>
      </c>
      <c r="J137" s="236"/>
      <c r="K137" s="277"/>
    </row>
    <row r="138" spans="2:11" ht="15" customHeight="1">
      <c r="B138" s="275"/>
      <c r="C138" s="236" t="s">
        <v>385</v>
      </c>
      <c r="D138" s="236"/>
      <c r="E138" s="236"/>
      <c r="F138" s="255" t="s">
        <v>350</v>
      </c>
      <c r="G138" s="236"/>
      <c r="H138" s="236" t="s">
        <v>385</v>
      </c>
      <c r="I138" s="236" t="s">
        <v>384</v>
      </c>
      <c r="J138" s="236"/>
      <c r="K138" s="277"/>
    </row>
    <row r="139" spans="2:11" ht="15" customHeight="1">
      <c r="B139" s="275"/>
      <c r="C139" s="236" t="s">
        <v>38</v>
      </c>
      <c r="D139" s="236"/>
      <c r="E139" s="236"/>
      <c r="F139" s="255" t="s">
        <v>350</v>
      </c>
      <c r="G139" s="236"/>
      <c r="H139" s="236" t="s">
        <v>405</v>
      </c>
      <c r="I139" s="236" t="s">
        <v>384</v>
      </c>
      <c r="J139" s="236"/>
      <c r="K139" s="277"/>
    </row>
    <row r="140" spans="2:11" ht="15" customHeight="1">
      <c r="B140" s="275"/>
      <c r="C140" s="236" t="s">
        <v>406</v>
      </c>
      <c r="D140" s="236"/>
      <c r="E140" s="236"/>
      <c r="F140" s="255" t="s">
        <v>350</v>
      </c>
      <c r="G140" s="236"/>
      <c r="H140" s="236" t="s">
        <v>407</v>
      </c>
      <c r="I140" s="236" t="s">
        <v>384</v>
      </c>
      <c r="J140" s="236"/>
      <c r="K140" s="277"/>
    </row>
    <row r="141" spans="2:11" ht="15" customHeight="1">
      <c r="B141" s="278"/>
      <c r="C141" s="279"/>
      <c r="D141" s="279"/>
      <c r="E141" s="279"/>
      <c r="F141" s="279"/>
      <c r="G141" s="279"/>
      <c r="H141" s="279"/>
      <c r="I141" s="279"/>
      <c r="J141" s="279"/>
      <c r="K141" s="280"/>
    </row>
    <row r="142" spans="2:11" ht="18.75" customHeight="1">
      <c r="B142" s="232"/>
      <c r="C142" s="232"/>
      <c r="D142" s="232"/>
      <c r="E142" s="232"/>
      <c r="F142" s="267"/>
      <c r="G142" s="232"/>
      <c r="H142" s="232"/>
      <c r="I142" s="232"/>
      <c r="J142" s="232"/>
      <c r="K142" s="232"/>
    </row>
    <row r="143" spans="2:11" ht="18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</row>
    <row r="144" spans="2:11" ht="7.5" customHeight="1">
      <c r="B144" s="243"/>
      <c r="C144" s="244"/>
      <c r="D144" s="244"/>
      <c r="E144" s="244"/>
      <c r="F144" s="244"/>
      <c r="G144" s="244"/>
      <c r="H144" s="244"/>
      <c r="I144" s="244"/>
      <c r="J144" s="244"/>
      <c r="K144" s="245"/>
    </row>
    <row r="145" spans="2:11" ht="45" customHeight="1">
      <c r="B145" s="246"/>
      <c r="C145" s="352" t="s">
        <v>408</v>
      </c>
      <c r="D145" s="352"/>
      <c r="E145" s="352"/>
      <c r="F145" s="352"/>
      <c r="G145" s="352"/>
      <c r="H145" s="352"/>
      <c r="I145" s="352"/>
      <c r="J145" s="352"/>
      <c r="K145" s="247"/>
    </row>
    <row r="146" spans="2:11" ht="17.25" customHeight="1">
      <c r="B146" s="246"/>
      <c r="C146" s="248" t="s">
        <v>344</v>
      </c>
      <c r="D146" s="248"/>
      <c r="E146" s="248"/>
      <c r="F146" s="248" t="s">
        <v>345</v>
      </c>
      <c r="G146" s="249"/>
      <c r="H146" s="248" t="s">
        <v>114</v>
      </c>
      <c r="I146" s="248" t="s">
        <v>57</v>
      </c>
      <c r="J146" s="248" t="s">
        <v>346</v>
      </c>
      <c r="K146" s="247"/>
    </row>
    <row r="147" spans="2:11" ht="17.25" customHeight="1">
      <c r="B147" s="246"/>
      <c r="C147" s="250" t="s">
        <v>347</v>
      </c>
      <c r="D147" s="250"/>
      <c r="E147" s="250"/>
      <c r="F147" s="251" t="s">
        <v>348</v>
      </c>
      <c r="G147" s="252"/>
      <c r="H147" s="250"/>
      <c r="I147" s="250"/>
      <c r="J147" s="250" t="s">
        <v>349</v>
      </c>
      <c r="K147" s="247"/>
    </row>
    <row r="148" spans="2:11" ht="5.25" customHeight="1">
      <c r="B148" s="256"/>
      <c r="C148" s="253"/>
      <c r="D148" s="253"/>
      <c r="E148" s="253"/>
      <c r="F148" s="253"/>
      <c r="G148" s="254"/>
      <c r="H148" s="253"/>
      <c r="I148" s="253"/>
      <c r="J148" s="253"/>
      <c r="K148" s="277"/>
    </row>
    <row r="149" spans="2:11" ht="15" customHeight="1">
      <c r="B149" s="256"/>
      <c r="C149" s="281" t="s">
        <v>353</v>
      </c>
      <c r="D149" s="236"/>
      <c r="E149" s="236"/>
      <c r="F149" s="282" t="s">
        <v>350</v>
      </c>
      <c r="G149" s="236"/>
      <c r="H149" s="281" t="s">
        <v>389</v>
      </c>
      <c r="I149" s="281" t="s">
        <v>352</v>
      </c>
      <c r="J149" s="281">
        <v>120</v>
      </c>
      <c r="K149" s="277"/>
    </row>
    <row r="150" spans="2:11" ht="15" customHeight="1">
      <c r="B150" s="256"/>
      <c r="C150" s="281" t="s">
        <v>398</v>
      </c>
      <c r="D150" s="236"/>
      <c r="E150" s="236"/>
      <c r="F150" s="282" t="s">
        <v>350</v>
      </c>
      <c r="G150" s="236"/>
      <c r="H150" s="281" t="s">
        <v>409</v>
      </c>
      <c r="I150" s="281" t="s">
        <v>352</v>
      </c>
      <c r="J150" s="281" t="s">
        <v>400</v>
      </c>
      <c r="K150" s="277"/>
    </row>
    <row r="151" spans="2:11" ht="15" customHeight="1">
      <c r="B151" s="256"/>
      <c r="C151" s="281" t="s">
        <v>299</v>
      </c>
      <c r="D151" s="236"/>
      <c r="E151" s="236"/>
      <c r="F151" s="282" t="s">
        <v>350</v>
      </c>
      <c r="G151" s="236"/>
      <c r="H151" s="281" t="s">
        <v>410</v>
      </c>
      <c r="I151" s="281" t="s">
        <v>352</v>
      </c>
      <c r="J151" s="281" t="s">
        <v>400</v>
      </c>
      <c r="K151" s="277"/>
    </row>
    <row r="152" spans="2:11" ht="15" customHeight="1">
      <c r="B152" s="256"/>
      <c r="C152" s="281" t="s">
        <v>355</v>
      </c>
      <c r="D152" s="236"/>
      <c r="E152" s="236"/>
      <c r="F152" s="282" t="s">
        <v>356</v>
      </c>
      <c r="G152" s="236"/>
      <c r="H152" s="281" t="s">
        <v>389</v>
      </c>
      <c r="I152" s="281" t="s">
        <v>352</v>
      </c>
      <c r="J152" s="281">
        <v>50</v>
      </c>
      <c r="K152" s="277"/>
    </row>
    <row r="153" spans="2:11" ht="15" customHeight="1">
      <c r="B153" s="256"/>
      <c r="C153" s="281" t="s">
        <v>358</v>
      </c>
      <c r="D153" s="236"/>
      <c r="E153" s="236"/>
      <c r="F153" s="282" t="s">
        <v>350</v>
      </c>
      <c r="G153" s="236"/>
      <c r="H153" s="281" t="s">
        <v>389</v>
      </c>
      <c r="I153" s="281" t="s">
        <v>360</v>
      </c>
      <c r="J153" s="281"/>
      <c r="K153" s="277"/>
    </row>
    <row r="154" spans="2:11" ht="15" customHeight="1">
      <c r="B154" s="256"/>
      <c r="C154" s="281" t="s">
        <v>369</v>
      </c>
      <c r="D154" s="236"/>
      <c r="E154" s="236"/>
      <c r="F154" s="282" t="s">
        <v>356</v>
      </c>
      <c r="G154" s="236"/>
      <c r="H154" s="281" t="s">
        <v>389</v>
      </c>
      <c r="I154" s="281" t="s">
        <v>352</v>
      </c>
      <c r="J154" s="281">
        <v>50</v>
      </c>
      <c r="K154" s="277"/>
    </row>
    <row r="155" spans="2:11" ht="15" customHeight="1">
      <c r="B155" s="256"/>
      <c r="C155" s="281" t="s">
        <v>377</v>
      </c>
      <c r="D155" s="236"/>
      <c r="E155" s="236"/>
      <c r="F155" s="282" t="s">
        <v>356</v>
      </c>
      <c r="G155" s="236"/>
      <c r="H155" s="281" t="s">
        <v>389</v>
      </c>
      <c r="I155" s="281" t="s">
        <v>352</v>
      </c>
      <c r="J155" s="281">
        <v>50</v>
      </c>
      <c r="K155" s="277"/>
    </row>
    <row r="156" spans="2:11" ht="15" customHeight="1">
      <c r="B156" s="256"/>
      <c r="C156" s="281" t="s">
        <v>375</v>
      </c>
      <c r="D156" s="236"/>
      <c r="E156" s="236"/>
      <c r="F156" s="282" t="s">
        <v>356</v>
      </c>
      <c r="G156" s="236"/>
      <c r="H156" s="281" t="s">
        <v>389</v>
      </c>
      <c r="I156" s="281" t="s">
        <v>352</v>
      </c>
      <c r="J156" s="281">
        <v>50</v>
      </c>
      <c r="K156" s="277"/>
    </row>
    <row r="157" spans="2:11" ht="15" customHeight="1">
      <c r="B157" s="256"/>
      <c r="C157" s="281" t="s">
        <v>105</v>
      </c>
      <c r="D157" s="236"/>
      <c r="E157" s="236"/>
      <c r="F157" s="282" t="s">
        <v>350</v>
      </c>
      <c r="G157" s="236"/>
      <c r="H157" s="281" t="s">
        <v>411</v>
      </c>
      <c r="I157" s="281" t="s">
        <v>352</v>
      </c>
      <c r="J157" s="281" t="s">
        <v>412</v>
      </c>
      <c r="K157" s="277"/>
    </row>
    <row r="158" spans="2:11" ht="15" customHeight="1">
      <c r="B158" s="256"/>
      <c r="C158" s="281" t="s">
        <v>413</v>
      </c>
      <c r="D158" s="236"/>
      <c r="E158" s="236"/>
      <c r="F158" s="282" t="s">
        <v>350</v>
      </c>
      <c r="G158" s="236"/>
      <c r="H158" s="281" t="s">
        <v>414</v>
      </c>
      <c r="I158" s="281" t="s">
        <v>384</v>
      </c>
      <c r="J158" s="281"/>
      <c r="K158" s="277"/>
    </row>
    <row r="159" spans="2:11" ht="15" customHeight="1">
      <c r="B159" s="283"/>
      <c r="C159" s="265"/>
      <c r="D159" s="265"/>
      <c r="E159" s="265"/>
      <c r="F159" s="265"/>
      <c r="G159" s="265"/>
      <c r="H159" s="265"/>
      <c r="I159" s="265"/>
      <c r="J159" s="265"/>
      <c r="K159" s="284"/>
    </row>
    <row r="160" spans="2:11" ht="18.75" customHeight="1">
      <c r="B160" s="232"/>
      <c r="C160" s="236"/>
      <c r="D160" s="236"/>
      <c r="E160" s="236"/>
      <c r="F160" s="255"/>
      <c r="G160" s="236"/>
      <c r="H160" s="236"/>
      <c r="I160" s="236"/>
      <c r="J160" s="236"/>
      <c r="K160" s="232"/>
    </row>
    <row r="161" spans="2:11" ht="18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</row>
    <row r="162" spans="2:11" ht="7.5" customHeight="1">
      <c r="B162" s="224"/>
      <c r="C162" s="225"/>
      <c r="D162" s="225"/>
      <c r="E162" s="225"/>
      <c r="F162" s="225"/>
      <c r="G162" s="225"/>
      <c r="H162" s="225"/>
      <c r="I162" s="225"/>
      <c r="J162" s="225"/>
      <c r="K162" s="226"/>
    </row>
    <row r="163" spans="2:11" ht="45" customHeight="1">
      <c r="B163" s="227"/>
      <c r="C163" s="348" t="s">
        <v>415</v>
      </c>
      <c r="D163" s="348"/>
      <c r="E163" s="348"/>
      <c r="F163" s="348"/>
      <c r="G163" s="348"/>
      <c r="H163" s="348"/>
      <c r="I163" s="348"/>
      <c r="J163" s="348"/>
      <c r="K163" s="228"/>
    </row>
    <row r="164" spans="2:11" ht="17.25" customHeight="1">
      <c r="B164" s="227"/>
      <c r="C164" s="248" t="s">
        <v>344</v>
      </c>
      <c r="D164" s="248"/>
      <c r="E164" s="248"/>
      <c r="F164" s="248" t="s">
        <v>345</v>
      </c>
      <c r="G164" s="285"/>
      <c r="H164" s="286" t="s">
        <v>114</v>
      </c>
      <c r="I164" s="286" t="s">
        <v>57</v>
      </c>
      <c r="J164" s="248" t="s">
        <v>346</v>
      </c>
      <c r="K164" s="228"/>
    </row>
    <row r="165" spans="2:11" ht="17.25" customHeight="1">
      <c r="B165" s="229"/>
      <c r="C165" s="250" t="s">
        <v>347</v>
      </c>
      <c r="D165" s="250"/>
      <c r="E165" s="250"/>
      <c r="F165" s="251" t="s">
        <v>348</v>
      </c>
      <c r="G165" s="287"/>
      <c r="H165" s="288"/>
      <c r="I165" s="288"/>
      <c r="J165" s="250" t="s">
        <v>349</v>
      </c>
      <c r="K165" s="230"/>
    </row>
    <row r="166" spans="2:11" ht="5.25" customHeight="1">
      <c r="B166" s="256"/>
      <c r="C166" s="253"/>
      <c r="D166" s="253"/>
      <c r="E166" s="253"/>
      <c r="F166" s="253"/>
      <c r="G166" s="254"/>
      <c r="H166" s="253"/>
      <c r="I166" s="253"/>
      <c r="J166" s="253"/>
      <c r="K166" s="277"/>
    </row>
    <row r="167" spans="2:11" ht="15" customHeight="1">
      <c r="B167" s="256"/>
      <c r="C167" s="236" t="s">
        <v>353</v>
      </c>
      <c r="D167" s="236"/>
      <c r="E167" s="236"/>
      <c r="F167" s="255" t="s">
        <v>350</v>
      </c>
      <c r="G167" s="236"/>
      <c r="H167" s="236" t="s">
        <v>389</v>
      </c>
      <c r="I167" s="236" t="s">
        <v>352</v>
      </c>
      <c r="J167" s="236">
        <v>120</v>
      </c>
      <c r="K167" s="277"/>
    </row>
    <row r="168" spans="2:11" ht="15" customHeight="1">
      <c r="B168" s="256"/>
      <c r="C168" s="236" t="s">
        <v>398</v>
      </c>
      <c r="D168" s="236"/>
      <c r="E168" s="236"/>
      <c r="F168" s="255" t="s">
        <v>350</v>
      </c>
      <c r="G168" s="236"/>
      <c r="H168" s="236" t="s">
        <v>399</v>
      </c>
      <c r="I168" s="236" t="s">
        <v>352</v>
      </c>
      <c r="J168" s="236" t="s">
        <v>400</v>
      </c>
      <c r="K168" s="277"/>
    </row>
    <row r="169" spans="2:11" ht="15" customHeight="1">
      <c r="B169" s="256"/>
      <c r="C169" s="236" t="s">
        <v>299</v>
      </c>
      <c r="D169" s="236"/>
      <c r="E169" s="236"/>
      <c r="F169" s="255" t="s">
        <v>350</v>
      </c>
      <c r="G169" s="236"/>
      <c r="H169" s="236" t="s">
        <v>416</v>
      </c>
      <c r="I169" s="236" t="s">
        <v>352</v>
      </c>
      <c r="J169" s="236" t="s">
        <v>400</v>
      </c>
      <c r="K169" s="277"/>
    </row>
    <row r="170" spans="2:11" ht="15" customHeight="1">
      <c r="B170" s="256"/>
      <c r="C170" s="236" t="s">
        <v>355</v>
      </c>
      <c r="D170" s="236"/>
      <c r="E170" s="236"/>
      <c r="F170" s="255" t="s">
        <v>356</v>
      </c>
      <c r="G170" s="236"/>
      <c r="H170" s="236" t="s">
        <v>416</v>
      </c>
      <c r="I170" s="236" t="s">
        <v>352</v>
      </c>
      <c r="J170" s="236">
        <v>50</v>
      </c>
      <c r="K170" s="277"/>
    </row>
    <row r="171" spans="2:11" ht="15" customHeight="1">
      <c r="B171" s="256"/>
      <c r="C171" s="236" t="s">
        <v>358</v>
      </c>
      <c r="D171" s="236"/>
      <c r="E171" s="236"/>
      <c r="F171" s="255" t="s">
        <v>350</v>
      </c>
      <c r="G171" s="236"/>
      <c r="H171" s="236" t="s">
        <v>416</v>
      </c>
      <c r="I171" s="236" t="s">
        <v>360</v>
      </c>
      <c r="J171" s="236"/>
      <c r="K171" s="277"/>
    </row>
    <row r="172" spans="2:11" ht="15" customHeight="1">
      <c r="B172" s="256"/>
      <c r="C172" s="236" t="s">
        <v>369</v>
      </c>
      <c r="D172" s="236"/>
      <c r="E172" s="236"/>
      <c r="F172" s="255" t="s">
        <v>356</v>
      </c>
      <c r="G172" s="236"/>
      <c r="H172" s="236" t="s">
        <v>416</v>
      </c>
      <c r="I172" s="236" t="s">
        <v>352</v>
      </c>
      <c r="J172" s="236">
        <v>50</v>
      </c>
      <c r="K172" s="277"/>
    </row>
    <row r="173" spans="2:11" ht="15" customHeight="1">
      <c r="B173" s="256"/>
      <c r="C173" s="236" t="s">
        <v>377</v>
      </c>
      <c r="D173" s="236"/>
      <c r="E173" s="236"/>
      <c r="F173" s="255" t="s">
        <v>356</v>
      </c>
      <c r="G173" s="236"/>
      <c r="H173" s="236" t="s">
        <v>416</v>
      </c>
      <c r="I173" s="236" t="s">
        <v>352</v>
      </c>
      <c r="J173" s="236">
        <v>50</v>
      </c>
      <c r="K173" s="277"/>
    </row>
    <row r="174" spans="2:11" ht="15" customHeight="1">
      <c r="B174" s="256"/>
      <c r="C174" s="236" t="s">
        <v>375</v>
      </c>
      <c r="D174" s="236"/>
      <c r="E174" s="236"/>
      <c r="F174" s="255" t="s">
        <v>356</v>
      </c>
      <c r="G174" s="236"/>
      <c r="H174" s="236" t="s">
        <v>416</v>
      </c>
      <c r="I174" s="236" t="s">
        <v>352</v>
      </c>
      <c r="J174" s="236">
        <v>50</v>
      </c>
      <c r="K174" s="277"/>
    </row>
    <row r="175" spans="2:11" ht="15" customHeight="1">
      <c r="B175" s="256"/>
      <c r="C175" s="236" t="s">
        <v>113</v>
      </c>
      <c r="D175" s="236"/>
      <c r="E175" s="236"/>
      <c r="F175" s="255" t="s">
        <v>350</v>
      </c>
      <c r="G175" s="236"/>
      <c r="H175" s="236" t="s">
        <v>417</v>
      </c>
      <c r="I175" s="236" t="s">
        <v>418</v>
      </c>
      <c r="J175" s="236"/>
      <c r="K175" s="277"/>
    </row>
    <row r="176" spans="2:11" ht="15" customHeight="1">
      <c r="B176" s="256"/>
      <c r="C176" s="236" t="s">
        <v>57</v>
      </c>
      <c r="D176" s="236"/>
      <c r="E176" s="236"/>
      <c r="F176" s="255" t="s">
        <v>350</v>
      </c>
      <c r="G176" s="236"/>
      <c r="H176" s="236" t="s">
        <v>419</v>
      </c>
      <c r="I176" s="236" t="s">
        <v>420</v>
      </c>
      <c r="J176" s="236">
        <v>1</v>
      </c>
      <c r="K176" s="277"/>
    </row>
    <row r="177" spans="2:11" ht="15" customHeight="1">
      <c r="B177" s="256"/>
      <c r="C177" s="236" t="s">
        <v>53</v>
      </c>
      <c r="D177" s="236"/>
      <c r="E177" s="236"/>
      <c r="F177" s="255" t="s">
        <v>350</v>
      </c>
      <c r="G177" s="236"/>
      <c r="H177" s="236" t="s">
        <v>421</v>
      </c>
      <c r="I177" s="236" t="s">
        <v>352</v>
      </c>
      <c r="J177" s="236">
        <v>20</v>
      </c>
      <c r="K177" s="277"/>
    </row>
    <row r="178" spans="2:11" ht="15" customHeight="1">
      <c r="B178" s="256"/>
      <c r="C178" s="236" t="s">
        <v>114</v>
      </c>
      <c r="D178" s="236"/>
      <c r="E178" s="236"/>
      <c r="F178" s="255" t="s">
        <v>350</v>
      </c>
      <c r="G178" s="236"/>
      <c r="H178" s="236" t="s">
        <v>422</v>
      </c>
      <c r="I178" s="236" t="s">
        <v>352</v>
      </c>
      <c r="J178" s="236">
        <v>255</v>
      </c>
      <c r="K178" s="277"/>
    </row>
    <row r="179" spans="2:11" ht="15" customHeight="1">
      <c r="B179" s="256"/>
      <c r="C179" s="236" t="s">
        <v>115</v>
      </c>
      <c r="D179" s="236"/>
      <c r="E179" s="236"/>
      <c r="F179" s="255" t="s">
        <v>350</v>
      </c>
      <c r="G179" s="236"/>
      <c r="H179" s="236" t="s">
        <v>315</v>
      </c>
      <c r="I179" s="236" t="s">
        <v>352</v>
      </c>
      <c r="J179" s="236">
        <v>10</v>
      </c>
      <c r="K179" s="277"/>
    </row>
    <row r="180" spans="2:11" ht="15" customHeight="1">
      <c r="B180" s="256"/>
      <c r="C180" s="236" t="s">
        <v>116</v>
      </c>
      <c r="D180" s="236"/>
      <c r="E180" s="236"/>
      <c r="F180" s="255" t="s">
        <v>350</v>
      </c>
      <c r="G180" s="236"/>
      <c r="H180" s="236" t="s">
        <v>423</v>
      </c>
      <c r="I180" s="236" t="s">
        <v>384</v>
      </c>
      <c r="J180" s="236"/>
      <c r="K180" s="277"/>
    </row>
    <row r="181" spans="2:11" ht="15" customHeight="1">
      <c r="B181" s="256"/>
      <c r="C181" s="236" t="s">
        <v>424</v>
      </c>
      <c r="D181" s="236"/>
      <c r="E181" s="236"/>
      <c r="F181" s="255" t="s">
        <v>350</v>
      </c>
      <c r="G181" s="236"/>
      <c r="H181" s="236" t="s">
        <v>425</v>
      </c>
      <c r="I181" s="236" t="s">
        <v>384</v>
      </c>
      <c r="J181" s="236"/>
      <c r="K181" s="277"/>
    </row>
    <row r="182" spans="2:11" ht="15" customHeight="1">
      <c r="B182" s="256"/>
      <c r="C182" s="236" t="s">
        <v>413</v>
      </c>
      <c r="D182" s="236"/>
      <c r="E182" s="236"/>
      <c r="F182" s="255" t="s">
        <v>350</v>
      </c>
      <c r="G182" s="236"/>
      <c r="H182" s="236" t="s">
        <v>426</v>
      </c>
      <c r="I182" s="236" t="s">
        <v>384</v>
      </c>
      <c r="J182" s="236"/>
      <c r="K182" s="277"/>
    </row>
    <row r="183" spans="2:11" ht="15" customHeight="1">
      <c r="B183" s="256"/>
      <c r="C183" s="236" t="s">
        <v>118</v>
      </c>
      <c r="D183" s="236"/>
      <c r="E183" s="236"/>
      <c r="F183" s="255" t="s">
        <v>356</v>
      </c>
      <c r="G183" s="236"/>
      <c r="H183" s="236" t="s">
        <v>427</v>
      </c>
      <c r="I183" s="236" t="s">
        <v>352</v>
      </c>
      <c r="J183" s="236">
        <v>50</v>
      </c>
      <c r="K183" s="277"/>
    </row>
    <row r="184" spans="2:11" ht="15" customHeight="1">
      <c r="B184" s="256"/>
      <c r="C184" s="236" t="s">
        <v>428</v>
      </c>
      <c r="D184" s="236"/>
      <c r="E184" s="236"/>
      <c r="F184" s="255" t="s">
        <v>356</v>
      </c>
      <c r="G184" s="236"/>
      <c r="H184" s="236" t="s">
        <v>429</v>
      </c>
      <c r="I184" s="236" t="s">
        <v>430</v>
      </c>
      <c r="J184" s="236"/>
      <c r="K184" s="277"/>
    </row>
    <row r="185" spans="2:11" ht="15" customHeight="1">
      <c r="B185" s="256"/>
      <c r="C185" s="236" t="s">
        <v>431</v>
      </c>
      <c r="D185" s="236"/>
      <c r="E185" s="236"/>
      <c r="F185" s="255" t="s">
        <v>356</v>
      </c>
      <c r="G185" s="236"/>
      <c r="H185" s="236" t="s">
        <v>432</v>
      </c>
      <c r="I185" s="236" t="s">
        <v>430</v>
      </c>
      <c r="J185" s="236"/>
      <c r="K185" s="277"/>
    </row>
    <row r="186" spans="2:11" ht="15" customHeight="1">
      <c r="B186" s="256"/>
      <c r="C186" s="236" t="s">
        <v>433</v>
      </c>
      <c r="D186" s="236"/>
      <c r="E186" s="236"/>
      <c r="F186" s="255" t="s">
        <v>356</v>
      </c>
      <c r="G186" s="236"/>
      <c r="H186" s="236" t="s">
        <v>434</v>
      </c>
      <c r="I186" s="236" t="s">
        <v>430</v>
      </c>
      <c r="J186" s="236"/>
      <c r="K186" s="277"/>
    </row>
    <row r="187" spans="2:11" ht="15" customHeight="1">
      <c r="B187" s="256"/>
      <c r="C187" s="289" t="s">
        <v>435</v>
      </c>
      <c r="D187" s="236"/>
      <c r="E187" s="236"/>
      <c r="F187" s="255" t="s">
        <v>356</v>
      </c>
      <c r="G187" s="236"/>
      <c r="H187" s="236" t="s">
        <v>436</v>
      </c>
      <c r="I187" s="236" t="s">
        <v>437</v>
      </c>
      <c r="J187" s="290" t="s">
        <v>438</v>
      </c>
      <c r="K187" s="277"/>
    </row>
    <row r="188" spans="2:11" ht="15" customHeight="1">
      <c r="B188" s="256"/>
      <c r="C188" s="241" t="s">
        <v>42</v>
      </c>
      <c r="D188" s="236"/>
      <c r="E188" s="236"/>
      <c r="F188" s="255" t="s">
        <v>350</v>
      </c>
      <c r="G188" s="236"/>
      <c r="H188" s="232" t="s">
        <v>439</v>
      </c>
      <c r="I188" s="236" t="s">
        <v>440</v>
      </c>
      <c r="J188" s="236"/>
      <c r="K188" s="277"/>
    </row>
    <row r="189" spans="2:11" ht="15" customHeight="1">
      <c r="B189" s="256"/>
      <c r="C189" s="241" t="s">
        <v>441</v>
      </c>
      <c r="D189" s="236"/>
      <c r="E189" s="236"/>
      <c r="F189" s="255" t="s">
        <v>350</v>
      </c>
      <c r="G189" s="236"/>
      <c r="H189" s="236" t="s">
        <v>442</v>
      </c>
      <c r="I189" s="236" t="s">
        <v>384</v>
      </c>
      <c r="J189" s="236"/>
      <c r="K189" s="277"/>
    </row>
    <row r="190" spans="2:11" ht="15" customHeight="1">
      <c r="B190" s="256"/>
      <c r="C190" s="241" t="s">
        <v>443</v>
      </c>
      <c r="D190" s="236"/>
      <c r="E190" s="236"/>
      <c r="F190" s="255" t="s">
        <v>350</v>
      </c>
      <c r="G190" s="236"/>
      <c r="H190" s="236" t="s">
        <v>444</v>
      </c>
      <c r="I190" s="236" t="s">
        <v>384</v>
      </c>
      <c r="J190" s="236"/>
      <c r="K190" s="277"/>
    </row>
    <row r="191" spans="2:11" ht="15" customHeight="1">
      <c r="B191" s="256"/>
      <c r="C191" s="241" t="s">
        <v>445</v>
      </c>
      <c r="D191" s="236"/>
      <c r="E191" s="236"/>
      <c r="F191" s="255" t="s">
        <v>356</v>
      </c>
      <c r="G191" s="236"/>
      <c r="H191" s="236" t="s">
        <v>446</v>
      </c>
      <c r="I191" s="236" t="s">
        <v>384</v>
      </c>
      <c r="J191" s="236"/>
      <c r="K191" s="277"/>
    </row>
    <row r="192" spans="2:11" ht="15" customHeight="1">
      <c r="B192" s="283"/>
      <c r="C192" s="291"/>
      <c r="D192" s="265"/>
      <c r="E192" s="265"/>
      <c r="F192" s="265"/>
      <c r="G192" s="265"/>
      <c r="H192" s="265"/>
      <c r="I192" s="265"/>
      <c r="J192" s="265"/>
      <c r="K192" s="284"/>
    </row>
    <row r="193" spans="2:11" ht="18.75" customHeight="1">
      <c r="B193" s="232"/>
      <c r="C193" s="236"/>
      <c r="D193" s="236"/>
      <c r="E193" s="236"/>
      <c r="F193" s="255"/>
      <c r="G193" s="236"/>
      <c r="H193" s="236"/>
      <c r="I193" s="236"/>
      <c r="J193" s="236"/>
      <c r="K193" s="232"/>
    </row>
    <row r="194" spans="2:11" ht="18.75" customHeight="1">
      <c r="B194" s="232"/>
      <c r="C194" s="236"/>
      <c r="D194" s="236"/>
      <c r="E194" s="236"/>
      <c r="F194" s="255"/>
      <c r="G194" s="236"/>
      <c r="H194" s="236"/>
      <c r="I194" s="236"/>
      <c r="J194" s="236"/>
      <c r="K194" s="232"/>
    </row>
    <row r="195" spans="2:11" ht="18.75" customHeight="1"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</row>
    <row r="196" spans="2:11">
      <c r="B196" s="224"/>
      <c r="C196" s="225"/>
      <c r="D196" s="225"/>
      <c r="E196" s="225"/>
      <c r="F196" s="225"/>
      <c r="G196" s="225"/>
      <c r="H196" s="225"/>
      <c r="I196" s="225"/>
      <c r="J196" s="225"/>
      <c r="K196" s="226"/>
    </row>
    <row r="197" spans="2:11" ht="21">
      <c r="B197" s="227"/>
      <c r="C197" s="348" t="s">
        <v>447</v>
      </c>
      <c r="D197" s="348"/>
      <c r="E197" s="348"/>
      <c r="F197" s="348"/>
      <c r="G197" s="348"/>
      <c r="H197" s="348"/>
      <c r="I197" s="348"/>
      <c r="J197" s="348"/>
      <c r="K197" s="228"/>
    </row>
    <row r="198" spans="2:11" ht="25.5" customHeight="1">
      <c r="B198" s="227"/>
      <c r="C198" s="292" t="s">
        <v>448</v>
      </c>
      <c r="D198" s="292"/>
      <c r="E198" s="292"/>
      <c r="F198" s="292" t="s">
        <v>449</v>
      </c>
      <c r="G198" s="293"/>
      <c r="H198" s="353" t="s">
        <v>450</v>
      </c>
      <c r="I198" s="353"/>
      <c r="J198" s="353"/>
      <c r="K198" s="228"/>
    </row>
    <row r="199" spans="2:11" ht="5.25" customHeight="1">
      <c r="B199" s="256"/>
      <c r="C199" s="253"/>
      <c r="D199" s="253"/>
      <c r="E199" s="253"/>
      <c r="F199" s="253"/>
      <c r="G199" s="236"/>
      <c r="H199" s="253"/>
      <c r="I199" s="253"/>
      <c r="J199" s="253"/>
      <c r="K199" s="277"/>
    </row>
    <row r="200" spans="2:11" ht="15" customHeight="1">
      <c r="B200" s="256"/>
      <c r="C200" s="236" t="s">
        <v>440</v>
      </c>
      <c r="D200" s="236"/>
      <c r="E200" s="236"/>
      <c r="F200" s="255" t="s">
        <v>43</v>
      </c>
      <c r="G200" s="236"/>
      <c r="H200" s="350" t="s">
        <v>451</v>
      </c>
      <c r="I200" s="350"/>
      <c r="J200" s="350"/>
      <c r="K200" s="277"/>
    </row>
    <row r="201" spans="2:11" ht="15" customHeight="1">
      <c r="B201" s="256"/>
      <c r="C201" s="262"/>
      <c r="D201" s="236"/>
      <c r="E201" s="236"/>
      <c r="F201" s="255" t="s">
        <v>44</v>
      </c>
      <c r="G201" s="236"/>
      <c r="H201" s="350" t="s">
        <v>452</v>
      </c>
      <c r="I201" s="350"/>
      <c r="J201" s="350"/>
      <c r="K201" s="277"/>
    </row>
    <row r="202" spans="2:11" ht="15" customHeight="1">
      <c r="B202" s="256"/>
      <c r="C202" s="262"/>
      <c r="D202" s="236"/>
      <c r="E202" s="236"/>
      <c r="F202" s="255" t="s">
        <v>47</v>
      </c>
      <c r="G202" s="236"/>
      <c r="H202" s="350" t="s">
        <v>453</v>
      </c>
      <c r="I202" s="350"/>
      <c r="J202" s="350"/>
      <c r="K202" s="277"/>
    </row>
    <row r="203" spans="2:11" ht="15" customHeight="1">
      <c r="B203" s="256"/>
      <c r="C203" s="236"/>
      <c r="D203" s="236"/>
      <c r="E203" s="236"/>
      <c r="F203" s="255" t="s">
        <v>45</v>
      </c>
      <c r="G203" s="236"/>
      <c r="H203" s="350" t="s">
        <v>454</v>
      </c>
      <c r="I203" s="350"/>
      <c r="J203" s="350"/>
      <c r="K203" s="277"/>
    </row>
    <row r="204" spans="2:11" ht="15" customHeight="1">
      <c r="B204" s="256"/>
      <c r="C204" s="236"/>
      <c r="D204" s="236"/>
      <c r="E204" s="236"/>
      <c r="F204" s="255" t="s">
        <v>46</v>
      </c>
      <c r="G204" s="236"/>
      <c r="H204" s="350" t="s">
        <v>455</v>
      </c>
      <c r="I204" s="350"/>
      <c r="J204" s="350"/>
      <c r="K204" s="277"/>
    </row>
    <row r="205" spans="2:11" ht="15" customHeight="1">
      <c r="B205" s="256"/>
      <c r="C205" s="236"/>
      <c r="D205" s="236"/>
      <c r="E205" s="236"/>
      <c r="F205" s="255"/>
      <c r="G205" s="236"/>
      <c r="H205" s="236"/>
      <c r="I205" s="236"/>
      <c r="J205" s="236"/>
      <c r="K205" s="277"/>
    </row>
    <row r="206" spans="2:11" ht="15" customHeight="1">
      <c r="B206" s="256"/>
      <c r="C206" s="236" t="s">
        <v>396</v>
      </c>
      <c r="D206" s="236"/>
      <c r="E206" s="236"/>
      <c r="F206" s="255" t="s">
        <v>79</v>
      </c>
      <c r="G206" s="236"/>
      <c r="H206" s="350" t="s">
        <v>456</v>
      </c>
      <c r="I206" s="350"/>
      <c r="J206" s="350"/>
      <c r="K206" s="277"/>
    </row>
    <row r="207" spans="2:11" ht="15" customHeight="1">
      <c r="B207" s="256"/>
      <c r="C207" s="262"/>
      <c r="D207" s="236"/>
      <c r="E207" s="236"/>
      <c r="F207" s="255" t="s">
        <v>293</v>
      </c>
      <c r="G207" s="236"/>
      <c r="H207" s="350" t="s">
        <v>294</v>
      </c>
      <c r="I207" s="350"/>
      <c r="J207" s="350"/>
      <c r="K207" s="277"/>
    </row>
    <row r="208" spans="2:11" ht="15" customHeight="1">
      <c r="B208" s="256"/>
      <c r="C208" s="236"/>
      <c r="D208" s="236"/>
      <c r="E208" s="236"/>
      <c r="F208" s="255" t="s">
        <v>291</v>
      </c>
      <c r="G208" s="236"/>
      <c r="H208" s="350" t="s">
        <v>457</v>
      </c>
      <c r="I208" s="350"/>
      <c r="J208" s="350"/>
      <c r="K208" s="277"/>
    </row>
    <row r="209" spans="2:11" ht="15" customHeight="1">
      <c r="B209" s="294"/>
      <c r="C209" s="262"/>
      <c r="D209" s="262"/>
      <c r="E209" s="262"/>
      <c r="F209" s="255" t="s">
        <v>295</v>
      </c>
      <c r="G209" s="241"/>
      <c r="H209" s="354" t="s">
        <v>296</v>
      </c>
      <c r="I209" s="354"/>
      <c r="J209" s="354"/>
      <c r="K209" s="295"/>
    </row>
    <row r="210" spans="2:11" ht="15" customHeight="1">
      <c r="B210" s="294"/>
      <c r="C210" s="262"/>
      <c r="D210" s="262"/>
      <c r="E210" s="262"/>
      <c r="F210" s="255" t="s">
        <v>297</v>
      </c>
      <c r="G210" s="241"/>
      <c r="H210" s="354" t="s">
        <v>458</v>
      </c>
      <c r="I210" s="354"/>
      <c r="J210" s="354"/>
      <c r="K210" s="295"/>
    </row>
    <row r="211" spans="2:11" ht="15" customHeight="1">
      <c r="B211" s="294"/>
      <c r="C211" s="262"/>
      <c r="D211" s="262"/>
      <c r="E211" s="262"/>
      <c r="F211" s="296"/>
      <c r="G211" s="241"/>
      <c r="H211" s="297"/>
      <c r="I211" s="297"/>
      <c r="J211" s="297"/>
      <c r="K211" s="295"/>
    </row>
    <row r="212" spans="2:11" ht="15" customHeight="1">
      <c r="B212" s="294"/>
      <c r="C212" s="236" t="s">
        <v>420</v>
      </c>
      <c r="D212" s="262"/>
      <c r="E212" s="262"/>
      <c r="F212" s="255">
        <v>1</v>
      </c>
      <c r="G212" s="241"/>
      <c r="H212" s="354" t="s">
        <v>459</v>
      </c>
      <c r="I212" s="354"/>
      <c r="J212" s="354"/>
      <c r="K212" s="295"/>
    </row>
    <row r="213" spans="2:11" ht="15" customHeight="1">
      <c r="B213" s="294"/>
      <c r="C213" s="262"/>
      <c r="D213" s="262"/>
      <c r="E213" s="262"/>
      <c r="F213" s="255">
        <v>2</v>
      </c>
      <c r="G213" s="241"/>
      <c r="H213" s="354" t="s">
        <v>460</v>
      </c>
      <c r="I213" s="354"/>
      <c r="J213" s="354"/>
      <c r="K213" s="295"/>
    </row>
    <row r="214" spans="2:11" ht="15" customHeight="1">
      <c r="B214" s="294"/>
      <c r="C214" s="262"/>
      <c r="D214" s="262"/>
      <c r="E214" s="262"/>
      <c r="F214" s="255">
        <v>3</v>
      </c>
      <c r="G214" s="241"/>
      <c r="H214" s="354" t="s">
        <v>461</v>
      </c>
      <c r="I214" s="354"/>
      <c r="J214" s="354"/>
      <c r="K214" s="295"/>
    </row>
    <row r="215" spans="2:11" ht="15" customHeight="1">
      <c r="B215" s="294"/>
      <c r="C215" s="262"/>
      <c r="D215" s="262"/>
      <c r="E215" s="262"/>
      <c r="F215" s="255">
        <v>4</v>
      </c>
      <c r="G215" s="241"/>
      <c r="H215" s="354" t="s">
        <v>462</v>
      </c>
      <c r="I215" s="354"/>
      <c r="J215" s="354"/>
      <c r="K215" s="295"/>
    </row>
    <row r="216" spans="2:11" ht="12.75" customHeight="1">
      <c r="B216" s="298"/>
      <c r="C216" s="299"/>
      <c r="D216" s="299"/>
      <c r="E216" s="299"/>
      <c r="F216" s="299"/>
      <c r="G216" s="299"/>
      <c r="H216" s="299"/>
      <c r="I216" s="299"/>
      <c r="J216" s="299"/>
      <c r="K216" s="300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1 - Demolice objektu p.p....</vt:lpstr>
      <vt:lpstr>2 - Demolice objektu p.p....</vt:lpstr>
      <vt:lpstr>3 - Demolice objektu p.p....</vt:lpstr>
      <vt:lpstr>4 - Demolice objektu p.p....</vt:lpstr>
      <vt:lpstr>5 - Demolice techn. vybav...</vt:lpstr>
      <vt:lpstr>6 - Vedlejší rozpočtové n...</vt:lpstr>
      <vt:lpstr>Pokyny pro vyplnění</vt:lpstr>
      <vt:lpstr>'1 - Demolice objektu p.p....'!Názvy_tisku</vt:lpstr>
      <vt:lpstr>'2 - Demolice objektu p.p....'!Názvy_tisku</vt:lpstr>
      <vt:lpstr>'3 - Demolice objektu p.p....'!Názvy_tisku</vt:lpstr>
      <vt:lpstr>'4 - Demolice objektu p.p....'!Názvy_tisku</vt:lpstr>
      <vt:lpstr>'5 - Demolice techn. vybav...'!Názvy_tisku</vt:lpstr>
      <vt:lpstr>'6 - Vedlejší rozpočtové n...'!Názvy_tisku</vt:lpstr>
      <vt:lpstr>'Rekapitulace stavby'!Názvy_tisku</vt:lpstr>
      <vt:lpstr>'1 - Demolice objektu p.p....'!Oblast_tisku</vt:lpstr>
      <vt:lpstr>'2 - Demolice objektu p.p....'!Oblast_tisku</vt:lpstr>
      <vt:lpstr>'3 - Demolice objektu p.p....'!Oblast_tisku</vt:lpstr>
      <vt:lpstr>'4 - Demolice objektu p.p....'!Oblast_tisku</vt:lpstr>
      <vt:lpstr>'5 - Demolice techn. vybav...'!Oblast_tisku</vt:lpstr>
      <vt:lpstr>'6 -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Kříbková, Irena</dc:creator>
  <cp:lastModifiedBy>Kříbková, Irena</cp:lastModifiedBy>
  <dcterms:created xsi:type="dcterms:W3CDTF">2017-05-09T14:04:54Z</dcterms:created>
  <dcterms:modified xsi:type="dcterms:W3CDTF">2017-05-09T14:08:11Z</dcterms:modified>
</cp:coreProperties>
</file>