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155" activeTab="0"/>
  </bookViews>
  <sheets>
    <sheet name="REKAPITULACE" sheetId="1" r:id="rId1"/>
    <sheet name="IO_01_PRIPRAVA" sheetId="2" r:id="rId2"/>
    <sheet name="IO_02_HTU" sheetId="3" r:id="rId3"/>
    <sheet name="IO_03_PESINY" sheetId="4" r:id="rId4"/>
    <sheet name="IO_04_VYSADBY" sheetId="5" r:id="rId5"/>
    <sheet name="ON_VRN" sheetId="6" r:id="rId6"/>
  </sheets>
  <definedNames>
    <definedName name="_xlnm._FilterDatabase" localSheetId="1" hidden="1">'IO_01_PRIPRAVA'!$A$4:$G$67</definedName>
    <definedName name="_xlnm._FilterDatabase" localSheetId="3" hidden="1">'IO_03_PESINY'!$A$4:$G$45</definedName>
    <definedName name="_xlnm.Print_Titles" localSheetId="1">'IO_01_PRIPRAVA'!$4:$4</definedName>
    <definedName name="_xlnm.Print_Titles" localSheetId="2">'IO_02_HTU'!$4:$4</definedName>
    <definedName name="_xlnm.Print_Titles" localSheetId="3">'IO_03_PESINY'!$4:$4</definedName>
    <definedName name="_xlnm.Print_Titles" localSheetId="4">'IO_04_VYSADBY'!$3:$4</definedName>
    <definedName name="_xlnm.Print_Titles" localSheetId="5">'ON_VRN'!$3:$4</definedName>
  </definedNames>
  <calcPr fullCalcOnLoad="1"/>
</workbook>
</file>

<file path=xl/sharedStrings.xml><?xml version="1.0" encoding="utf-8"?>
<sst xmlns="http://schemas.openxmlformats.org/spreadsheetml/2006/main" count="606" uniqueCount="334">
  <si>
    <t>Stavba:</t>
  </si>
  <si>
    <t>Objekt:</t>
  </si>
  <si>
    <t>m3</t>
  </si>
  <si>
    <t>12220-1102</t>
  </si>
  <si>
    <t>18110-1102</t>
  </si>
  <si>
    <t>m2</t>
  </si>
  <si>
    <t>18210-1101</t>
  </si>
  <si>
    <t>t</t>
  </si>
  <si>
    <t>12110-1101</t>
  </si>
  <si>
    <t>12000-1101</t>
  </si>
  <si>
    <t>17510-1101</t>
  </si>
  <si>
    <t>17410-1101</t>
  </si>
  <si>
    <t>m</t>
  </si>
  <si>
    <t>ks</t>
  </si>
  <si>
    <t>17110-1103</t>
  </si>
  <si>
    <t>16220-1102</t>
  </si>
  <si>
    <t>13220-1101</t>
  </si>
  <si>
    <t>Vložení kabelu NN do chráničky dělené</t>
  </si>
  <si>
    <t>11220-1101</t>
  </si>
  <si>
    <t>11220-1102</t>
  </si>
  <si>
    <t>kg</t>
  </si>
  <si>
    <t>12210-2202</t>
  </si>
  <si>
    <t>PVC potrubí drenážní flex DN50, vč. ztratného 1%</t>
  </si>
  <si>
    <t>PVC T-kus DN50</t>
  </si>
  <si>
    <t>Přesun hmot pro komunikace s krytem z kameniva</t>
  </si>
  <si>
    <t>93612-4112</t>
  </si>
  <si>
    <t>Objekt</t>
  </si>
  <si>
    <t>CELKEM</t>
  </si>
  <si>
    <t>87121-8113</t>
  </si>
  <si>
    <t>16220-1421</t>
  </si>
  <si>
    <t>16220-1422</t>
  </si>
  <si>
    <t>mezisoučet ostatní práce</t>
  </si>
  <si>
    <t>Vodorovné přemístění pařezů do 1 km D do 300 mm</t>
  </si>
  <si>
    <t>Vodorovné přemístění pařezů do 1 km D do 500 mm</t>
  </si>
  <si>
    <t>Odstranění kořenů - ruční sběr</t>
  </si>
  <si>
    <t>Sběr odpadu</t>
  </si>
  <si>
    <t>Odvoz a uložení odpadu na skládku</t>
  </si>
  <si>
    <t>R položka</t>
  </si>
  <si>
    <t>Uložení sypaniny z hornin soudržných do násypů zhutněných do 100 % PS</t>
  </si>
  <si>
    <t>Odkopávky a prokopávky nezapažené pro silnice objemu do 1000 m3 v hornině tř. 1 a 2</t>
  </si>
  <si>
    <t>Montáž lavičky stabilní parkové se zabetonováním noh</t>
  </si>
  <si>
    <t>Celkem objekt IO 01</t>
  </si>
  <si>
    <t>Celkem objekt IO 02</t>
  </si>
  <si>
    <t>Celkem objekt IO 04</t>
  </si>
  <si>
    <t>18130-1103</t>
  </si>
  <si>
    <t>Název položky</t>
  </si>
  <si>
    <t>Kód pol.</t>
  </si>
  <si>
    <t>Výměra</t>
  </si>
  <si>
    <t>mezisoučet odstraňování pařezů</t>
  </si>
  <si>
    <t>mezisoučet odstranění stromů</t>
  </si>
  <si>
    <t>mezisoučet zemní práce</t>
  </si>
  <si>
    <t>mezisoučet komunikace</t>
  </si>
  <si>
    <t>mezisoučet trubní vedení</t>
  </si>
  <si>
    <t>18220-1101</t>
  </si>
  <si>
    <t>Jedn.</t>
  </si>
  <si>
    <t>Číslo pol.</t>
  </si>
  <si>
    <t>chránička plastová kabelová dělená D110</t>
  </si>
  <si>
    <t>mat 2.1</t>
  </si>
  <si>
    <t>Vedlejší a ostatní rozpočtové náklady</t>
  </si>
  <si>
    <t>Ostatní a vedlejší rozpočtové náklady</t>
  </si>
  <si>
    <t>Celkem ostatní a vedlejší rozpočtové náklady</t>
  </si>
  <si>
    <t>mezisoučet ostatní náklady</t>
  </si>
  <si>
    <t>mezisoučet vedlejší rozpočtové náklady</t>
  </si>
  <si>
    <t>X.1</t>
  </si>
  <si>
    <t>X.2</t>
  </si>
  <si>
    <t>X.4</t>
  </si>
  <si>
    <t>kpl</t>
  </si>
  <si>
    <t xml:space="preserve">Jedn. cena </t>
  </si>
  <si>
    <t>Zaměření skutečného provedení stavby</t>
  </si>
  <si>
    <t>X.5</t>
  </si>
  <si>
    <t>Plán bezpečnosti a ochrany zdraví při práci na staveništi dle §15 zákona č.309/2006 Sb.</t>
  </si>
  <si>
    <t>X.8</t>
  </si>
  <si>
    <t>Cena bez DPH</t>
  </si>
  <si>
    <t>Jedn. cena</t>
  </si>
  <si>
    <t>mezisoučet vodorovné konstrukce</t>
  </si>
  <si>
    <t>mezisoučet ostatní práce a přesun hmot</t>
  </si>
  <si>
    <t>Lavička parková, technické parametry - materiál lavičky ocel žárově pozinkovaná, minimální šířka sedáku 1750 mm, minimální výška sedáku 440 mm, barevná úprava: šedá, např. RAL 7035</t>
  </si>
  <si>
    <t>IO 01 - Příprava území</t>
  </si>
  <si>
    <t>NOO MŽP</t>
  </si>
  <si>
    <t>Vyvážení klestu vyvážecí soupravou do 300 m, příplatek za svah se střední sklonitostí 5%</t>
  </si>
  <si>
    <t>Vyvážení dřeva vyvážecí soupravou do 300 m, příplatek za svah s vysokou sklonitostí 10% - východní a západní svah, viz. tab.7 textové části</t>
  </si>
  <si>
    <t>Regenerace lesoparku pod rozhlednou Hard, k.ú. Sokolov</t>
  </si>
  <si>
    <t>Odstranění pařezů D do 300 mm - kopáním</t>
  </si>
  <si>
    <t>Odstranění pařezů D do 500 mm - kopáním</t>
  </si>
  <si>
    <t>Odstranění pařezů frézováním pr.kmene 11-20 včetně zasypání jámy, doplnění zeminy, zhutnění a úprava terénu</t>
  </si>
  <si>
    <t>Odstranění pařezů frézováním pr.kmene 21-30 včetně zasypání jámy, doplnění zeminy, zhutnění a úprava terénu</t>
  </si>
  <si>
    <t>Odstranění pařezů frézováním pr.kmene 31-40 včetně zasypání jámy, doplnění zeminy, zhutnění a úprava terénu</t>
  </si>
  <si>
    <t>Odstranění pařezů frézováním pr.kmene 41-50 včetně zasypání jámy, doplnění zeminy, zhutnění a úprava terénu</t>
  </si>
  <si>
    <t>Odstranění pařezů frézováním pr.kmene 51-60 včetně zasypání jámy, doplnění zeminy, zhutnění a úprava terénu</t>
  </si>
  <si>
    <t>mezisoučet odstranění náletů</t>
  </si>
  <si>
    <t>Ochrana stávajících dřevin bedněním</t>
  </si>
  <si>
    <t>Příplatek za ztížení vykopávky - ruční výkop</t>
  </si>
  <si>
    <t>Příprava půdy včetně chemického odplevelení, rozrušení a obdělání půdy</t>
  </si>
  <si>
    <t>mezisoučet trávník zakládání a obnova</t>
  </si>
  <si>
    <t>Založení trávníku parkového na připravené půdě včetně nakypření, osetí, zavláčení, zaválcování, zálivky, 1 seče se sběrem a likvidací posečené hmoty</t>
  </si>
  <si>
    <t>Regenerace trávníku včetně chemického odplevelení, vertikutace, shrabání, odvozu a likvidace vyhrabané hmoty</t>
  </si>
  <si>
    <t>Hnojení trávníku (7550+700)</t>
  </si>
  <si>
    <t>mezisoučet ošetření dřevin a následná péče</t>
  </si>
  <si>
    <t>Stabilizační řez s obvodovou redukcí stromu s korunou plochy 301÷400 m2</t>
  </si>
  <si>
    <t>Zdravodní řez stromu s korunou plochy 201÷300 m2</t>
  </si>
  <si>
    <t>Zdravodní řez stromu s korunou plochy 301÷400 m2</t>
  </si>
  <si>
    <t>Ptačí hnízdní budky, dodávka + montáž</t>
  </si>
  <si>
    <t>Přibližování a vyklizování dřeva koňmo do 200 m, příplatek za svah s vysokou sklonitostí a vzdálenost nad 100m 30% - západní a východní svah</t>
  </si>
  <si>
    <t>Vyvážení dřeva vyvážecí soupravou do 300 m, příplatek za svah se střední sklonitostí 5% - centrální svah</t>
  </si>
  <si>
    <t xml:space="preserve">Nakládání a skládání dřeva viz. tab.7 textové části </t>
  </si>
  <si>
    <t xml:space="preserve">Odvoz dřeva do 3 km viz. tab.7 textové části </t>
  </si>
  <si>
    <t>Odkopávky a prokopávky nezapažené v hornině tř. 1 a 2 do 100m3 - odkopávka kořenových náběhů zasypaných dřevin</t>
  </si>
  <si>
    <t>Přiblížení klestu v nepřístupném místě s příplatkem 20% za vysokou sklonitost - plochy N.1 a N.5 (17.8x0.25)</t>
  </si>
  <si>
    <t>Svahování násypů v hornině tř. 1 až 4 - plocha III</t>
  </si>
  <si>
    <t>18110-1101</t>
  </si>
  <si>
    <t>18130-1101</t>
  </si>
  <si>
    <t>18230-1121</t>
  </si>
  <si>
    <t>18230-1123</t>
  </si>
  <si>
    <t>Sejmutí ornice a lesní půdy s přemístěním na vzdálenost do 50 m-25% (2180x0,2x0,25)</t>
  </si>
  <si>
    <t>Zúrodnitelná zemina včetně nakládky a dopravy</t>
  </si>
  <si>
    <t>Příplatek za ztížení vykopávky v blízkosti podzemního vedení - ruční výkop (14,4+9,2)</t>
  </si>
  <si>
    <t>Hloubení rýh š do 600 mm v hornině tř. 3 objemu do 100 m3 - křížení pěšiny s kabelem UPC, T-MOBILE (5,3+3,9)</t>
  </si>
  <si>
    <t>Štěrkopísek fr. 0-8 - chránička kabelu NN, ztratné 5% (3,4x1,7)x1,05</t>
  </si>
  <si>
    <t>Zásyp rýh sypaninou se zhutněním (23,6-3,4)</t>
  </si>
  <si>
    <t>Silniční panel 3000x1200x150</t>
  </si>
  <si>
    <t>Osazení silničního panelu do pískového lože - křížení pěšiny s parovodem</t>
  </si>
  <si>
    <t>mezisoučet trvalá ochrana stávajících zařízení tech.infrastruktury</t>
  </si>
  <si>
    <t>Obsypání potrubí chráničky bez prohození sypaniny z hornin tř. 1 až 4 uloženým do 3 m od kraje výkopu, křížení pěšiny s kabelem UPC, T-MOBILE (2+1,4)</t>
  </si>
  <si>
    <t>Hloubení rýh š do 600 mm v hornině tř. 3 objemu do 100 m3 - odvodnění pěšiny A a B (12,7+11,4)</t>
  </si>
  <si>
    <t>Obsypání potrubí štěrkopískem  - odvodnění pěšiny A a B (12,7+11,4)</t>
  </si>
  <si>
    <t>Štěrkopísek fr.4-8 (1,7t/m3) - obsyp dren.potrubí, ztratné 5% (24,1x1,7x1,05)</t>
  </si>
  <si>
    <t>Obsypání potrubí drceným kamenivem  - odvodnění pěšiny A a B (14,8+13,3)</t>
  </si>
  <si>
    <t>Drcené kamenivo fr.16-32 (1,7t/m3) - zásyp drenážního potrubí, ztratné 5% (28,1x1,7x1,05)</t>
  </si>
  <si>
    <t>Zřízení vrstvy z geotextilie o sklonu do 10° š do 3 m, pěšina A a B (507+585)</t>
  </si>
  <si>
    <t>PP geotextílie, CBR ≥ 3 kN, pevnost podélná ≥ 20 kN/m, ztratné 8% (1092x1,08)</t>
  </si>
  <si>
    <t>56480-1112</t>
  </si>
  <si>
    <t>Podklad ze štěrkodrtě ŠD tl 30-50mm - pěšiny A a B, odpočinkové místo (393+435+62)</t>
  </si>
  <si>
    <t>Kryt z MZK fr.0-32 Gc tl.200 - pěšiny A a B, odpočinkové místo (393+435+62)</t>
  </si>
  <si>
    <t>Kladení drenážního potrubí PVC flex.  - odvodnění pěšiny A a B (212+190)</t>
  </si>
  <si>
    <t>PVC koleno DN50</t>
  </si>
  <si>
    <t>Osazení schodnice z kamene do lože z prostého betonu</t>
  </si>
  <si>
    <t>Přesun hmot komunikace montované</t>
  </si>
  <si>
    <t>mezisoučet výsadby stromů</t>
  </si>
  <si>
    <t>mezisoučet sazenice stromů</t>
  </si>
  <si>
    <t>Stavba: Regenerace lesoparku pod rozhlednou Hard, k.ú. Sokolov</t>
  </si>
  <si>
    <t>mezisoučet sazenice keřů</t>
  </si>
  <si>
    <t>mezisoučet výsadby keřů</t>
  </si>
  <si>
    <t>Bourání bet. konstrukcí - patky základové</t>
  </si>
  <si>
    <t>13220-1201</t>
  </si>
  <si>
    <t>Hloubení rýh š do 2000 mm v hornině tř. 3 objemu do 100 m3 - křížení pěšiny s parovodem</t>
  </si>
  <si>
    <t>58412-1111</t>
  </si>
  <si>
    <t>12210-1101</t>
  </si>
  <si>
    <t>12090-1121</t>
  </si>
  <si>
    <t>97908-2213</t>
  </si>
  <si>
    <t>97908-2219</t>
  </si>
  <si>
    <t>97908-7212</t>
  </si>
  <si>
    <t>Vodorovná doprava suti po suchu do 1 km</t>
  </si>
  <si>
    <t>Nakládání na dopravní prostředky pro vodorovnou dopravu suti</t>
  </si>
  <si>
    <t>Poplatek za uložení stavebního betonového odpadu na skládce (skládkovné)</t>
  </si>
  <si>
    <t>97909-8201</t>
  </si>
  <si>
    <t>12210-1102</t>
  </si>
  <si>
    <t>21314-1111</t>
  </si>
  <si>
    <t>56496-2111</t>
  </si>
  <si>
    <t>91626-1213</t>
  </si>
  <si>
    <t>11310-6241</t>
  </si>
  <si>
    <t>29121-1111</t>
  </si>
  <si>
    <t>99822-6011</t>
  </si>
  <si>
    <t>Osazení obrubníku kamenného do lože z betonu prostého s boční opěrou nastojato - pěšina A a B (134+129)</t>
  </si>
  <si>
    <t>Příplatek ZKD 1 km u vodorovné dopravy suti po suchu do 1 km (9x8,8)</t>
  </si>
  <si>
    <t>mat 1.1</t>
  </si>
  <si>
    <t>mat 1.2</t>
  </si>
  <si>
    <t>mat 1.3</t>
  </si>
  <si>
    <t>Sejmutí lesní půdy s přemístěním na vzdálenost do 50 m (2130x0,1)</t>
  </si>
  <si>
    <t>Svahování v zářezech a násypech v hornině tř. 1 až 4 - svahy pěšin A  a B</t>
  </si>
  <si>
    <t>Úprava pláně v zářezech nebo na násypech v hornině tř. 1 až 4 se zhutněním - zemní pláň pěšiny A a B</t>
  </si>
  <si>
    <t>Rozprostření ornice pl do 500 m2 ve svahu přes 1:5 tl vrstvy do 100 mm</t>
  </si>
  <si>
    <t>mat 3.1</t>
  </si>
  <si>
    <t>mat 3.2</t>
  </si>
  <si>
    <t>mat 3.3</t>
  </si>
  <si>
    <t>mat 3.4</t>
  </si>
  <si>
    <t>mat 3.5</t>
  </si>
  <si>
    <t>Fixační kolíky 300 mm</t>
  </si>
  <si>
    <t>Lomový kámen tříděný  hrubě opracovaný na průřez cca 300x200 mm, 2,6 t/m3, ztratné 15% (8,1+7,8)x2,6x1,15</t>
  </si>
  <si>
    <t>Lomový kámen tříděný hrubě opracovaný na průřez cca 450x300 mm, 2,6 t/m3, ztratné 15% (26x2.6x1,15)</t>
  </si>
  <si>
    <t>mat 3.6</t>
  </si>
  <si>
    <t>mat 3.7</t>
  </si>
  <si>
    <t>mat 3.8</t>
  </si>
  <si>
    <t>Poplatek za zapůjčení panelu po dobu stavby včetně přepravy panelů</t>
  </si>
  <si>
    <t>99822-5111</t>
  </si>
  <si>
    <t>mat 3.10</t>
  </si>
  <si>
    <t>mat 3.11</t>
  </si>
  <si>
    <t>mat 3.12</t>
  </si>
  <si>
    <t>mat 3.13</t>
  </si>
  <si>
    <t>mat 3.14</t>
  </si>
  <si>
    <t>Kamenné skalky nebo mohyly, dodávka + montáž</t>
  </si>
  <si>
    <t>Osazení silničního panelu do lože z písku</t>
  </si>
  <si>
    <t>Demontáž silničního panelu</t>
  </si>
  <si>
    <t>X.6</t>
  </si>
  <si>
    <t>X.7</t>
  </si>
  <si>
    <t>Celkové náklady</t>
  </si>
  <si>
    <t>Dub letní - Quercus robur, OK 10-12  cm s balem</t>
  </si>
  <si>
    <t>Dub zimní  - Quercus petraea, OK 10-12 cm s balem</t>
  </si>
  <si>
    <t>Jeřáb obecný - Sorbus aucuparia, OK 10-12 cm s balem</t>
  </si>
  <si>
    <t>Jasan ztepilý -Fraxinus excelsior, OK 10-12 cm s balem</t>
  </si>
  <si>
    <t>Jilm horský  - Ulmus glabra, OK 10-12 cm s balem</t>
  </si>
  <si>
    <t>Lípa malolistá - Tilia cordata, OK 10-12 cm s balem</t>
  </si>
  <si>
    <t>Buk lesní - Fagus sylvatica, OK 10-12 cm s balem</t>
  </si>
  <si>
    <t>Třešeň ptačí - Prunus avium ´Plena´,  OK 10-12 s balem</t>
  </si>
  <si>
    <t>Jedle bělokorá - Abies alba, výška 125-150 cm s balem</t>
  </si>
  <si>
    <t>Borovice lesní - Pinus sylvestris, výška  125-150 cm s balem</t>
  </si>
  <si>
    <t>Dub letní - Quercus robur, prostokořený odrostek, výška  150-205 cm</t>
  </si>
  <si>
    <t>Dub zimní - Quercus petraea, prostokořený odrostek, výška 150-205 cm</t>
  </si>
  <si>
    <t>Lípa malolistá - Tilia cordata, prostokořený odrostek, výška 150-205 cm</t>
  </si>
  <si>
    <t>Jasan ztepilý - Fraxinus excelsior , prostokořený odrostek, výška 150-205 cm</t>
  </si>
  <si>
    <t>Hab obecný - Carpinu s betulus, prostokořený odrostek, výška 150-205 cm</t>
  </si>
  <si>
    <t>Buk lesní - Fagus sylvatica, prostokořený odrostek, výška 150-205 cm</t>
  </si>
  <si>
    <t>Javor babyka - Acer campestre, prostokořený odrostek, výška 150-205 cm</t>
  </si>
  <si>
    <t>Tis červený -Taxus baccata, kontejnerovaný v 40 cm</t>
  </si>
  <si>
    <t>Bez černý - Sambucus nigra, kontejnerovaný v 40 cm</t>
  </si>
  <si>
    <t>Růže šípková  - Rosa canina, kontejnerovaný v 40 cm</t>
  </si>
  <si>
    <t>Ptačí zob - Ligustrum vulgare,  kontejnerovaný v 40 cm</t>
  </si>
  <si>
    <t>Kalina obecná - Viburnum opulus,  kontejnerovaný v 40 cm</t>
  </si>
  <si>
    <t>Kalina tušalaj - Viburnum lantana,  kontejnerovaný v 40 cm</t>
  </si>
  <si>
    <t>Dřín obecný - Cornus mas,  kontejnerovaný v 40 cm</t>
  </si>
  <si>
    <t>Svída krvavá - Cornus sanquinea,  kontejnerovaný v 40 cm</t>
  </si>
  <si>
    <t>Líska obecna  - Corylus avelana, kontejnerovaný v 40 cm</t>
  </si>
  <si>
    <t>Brslen evropský - Euonymus europaeus,  kontejnerovaný v 40 cm</t>
  </si>
  <si>
    <t>Dřišťál obecný - Berberis vulgaris  kontejnerovaný v 40 cm</t>
  </si>
  <si>
    <t>Zimolez pýřitý  - Lonicera xylosteum, kontejnerovaný v 40 cm</t>
  </si>
  <si>
    <t>Střemcha obecná - Prunus padus,  kontejnerovaný v 40 cm</t>
  </si>
  <si>
    <t>Barvinek menší - Vinca minor,  kontejnerovaný v 20 cm</t>
  </si>
  <si>
    <t xml:space="preserve">   </t>
  </si>
  <si>
    <t>Montáž opevnění svahu geobuňkou včetně zásypu upravenou zeminou</t>
  </si>
  <si>
    <t xml:space="preserve">Zdravodní řez stromu s korunou  plochy 401÷500 m2, 20% z jednotkové ceny z důvodu současného provádění stabilizačního řezu </t>
  </si>
  <si>
    <t>Hnojivo - dusičnan vápenatý (0,03x8250)</t>
  </si>
  <si>
    <t>Jalovec prostřední - Juniperus x media Pfitzeriana, kontejnerovaný v 40 cm</t>
  </si>
  <si>
    <t>mat 4.1</t>
  </si>
  <si>
    <t>mat 4.2</t>
  </si>
  <si>
    <t>mat 4.3</t>
  </si>
  <si>
    <t>mat 4.4</t>
  </si>
  <si>
    <t>mat 4.5</t>
  </si>
  <si>
    <t>mat 4.6</t>
  </si>
  <si>
    <t>mat 4.7</t>
  </si>
  <si>
    <t>mat 4.8</t>
  </si>
  <si>
    <t>mat 4.9</t>
  </si>
  <si>
    <t>mat 4.10</t>
  </si>
  <si>
    <t>mat 4.11</t>
  </si>
  <si>
    <t>mat 4.12</t>
  </si>
  <si>
    <t>mat 4.13</t>
  </si>
  <si>
    <t>mat 4.14</t>
  </si>
  <si>
    <t>mat 4.15</t>
  </si>
  <si>
    <t>mat 4.16</t>
  </si>
  <si>
    <t>mat 4.17</t>
  </si>
  <si>
    <t>mat 4.18</t>
  </si>
  <si>
    <t>mat 4.19</t>
  </si>
  <si>
    <t>mat 4.20</t>
  </si>
  <si>
    <t>mat 4.21</t>
  </si>
  <si>
    <t>mat 4.22</t>
  </si>
  <si>
    <t>mat 4.23</t>
  </si>
  <si>
    <t>mat 4.24</t>
  </si>
  <si>
    <t>mat 4.25</t>
  </si>
  <si>
    <t>mat 4.26</t>
  </si>
  <si>
    <t>mat 4.27</t>
  </si>
  <si>
    <t>mat 4.28</t>
  </si>
  <si>
    <t>mat 4.29</t>
  </si>
  <si>
    <t>mat 4.30</t>
  </si>
  <si>
    <t>mat 4.31</t>
  </si>
  <si>
    <t>mat 4.32</t>
  </si>
  <si>
    <t>mat 4.33</t>
  </si>
  <si>
    <t>mat 4.34</t>
  </si>
  <si>
    <t>Dokončovací a rozvojová péče o skupiny keřů po dobu 3 let, zahrnující výchovný řez, zálivku včetně dovozu vody a ceny vody, hnojení, kypření, odplevelování, ochranu proti chorobám a škůdcům, ochranu před vlivem mrazu, doplňování mulče, likvidaci odpadů  (3x90)</t>
  </si>
  <si>
    <t>Statická vazba včetně instalace</t>
  </si>
  <si>
    <t>Parková travní směs se složením dle projektu (0,03x(7550+700-1500))</t>
  </si>
  <si>
    <t>Parková travní směs na svahy se složením dle projektu (0,03x1500)</t>
  </si>
  <si>
    <t>Dokončovací a rozvojová péče o jednotlivé stromy a keře po dobu 3 let, zahrnující výchovný řez, kontrolu a odstranění kotvících a ochranných prvků, zálivku včetně dovozu vody a ceny vody, hnojení, kypření, odplevelování, ochranu proti chorobám a škůdcům, ochranu před vlivem mrazu, doplňování mulče, likvidaci odpadů  (3x(198+605))</t>
  </si>
  <si>
    <t>3.1.</t>
  </si>
  <si>
    <t>3.2.</t>
  </si>
  <si>
    <t>3.3.</t>
  </si>
  <si>
    <t>Plakát o velikosti A3 (povinná publicita, grafický návrh předloží investor)</t>
  </si>
  <si>
    <t>Výsadba stromu prostokořeného velikosti odrostek s 50% výměnou půdy včetně hloubení jam, zalití s dovozem vody, kotvení 1 kůlem, zhotovení závlahové mísy, ochrany kmene ovazy z juty, mulčování, ošetření vysazených dřevin, odvozu a likvidace odpadu, aplikace hnojiva a kondicionéru, dopravy a přesunu materiálu na staveništi</t>
  </si>
  <si>
    <t>Výsadba stromu s balem velikosti OK 10÷12 (listnaté) včetně hloubení jam, zalití s dovozem vody, kotvení 3 kůly s úvazkem, zhotovení závlahové mísy, ochrany kmene rákosovou rohoží, mulčování, ošetření vysazených dřevin, odvozu a likvidace odpadu, aplikace hnojiva a kondicionéru, dopravy a přesunu materiálu na staveništi</t>
  </si>
  <si>
    <t>Výsadba stromu s balem (jehličnany) včetně hloubení jam, zalití s dovozem vody, kotvení 1 kůlem s úvazkem, zhotovení závlahové mísy, ochrany repelentem, mulčování, ošetření vysazených dřevin, odvozu a likvidace odpadu, aplikace hnojiva a kondicionéru, dopravy a přesunu materiálu na staveništi</t>
  </si>
  <si>
    <t>Výsadba keře v kontejneru včetně hloubení jam, zalití s dovozem vody, ochrany repelentem, mulčování, ošetření vysazených dřevin, odvozu a likvidace odpadu, aplikace hnojiva a kondicionéru, dopravy a přesunu materiálu na staveništi</t>
  </si>
  <si>
    <t>Výsadba keře ve skupině (barvínek) včetně hloubení jam, zalití s dovozem vody, ochrany repelentem, mulčování, ošetření vysazených dřevin, odvozu a likvidace odpadu, aplikace hnojiva a kondicionéru, dopravy a přesunu materiálu na staveništi</t>
  </si>
  <si>
    <t>Pamětní deska, plastová trvalá s rozměry 30 x 40 cm umístěná v kameni s hmotnotí 1 ÷ 1,5 t</t>
  </si>
  <si>
    <t>Celkem objekt IO 03</t>
  </si>
  <si>
    <t>DPH</t>
  </si>
  <si>
    <t>Odstranění náletu nad 1 m výšky do 10 cm průměru kmene na řezné ploše pařezu včetně nátěru pařízku Roundupem , vytahání uložení na hromody do 30 m  a likvidace klestu - příplatek za ztížení podmínky 30% (přístup, svah, členitost) - plochy N.3 a N.4 a roztroušené nálety (380+220+3330)</t>
  </si>
  <si>
    <t xml:space="preserve">Odstranění náletu nad 1 m výšky do 10 cm průměru kmene na řezné ploše pařezu včetně nátěru pařízku Roundupem, vytahání, uložení na hromady do 30 m a likvidace klestu - bez příplatku - plocha N.2  </t>
  </si>
  <si>
    <t>Odstranění náletu nad 1 m výšky do 10 cm průměru kmene na řezné ploše pařezu včetně nátěru pařízku Roundupem, vytahání, uložení na hromady do 30 m a likvidace klestu - příplatek za ztížení podmínky 50% (přístup, svah, členitost) - plochy N.1 a  N.5 (540+720)</t>
  </si>
  <si>
    <t>Celk. cena (kč)</t>
  </si>
  <si>
    <t>Brslen bradavičnatý - Euonymus verrucosa,   kontejnerovaný v 40 cm</t>
  </si>
  <si>
    <t>IO 03 - Úprava pěšin</t>
  </si>
  <si>
    <t>IO 02 - Hrubé terénní úpravy</t>
  </si>
  <si>
    <t>IO 04 - Výsadby a ošetření dřevin</t>
  </si>
  <si>
    <t>Celkem vč. DPH</t>
  </si>
  <si>
    <t>Vyvážení klestu vyvážecí soupravou do 300 m, příplatek za svah se střední sklonitostí 5%,  viz. tab.10 textové části DPS  (99.7-17.8)</t>
  </si>
  <si>
    <t xml:space="preserve">Štěpkování klestu - náletu,  viz. tab.10 textové části DPS </t>
  </si>
  <si>
    <t xml:space="preserve">Kácení stromů volné pr. kmene 11 - 20 cm včetně odvětvení, rozřezání a uložení na hromady do 20 m,  viz. tab.10 textové části DPS </t>
  </si>
  <si>
    <t xml:space="preserve">Kácení stromů volné pr. kmene 21 - 30 cm včetně odvětvení, rozřezání a uložení na hromady do 20 m,  viz. tab.10 textové části DPS </t>
  </si>
  <si>
    <t xml:space="preserve">Kácení stromů postupné pr. kmene 21 - 30 cm včetně odvětvení, rozřezání a uložení na hromady do 20 m,  viz. tab.10 textové části DPS </t>
  </si>
  <si>
    <t xml:space="preserve">Kácení stromů volné pr. kmene 31 - 40 cm včetně odvětvení, rozřezání a uložení na hromady do 20 m,  viz. tab.10 textové části DPS </t>
  </si>
  <si>
    <t xml:space="preserve">Kácení stromů postupné pr. kmene 31 - 40 cm včetně odvětvení, rozřezání a uložení na hromady do 20 m,  viz. tab.10 textové části DPS </t>
  </si>
  <si>
    <t xml:space="preserve">Kácení stromů volné pr. kmene 41 - 50 cm včetně odvětvení, rozřezání a uložení na hromady do 20 m,  viz. tab.10 textové části DPS </t>
  </si>
  <si>
    <t xml:space="preserve">Kácení stromů postupné pr. kmene 41 - 50 cm včetně odvětvení, rozřezání a uložení na hromady do 20 m,  viz. tab.10 textové části DPS </t>
  </si>
  <si>
    <t xml:space="preserve">Kácení stromů volné pr. kmene 51 - 60 cm včetně odvětvení, rozřezání a uložení na hromady do 20 m,  viz. tab.10 textové části DPS </t>
  </si>
  <si>
    <t xml:space="preserve">Kácení stromů postupné pr. kmene 51 - 60 cm včetně odvětvení, rozřezání a uložení na hromady do 20 m,  viz. tab.10 textové části DPS </t>
  </si>
  <si>
    <t xml:space="preserve">Kácení stromů volné pr. kmene 61 - 70 cm včetně odvětvení, rozřezání a uložení na hromady do 20 m,  viz. tab.10 textové části DPS </t>
  </si>
  <si>
    <t xml:space="preserve">Kácení stromů postupné pr. kmene 61 - 70 cm včetně odvětvení, rozřezání a uložení na hromady do 20 m,  viz. tab.10 textové části DPS </t>
  </si>
  <si>
    <t xml:space="preserve">Kácení stromů volné pr. kmene 81 - 90 cm včetně odvětvení, rozřezání a uložení na hromady do 20 m,  viz. tab.10 textové části DPS </t>
  </si>
  <si>
    <t xml:space="preserve">Kácení stromů postupné pr. kmene 81 - 90 cm včetně odvětvení, rozřezání a uložení na hromady do 20 m,  viz. tab.10 textové části DPS </t>
  </si>
  <si>
    <t xml:space="preserve">Kácení stromů postupné pr. kmene 91 - 100 cm včetně odvětvení, rozřezání a uložení na hromady do 20 m,  viz. tab.10 textové části DPS </t>
  </si>
  <si>
    <t>Štěpkování klestu a dřeva,  viz. tab.10 textové části DPS, (117,5-17.8+295,8)</t>
  </si>
  <si>
    <t>Odkopávky a prokopávky nezapažené v hornině tř. 1 a 2 objem do 1000 m3 - plocha I, II, IV, viz tab 12 textové části DPS</t>
  </si>
  <si>
    <t xml:space="preserve">Odkopávky a prokopávky nezapažené v hornině tř. 3 objem do 1000 m3 - plocha III, viz tab 12  textové části DPS </t>
  </si>
  <si>
    <t>Vodorovné přemístění do 50 m výkopku/sypaniny z horniny tř. 1 až 4 - plocha I, II, IV, viz tab 12  textové části DPS</t>
  </si>
  <si>
    <t>Vodorovné přemístění do 50 m výkopku/sypaniny z horniny tř. 1 až 4 - plocha III, viz tab 12  textové části DPS</t>
  </si>
  <si>
    <t>Úprava pláně bez zhutnění - plocha I, II, IV, viz tab 12  textové části DPS</t>
  </si>
  <si>
    <t xml:space="preserve">Úprava pláně bez zhutnění - plocha III, viz tab 12  textové části DPS </t>
  </si>
  <si>
    <t>Rozprostření ornice tl vrstvy do 100 mm pl do 500 m2 v rovině nebo ve svahu do 1:5, viz tab 12  textové části DPS, plocha IA</t>
  </si>
  <si>
    <t>Rozprostření ornice tl vrstvy do 200 mm pl do 500 m2 v rovině nebo ve svahu do 1:5, viz tab 12  textové části DPS, plocha III</t>
  </si>
  <si>
    <t>Rozprostření ornice tl vrstvy do 100 mm pl do 500 m2 ve svahu, (410+150+450), viz tab 12  textové části DPS, plocha IB, II a IV</t>
  </si>
  <si>
    <t>Rozprostření ornice tl vrstvy do 200 mm pl do 500 m2 ve svahu, viz tab 12  textové části DPS, plocha III</t>
  </si>
  <si>
    <t>Geobuňka, HDPE, tl. 100mm, včetně ztratného 5%, technické parametry viz textová část D.1.3 DPS (39x1,05)</t>
  </si>
  <si>
    <t>mat 3.15</t>
  </si>
  <si>
    <t>Montáž odvodňovacích svodnic</t>
  </si>
  <si>
    <t>3.4.</t>
  </si>
  <si>
    <t>Dopravní opatření stavby dle kap. B.7.3. DPS</t>
  </si>
  <si>
    <t>Zařízení staveniště v rozsahu dle kap. B.7.5 DPS</t>
  </si>
  <si>
    <t>Montáž a výroba zábradlí délky 7,3 m, výšky 1,0 m s výplní, z ocelových profilů jäklů obdélníkových</t>
  </si>
  <si>
    <t>Jäkl obdélníkový včetně pozinkovaní 50x20x3</t>
  </si>
  <si>
    <t>Jäkl obdélníkový včetně pozinkování 60x50x3</t>
  </si>
  <si>
    <t>56487-1111</t>
  </si>
  <si>
    <t>32621-1211</t>
  </si>
  <si>
    <t>Zdivo z lomového kamene na cementovou maltu - opěrná zídka u odpočinkové plochy</t>
  </si>
  <si>
    <t>Podkladní vrstva vozovky ze ŠD fr.0-63 tl.250mm</t>
  </si>
  <si>
    <t>Svodnice z ocelového plechu tl. 4 mm, profil 90x100mm</t>
  </si>
  <si>
    <t>VÝKAZ VÝMĚR</t>
  </si>
  <si>
    <t>Dokumentace skutečného provedení stavby (včetně CD)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</si>
</sst>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_(#,##0.0_);[Red]\-\ #,##0.0_);&quot;–&quot;??;_(@_)"/>
    <numFmt numFmtId="169" formatCode="0.0"/>
    <numFmt numFmtId="170" formatCode="#,##0.0\ &quot;Kč&quot;"/>
    <numFmt numFmtId="171" formatCode="#,##0\ &quot;Kč&quot;"/>
    <numFmt numFmtId="172" formatCode="_(#,##0.00000_);[Red]\-\ #,##0.00000_);&quot;–&quot;??;_(@_)"/>
    <numFmt numFmtId="173" formatCode="#,##0.000"/>
    <numFmt numFmtId="174" formatCode="#,##0.0\ _K_č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  <numFmt numFmtId="179" formatCode="0.0000"/>
    <numFmt numFmtId="180" formatCode="0.000"/>
    <numFmt numFmtId="181" formatCode="#,##0.0"/>
    <numFmt numFmtId="182" formatCode="#,##0.00\ &quot;Kč&quot;"/>
    <numFmt numFmtId="183" formatCode="#,##0\ _K_č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9"/>
      <name val="Calibri"/>
      <family val="2"/>
    </font>
    <font>
      <u val="single"/>
      <sz val="12.1"/>
      <color indexed="12"/>
      <name val="Calibri"/>
      <family val="2"/>
    </font>
    <font>
      <u val="single"/>
      <sz val="12.1"/>
      <color indexed="36"/>
      <name val="Calibri"/>
      <family val="2"/>
    </font>
    <font>
      <sz val="9"/>
      <color indexed="8"/>
      <name val="Calibri"/>
      <family val="2"/>
    </font>
    <font>
      <b/>
      <i/>
      <sz val="10"/>
      <name val="Calibri"/>
      <family val="2"/>
    </font>
    <font>
      <sz val="10"/>
      <name val="Arial CE"/>
      <family val="0"/>
    </font>
    <font>
      <i/>
      <sz val="11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1" fontId="8" fillId="0" borderId="1" applyAlignment="0">
      <protection/>
    </xf>
    <xf numFmtId="169" fontId="3" fillId="0" borderId="1" applyAlignment="0">
      <protection/>
    </xf>
    <xf numFmtId="169" fontId="3" fillId="0" borderId="1" applyAlignment="0">
      <protection/>
    </xf>
    <xf numFmtId="169" fontId="12" fillId="0" borderId="1" applyAlignment="0">
      <protection/>
    </xf>
    <xf numFmtId="0" fontId="44" fillId="0" borderId="2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5" fillId="19" borderId="0" applyNumberFormat="0" applyBorder="0" applyAlignment="0" applyProtection="0"/>
    <xf numFmtId="0" fontId="46" fillId="20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1" fillId="22" borderId="7" applyNumberFormat="0" applyFont="0" applyAlignment="0" applyProtection="0"/>
    <xf numFmtId="9" fontId="1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4" borderId="9" applyNumberFormat="0" applyAlignment="0" applyProtection="0"/>
    <xf numFmtId="0" fontId="56" fillId="25" borderId="9" applyNumberFormat="0" applyAlignment="0" applyProtection="0"/>
    <xf numFmtId="0" fontId="57" fillId="25" borderId="10" applyNumberFormat="0" applyAlignment="0" applyProtection="0"/>
    <xf numFmtId="0" fontId="58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" xfId="0" applyFont="1" applyBorder="1" applyAlignment="1">
      <alignment vertical="center" wrapText="1"/>
    </xf>
    <xf numFmtId="0" fontId="3" fillId="0" borderId="1" xfId="51" applyNumberFormat="1" applyFont="1" applyFill="1" applyBorder="1" applyAlignment="1">
      <alignment horizontal="left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81" fontId="12" fillId="32" borderId="11" xfId="36" applyNumberFormat="1" applyFont="1" applyFill="1" applyBorder="1" applyAlignment="1">
      <alignment horizontal="right" vertical="center" wrapText="1"/>
      <protection/>
    </xf>
    <xf numFmtId="181" fontId="12" fillId="32" borderId="1" xfId="36" applyNumberFormat="1" applyFont="1" applyFill="1" applyBorder="1" applyAlignment="1">
      <alignment horizontal="right" vertical="center" wrapText="1"/>
      <protection/>
    </xf>
    <xf numFmtId="181" fontId="3" fillId="33" borderId="1" xfId="34" applyNumberFormat="1" applyFont="1" applyFill="1" applyBorder="1" applyAlignment="1">
      <alignment horizontal="right" vertical="center" wrapText="1"/>
      <protection/>
    </xf>
    <xf numFmtId="181" fontId="12" fillId="32" borderId="11" xfId="34" applyNumberFormat="1" applyFont="1" applyFill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center"/>
    </xf>
    <xf numFmtId="181" fontId="3" fillId="0" borderId="1" xfId="34" applyNumberFormat="1" applyFont="1" applyFill="1" applyBorder="1" applyAlignment="1">
      <alignment horizontal="right" vertical="center" wrapText="1"/>
      <protection/>
    </xf>
    <xf numFmtId="0" fontId="9" fillId="0" borderId="1" xfId="0" applyFont="1" applyFill="1" applyBorder="1" applyAlignment="1" applyProtection="1">
      <alignment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1" fontId="13" fillId="32" borderId="1" xfId="33" applyFont="1" applyFill="1" applyAlignment="1">
      <alignment horizontal="center" vertical="center"/>
      <protection/>
    </xf>
    <xf numFmtId="1" fontId="13" fillId="32" borderId="1" xfId="33" applyFont="1" applyFill="1" applyAlignment="1">
      <alignment vertical="center" wrapText="1"/>
      <protection/>
    </xf>
    <xf numFmtId="169" fontId="13" fillId="32" borderId="1" xfId="33" applyNumberFormat="1" applyFont="1" applyFill="1" applyAlignment="1">
      <alignment vertical="center"/>
      <protection/>
    </xf>
    <xf numFmtId="1" fontId="17" fillId="32" borderId="1" xfId="33" applyFont="1" applyFill="1" applyAlignment="1">
      <alignment horizontal="center" vertical="center"/>
      <protection/>
    </xf>
    <xf numFmtId="1" fontId="17" fillId="32" borderId="1" xfId="33" applyFont="1" applyFill="1" applyAlignment="1">
      <alignment vertical="center" wrapText="1"/>
      <protection/>
    </xf>
    <xf numFmtId="1" fontId="8" fillId="32" borderId="1" xfId="0" applyNumberFormat="1" applyFont="1" applyFill="1" applyBorder="1" applyAlignment="1">
      <alignment vertical="center" wrapText="1"/>
    </xf>
    <xf numFmtId="49" fontId="3" fillId="32" borderId="1" xfId="0" applyNumberFormat="1" applyFont="1" applyFill="1" applyBorder="1" applyAlignment="1">
      <alignment horizontal="center" vertical="center"/>
    </xf>
    <xf numFmtId="1" fontId="20" fillId="32" borderId="1" xfId="0" applyNumberFormat="1" applyFont="1" applyFill="1" applyBorder="1" applyAlignment="1">
      <alignment horizontal="center" vertical="center" wrapText="1"/>
    </xf>
    <xf numFmtId="1" fontId="8" fillId="32" borderId="1" xfId="0" applyNumberFormat="1" applyFont="1" applyFill="1" applyBorder="1" applyAlignment="1">
      <alignment vertical="center"/>
    </xf>
    <xf numFmtId="1" fontId="12" fillId="32" borderId="1" xfId="0" applyNumberFormat="1" applyFont="1" applyFill="1" applyBorder="1" applyAlignment="1">
      <alignment horizontal="center" vertical="center" wrapText="1"/>
    </xf>
    <xf numFmtId="0" fontId="12" fillId="32" borderId="1" xfId="0" applyFont="1" applyFill="1" applyBorder="1" applyAlignment="1">
      <alignment vertical="center" wrapText="1"/>
    </xf>
    <xf numFmtId="1" fontId="12" fillId="32" borderId="1" xfId="0" applyNumberFormat="1" applyFont="1" applyFill="1" applyBorder="1" applyAlignment="1">
      <alignment horizontal="center" vertical="center"/>
    </xf>
    <xf numFmtId="1" fontId="12" fillId="32" borderId="1" xfId="0" applyNumberFormat="1" applyFont="1" applyFill="1" applyBorder="1" applyAlignment="1">
      <alignment vertical="center"/>
    </xf>
    <xf numFmtId="49" fontId="12" fillId="32" borderId="1" xfId="36" applyNumberFormat="1" applyFont="1" applyFill="1" applyBorder="1" applyAlignment="1">
      <alignment horizontal="center" vertical="center"/>
      <protection/>
    </xf>
    <xf numFmtId="169" fontId="12" fillId="32" borderId="1" xfId="36" applyFont="1" applyFill="1" applyBorder="1" applyAlignment="1">
      <alignment horizontal="center" vertical="center" wrapText="1"/>
      <protection/>
    </xf>
    <xf numFmtId="169" fontId="12" fillId="32" borderId="1" xfId="36" applyFont="1" applyFill="1" applyBorder="1" applyAlignment="1">
      <alignment vertical="center" wrapText="1"/>
      <protection/>
    </xf>
    <xf numFmtId="169" fontId="12" fillId="32" borderId="1" xfId="36" applyFont="1" applyFill="1" applyBorder="1" applyAlignment="1">
      <alignment horizontal="center" vertical="center"/>
      <protection/>
    </xf>
    <xf numFmtId="169" fontId="12" fillId="32" borderId="1" xfId="36" applyFont="1" applyFill="1" applyBorder="1" applyAlignment="1">
      <alignment vertical="center"/>
      <protection/>
    </xf>
    <xf numFmtId="169" fontId="12" fillId="32" borderId="1" xfId="36" applyFont="1" applyFill="1" applyBorder="1" applyAlignment="1">
      <alignment horizontal="right" vertical="center" wrapText="1"/>
      <protection/>
    </xf>
    <xf numFmtId="0" fontId="20" fillId="32" borderId="11" xfId="0" applyFont="1" applyFill="1" applyBorder="1" applyAlignment="1">
      <alignment horizontal="center" vertical="center" wrapText="1"/>
    </xf>
    <xf numFmtId="0" fontId="12" fillId="32" borderId="11" xfId="0" applyFont="1" applyFill="1" applyBorder="1" applyAlignment="1">
      <alignment vertical="center" wrapText="1"/>
    </xf>
    <xf numFmtId="0" fontId="12" fillId="32" borderId="11" xfId="0" applyFont="1" applyFill="1" applyBorder="1" applyAlignment="1">
      <alignment horizontal="center" vertical="center"/>
    </xf>
    <xf numFmtId="0" fontId="12" fillId="32" borderId="11" xfId="0" applyFont="1" applyFill="1" applyBorder="1" applyAlignment="1">
      <alignment vertical="center"/>
    </xf>
    <xf numFmtId="169" fontId="20" fillId="32" borderId="11" xfId="34" applyFont="1" applyFill="1" applyBorder="1" applyAlignment="1">
      <alignment horizontal="right" vertical="center" wrapText="1"/>
      <protection/>
    </xf>
    <xf numFmtId="0" fontId="21" fillId="32" borderId="1" xfId="0" applyFont="1" applyFill="1" applyBorder="1" applyAlignment="1">
      <alignment horizontal="center" vertical="center" wrapText="1"/>
    </xf>
    <xf numFmtId="0" fontId="12" fillId="32" borderId="1" xfId="0" applyFont="1" applyFill="1" applyBorder="1" applyAlignment="1">
      <alignment horizontal="center" vertical="center"/>
    </xf>
    <xf numFmtId="0" fontId="12" fillId="32" borderId="1" xfId="0" applyFont="1" applyFill="1" applyBorder="1" applyAlignment="1">
      <alignment vertical="center"/>
    </xf>
    <xf numFmtId="169" fontId="20" fillId="32" borderId="1" xfId="34" applyFont="1" applyFill="1" applyBorder="1" applyAlignment="1">
      <alignment horizontal="right" vertical="center" wrapText="1"/>
      <protection/>
    </xf>
    <xf numFmtId="0" fontId="13" fillId="32" borderId="1" xfId="0" applyFont="1" applyFill="1" applyBorder="1" applyAlignment="1">
      <alignment vertical="center" wrapText="1"/>
    </xf>
    <xf numFmtId="0" fontId="13" fillId="32" borderId="1" xfId="0" applyFont="1" applyFill="1" applyBorder="1" applyAlignment="1">
      <alignment vertical="center"/>
    </xf>
    <xf numFmtId="169" fontId="21" fillId="32" borderId="1" xfId="34" applyFont="1" applyFill="1" applyBorder="1" applyAlignment="1">
      <alignment horizontal="right" vertical="center" wrapText="1"/>
      <protection/>
    </xf>
    <xf numFmtId="1" fontId="8" fillId="32" borderId="1" xfId="0" applyNumberFormat="1" applyFont="1" applyFill="1" applyBorder="1" applyAlignment="1">
      <alignment horizontal="center" vertical="center"/>
    </xf>
    <xf numFmtId="169" fontId="12" fillId="32" borderId="11" xfId="36" applyFont="1" applyFill="1" applyBorder="1" applyAlignment="1">
      <alignment horizontal="center" vertical="center"/>
      <protection/>
    </xf>
    <xf numFmtId="169" fontId="12" fillId="32" borderId="11" xfId="36" applyFont="1" applyFill="1" applyBorder="1" applyAlignment="1">
      <alignment horizontal="center" vertical="center" wrapText="1"/>
      <protection/>
    </xf>
    <xf numFmtId="169" fontId="12" fillId="32" borderId="11" xfId="36" applyFont="1" applyFill="1" applyBorder="1" applyAlignment="1">
      <alignment vertical="center" wrapText="1"/>
      <protection/>
    </xf>
    <xf numFmtId="169" fontId="12" fillId="32" borderId="11" xfId="36" applyFont="1" applyFill="1" applyBorder="1" applyAlignment="1">
      <alignment vertical="center"/>
      <protection/>
    </xf>
    <xf numFmtId="181" fontId="8" fillId="32" borderId="1" xfId="0" applyNumberFormat="1" applyFont="1" applyFill="1" applyBorder="1" applyAlignment="1">
      <alignment vertical="center"/>
    </xf>
    <xf numFmtId="181" fontId="12" fillId="32" borderId="1" xfId="34" applyNumberFormat="1" applyFont="1" applyFill="1" applyBorder="1" applyAlignment="1">
      <alignment horizontal="right" vertical="center" wrapText="1"/>
      <protection/>
    </xf>
    <xf numFmtId="0" fontId="9" fillId="0" borderId="13" xfId="51" applyNumberFormat="1" applyFont="1" applyFill="1" applyBorder="1" applyAlignment="1">
      <alignment horizontal="left" vertical="center" wrapText="1"/>
      <protection/>
    </xf>
    <xf numFmtId="0" fontId="9" fillId="0" borderId="13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181" fontId="0" fillId="0" borderId="0" xfId="0" applyNumberFormat="1" applyFont="1" applyAlignment="1">
      <alignment/>
    </xf>
    <xf numFmtId="181" fontId="7" fillId="0" borderId="0" xfId="0" applyNumberFormat="1" applyFont="1" applyBorder="1" applyAlignment="1">
      <alignment horizontal="center" vertical="center" wrapText="1"/>
    </xf>
    <xf numFmtId="169" fontId="17" fillId="32" borderId="1" xfId="33" applyNumberFormat="1" applyFont="1" applyFill="1" applyAlignment="1">
      <alignment vertical="center"/>
      <protection/>
    </xf>
    <xf numFmtId="169" fontId="9" fillId="0" borderId="1" xfId="0" applyNumberFormat="1" applyFont="1" applyBorder="1" applyAlignment="1">
      <alignment vertical="center"/>
    </xf>
    <xf numFmtId="169" fontId="0" fillId="0" borderId="0" xfId="0" applyNumberFormat="1" applyAlignment="1">
      <alignment/>
    </xf>
    <xf numFmtId="0" fontId="3" fillId="33" borderId="1" xfId="0" applyFont="1" applyFill="1" applyBorder="1" applyAlignment="1" applyProtection="1">
      <alignment horizontal="center" vertical="center" wrapText="1"/>
      <protection/>
    </xf>
    <xf numFmtId="0" fontId="3" fillId="33" borderId="1" xfId="0" applyFont="1" applyFill="1" applyBorder="1" applyAlignment="1">
      <alignment horizontal="center" vertical="center"/>
    </xf>
    <xf numFmtId="0" fontId="9" fillId="33" borderId="1" xfId="0" applyFont="1" applyFill="1" applyBorder="1" applyAlignment="1">
      <alignment vertical="center"/>
    </xf>
    <xf numFmtId="0" fontId="9" fillId="33" borderId="1" xfId="0" applyFont="1" applyFill="1" applyBorder="1" applyAlignment="1">
      <alignment horizontal="center" vertical="center" wrapText="1"/>
    </xf>
    <xf numFmtId="0" fontId="9" fillId="33" borderId="1" xfId="0" applyFont="1" applyFill="1" applyBorder="1" applyAlignment="1">
      <alignment horizontal="center" vertical="center"/>
    </xf>
    <xf numFmtId="0" fontId="9" fillId="33" borderId="1" xfId="0" applyFont="1" applyFill="1" applyBorder="1" applyAlignment="1">
      <alignment vertical="center"/>
    </xf>
    <xf numFmtId="0" fontId="20" fillId="32" borderId="1" xfId="0" applyFont="1" applyFill="1" applyBorder="1" applyAlignment="1">
      <alignment horizontal="center" vertical="center"/>
    </xf>
    <xf numFmtId="0" fontId="21" fillId="32" borderId="1" xfId="0" applyFont="1" applyFill="1" applyBorder="1" applyAlignment="1">
      <alignment horizontal="center" vertical="center"/>
    </xf>
    <xf numFmtId="181" fontId="0" fillId="0" borderId="0" xfId="0" applyNumberFormat="1" applyAlignment="1">
      <alignment/>
    </xf>
    <xf numFmtId="181" fontId="6" fillId="0" borderId="0" xfId="0" applyNumberFormat="1" applyFont="1" applyAlignment="1">
      <alignment/>
    </xf>
    <xf numFmtId="181" fontId="17" fillId="32" borderId="1" xfId="33" applyNumberFormat="1" applyFont="1" applyFill="1" applyAlignment="1">
      <alignment vertical="center"/>
      <protection/>
    </xf>
    <xf numFmtId="181" fontId="13" fillId="32" borderId="1" xfId="33" applyNumberFormat="1" applyFont="1" applyFill="1" applyAlignment="1">
      <alignment vertical="center"/>
      <protection/>
    </xf>
    <xf numFmtId="1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169" fontId="9" fillId="0" borderId="1" xfId="34" applyFont="1" applyFill="1" applyBorder="1" applyAlignment="1" applyProtection="1">
      <alignment horizontal="right" vertical="center" wrapText="1"/>
      <protection locked="0"/>
    </xf>
    <xf numFmtId="0" fontId="9" fillId="0" borderId="1" xfId="51" applyNumberFormat="1" applyFont="1" applyBorder="1" applyAlignment="1">
      <alignment horizontal="left" vertical="center" wrapText="1"/>
      <protection/>
    </xf>
    <xf numFmtId="169" fontId="9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" fontId="3" fillId="33" borderId="1" xfId="0" applyNumberFormat="1" applyFont="1" applyFill="1" applyBorder="1" applyAlignment="1">
      <alignment horizontal="center" vertical="center"/>
    </xf>
    <xf numFmtId="1" fontId="20" fillId="32" borderId="11" xfId="0" applyNumberFormat="1" applyFont="1" applyFill="1" applyBorder="1" applyAlignment="1">
      <alignment horizontal="center" vertical="center"/>
    </xf>
    <xf numFmtId="1" fontId="20" fillId="32" borderId="1" xfId="0" applyNumberFormat="1" applyFont="1" applyFill="1" applyBorder="1" applyAlignment="1">
      <alignment horizontal="center" vertical="center"/>
    </xf>
    <xf numFmtId="1" fontId="9" fillId="33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21" fillId="32" borderId="1" xfId="0" applyNumberFormat="1" applyFont="1" applyFill="1" applyBorder="1" applyAlignment="1">
      <alignment horizontal="center" vertical="center"/>
    </xf>
    <xf numFmtId="0" fontId="9" fillId="0" borderId="1" xfId="51" applyNumberFormat="1" applyFont="1" applyFill="1" applyBorder="1" applyAlignment="1">
      <alignment horizontal="left" vertical="center" wrapText="1"/>
      <protection/>
    </xf>
    <xf numFmtId="1" fontId="3" fillId="32" borderId="1" xfId="0" applyNumberFormat="1" applyFont="1" applyFill="1" applyBorder="1" applyAlignment="1">
      <alignment horizontal="center" vertical="center"/>
    </xf>
    <xf numFmtId="1" fontId="12" fillId="32" borderId="1" xfId="0" applyNumberFormat="1" applyFont="1" applyFill="1" applyBorder="1" applyAlignment="1">
      <alignment horizontal="center" vertical="center"/>
    </xf>
    <xf numFmtId="1" fontId="12" fillId="32" borderId="11" xfId="36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81" fontId="3" fillId="0" borderId="1" xfId="34" applyNumberFormat="1" applyFont="1" applyFill="1" applyBorder="1" applyAlignment="1">
      <alignment horizontal="right" vertical="center" wrapText="1"/>
      <protection/>
    </xf>
    <xf numFmtId="1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63" applyNumberFormat="1" applyFont="1" applyFill="1" applyBorder="1" applyAlignment="1">
      <alignment horizontal="left" wrapText="1"/>
      <protection/>
    </xf>
    <xf numFmtId="0" fontId="9" fillId="0" borderId="1" xfId="51" applyNumberFormat="1" applyFont="1" applyFill="1" applyBorder="1" applyAlignment="1" applyProtection="1">
      <alignment horizontal="left" vertical="center" wrapText="1"/>
      <protection/>
    </xf>
    <xf numFmtId="0" fontId="3" fillId="33" borderId="1" xfId="51" applyNumberFormat="1" applyFont="1" applyFill="1" applyBorder="1" applyAlignment="1">
      <alignment horizontal="left" vertical="center" wrapText="1"/>
      <protection/>
    </xf>
    <xf numFmtId="0" fontId="9" fillId="33" borderId="1" xfId="5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1" xfId="51" applyNumberFormat="1" applyFont="1" applyFill="1" applyBorder="1" applyAlignment="1">
      <alignment horizontal="left" vertical="center" wrapText="1"/>
      <protection/>
    </xf>
    <xf numFmtId="0" fontId="9" fillId="0" borderId="1" xfId="58" applyFont="1" applyFill="1" applyBorder="1" applyAlignment="1">
      <alignment horizontal="center"/>
      <protection/>
    </xf>
    <xf numFmtId="0" fontId="9" fillId="0" borderId="1" xfId="59" applyFont="1" applyFill="1" applyBorder="1" applyAlignment="1">
      <alignment wrapText="1"/>
      <protection/>
    </xf>
    <xf numFmtId="0" fontId="9" fillId="0" borderId="1" xfId="58" applyFont="1" applyFill="1" applyBorder="1" applyAlignment="1">
      <alignment horizontal="center"/>
      <protection/>
    </xf>
    <xf numFmtId="181" fontId="9" fillId="0" borderId="1" xfId="34" applyNumberFormat="1" applyFont="1" applyFill="1" applyAlignment="1" applyProtection="1">
      <alignment horizontal="right" vertical="center" wrapText="1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9" fillId="0" borderId="1" xfId="0" applyFont="1" applyFill="1" applyBorder="1" applyAlignment="1" applyProtection="1">
      <alignment vertical="center"/>
      <protection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181" fontId="23" fillId="0" borderId="0" xfId="0" applyNumberFormat="1" applyFont="1" applyBorder="1" applyAlignment="1">
      <alignment/>
    </xf>
    <xf numFmtId="181" fontId="23" fillId="0" borderId="0" xfId="0" applyNumberFormat="1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81" fontId="26" fillId="0" borderId="0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" fontId="17" fillId="32" borderId="1" xfId="33" applyNumberFormat="1" applyFont="1" applyFill="1" applyAlignment="1" applyProtection="1">
      <alignment horizontal="center" vertical="center"/>
      <protection/>
    </xf>
    <xf numFmtId="1" fontId="17" fillId="32" borderId="1" xfId="33" applyFont="1" applyFill="1" applyAlignment="1" applyProtection="1">
      <alignment horizontal="center" vertical="center" wrapText="1"/>
      <protection/>
    </xf>
    <xf numFmtId="1" fontId="17" fillId="32" borderId="1" xfId="33" applyFont="1" applyFill="1" applyAlignment="1" applyProtection="1">
      <alignment vertical="center" wrapText="1"/>
      <protection/>
    </xf>
    <xf numFmtId="1" fontId="17" fillId="32" borderId="1" xfId="33" applyFont="1" applyFill="1" applyAlignment="1" applyProtection="1">
      <alignment horizontal="right" vertical="center" wrapText="1"/>
      <protection/>
    </xf>
    <xf numFmtId="181" fontId="17" fillId="32" borderId="1" xfId="33" applyNumberFormat="1" applyFont="1" applyFill="1" applyAlignment="1" applyProtection="1">
      <alignment vertical="center" wrapText="1"/>
      <protection/>
    </xf>
    <xf numFmtId="1" fontId="13" fillId="32" borderId="1" xfId="36" applyNumberFormat="1" applyFont="1" applyFill="1" applyAlignment="1" applyProtection="1">
      <alignment horizontal="center" vertical="center"/>
      <protection/>
    </xf>
    <xf numFmtId="169" fontId="13" fillId="32" borderId="1" xfId="36" applyFont="1" applyFill="1" applyAlignment="1" applyProtection="1">
      <alignment horizontal="center" vertical="center" wrapText="1"/>
      <protection/>
    </xf>
    <xf numFmtId="169" fontId="13" fillId="32" borderId="1" xfId="36" applyFont="1" applyFill="1" applyAlignment="1" applyProtection="1">
      <alignment horizontal="left" vertical="center" wrapText="1"/>
      <protection/>
    </xf>
    <xf numFmtId="169" fontId="13" fillId="32" borderId="1" xfId="36" applyFont="1" applyFill="1" applyAlignment="1" applyProtection="1">
      <alignment vertical="center" wrapText="1"/>
      <protection/>
    </xf>
    <xf numFmtId="169" fontId="13" fillId="32" borderId="1" xfId="36" applyFont="1" applyFill="1" applyAlignment="1" applyProtection="1">
      <alignment horizontal="right" vertical="center" wrapText="1"/>
      <protection/>
    </xf>
    <xf numFmtId="181" fontId="13" fillId="32" borderId="1" xfId="36" applyNumberFormat="1" applyFont="1" applyFill="1" applyAlignment="1" applyProtection="1">
      <alignment vertical="center" wrapText="1"/>
      <protection/>
    </xf>
    <xf numFmtId="0" fontId="9" fillId="0" borderId="1" xfId="53" applyNumberFormat="1" applyFont="1" applyFill="1" applyBorder="1" applyAlignment="1" applyProtection="1">
      <alignment horizontal="left" vertical="center" wrapText="1"/>
      <protection/>
    </xf>
    <xf numFmtId="1" fontId="22" fillId="32" borderId="1" xfId="0" applyNumberFormat="1" applyFont="1" applyFill="1" applyBorder="1" applyAlignment="1" applyProtection="1">
      <alignment horizontal="center" vertical="center"/>
      <protection/>
    </xf>
    <xf numFmtId="169" fontId="22" fillId="32" borderId="1" xfId="34" applyFont="1" applyFill="1" applyBorder="1" applyAlignment="1" applyProtection="1">
      <alignment horizontal="center" vertical="center" wrapText="1"/>
      <protection/>
    </xf>
    <xf numFmtId="0" fontId="13" fillId="32" borderId="1" xfId="0" applyFont="1" applyFill="1" applyBorder="1" applyAlignment="1" applyProtection="1">
      <alignment vertical="center" wrapText="1"/>
      <protection/>
    </xf>
    <xf numFmtId="0" fontId="13" fillId="32" borderId="1" xfId="0" applyFont="1" applyFill="1" applyBorder="1" applyAlignment="1" applyProtection="1">
      <alignment horizontal="center" vertical="center" wrapText="1"/>
      <protection/>
    </xf>
    <xf numFmtId="169" fontId="22" fillId="32" borderId="1" xfId="34" applyFont="1" applyFill="1" applyAlignment="1" applyProtection="1">
      <alignment horizontal="right" vertical="center" wrapText="1"/>
      <protection/>
    </xf>
    <xf numFmtId="169" fontId="13" fillId="32" borderId="1" xfId="36" applyFont="1" applyFill="1" applyAlignment="1" applyProtection="1">
      <alignment vertical="center"/>
      <protection/>
    </xf>
    <xf numFmtId="1" fontId="9" fillId="0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81" fontId="26" fillId="0" borderId="1" xfId="0" applyNumberFormat="1" applyFont="1" applyBorder="1" applyAlignment="1">
      <alignment horizontal="center" vertical="center" wrapText="1"/>
    </xf>
    <xf numFmtId="181" fontId="9" fillId="0" borderId="1" xfId="34" applyNumberFormat="1" applyFont="1" applyAlignment="1">
      <alignment horizontal="right" vertical="center" wrapText="1"/>
      <protection/>
    </xf>
    <xf numFmtId="49" fontId="9" fillId="0" borderId="1" xfId="63" applyNumberFormat="1" applyFont="1" applyFill="1" applyBorder="1" applyAlignment="1">
      <alignment horizontal="left" wrapText="1"/>
      <protection/>
    </xf>
    <xf numFmtId="181" fontId="9" fillId="0" borderId="1" xfId="34" applyNumberFormat="1" applyFont="1" applyFill="1" applyBorder="1" applyAlignment="1">
      <alignment horizontal="right" vertical="center" wrapText="1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9" fillId="0" borderId="1" xfId="60" applyFont="1" applyFill="1" applyBorder="1" applyAlignment="1">
      <alignment vertical="center"/>
      <protection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/>
    </xf>
    <xf numFmtId="0" fontId="11" fillId="0" borderId="1" xfId="0" applyFont="1" applyFill="1" applyBorder="1" applyAlignment="1">
      <alignment horizontal="center" wrapText="1"/>
    </xf>
    <xf numFmtId="171" fontId="0" fillId="0" borderId="1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0" fontId="3" fillId="0" borderId="13" xfId="51" applyNumberFormat="1" applyFont="1" applyFill="1" applyBorder="1" applyAlignment="1">
      <alignment horizontal="left" vertical="center" wrapText="1"/>
      <protection/>
    </xf>
    <xf numFmtId="0" fontId="9" fillId="0" borderId="1" xfId="58" applyFont="1" applyFill="1" applyBorder="1" applyAlignment="1">
      <alignment wrapText="1"/>
      <protection/>
    </xf>
    <xf numFmtId="0" fontId="9" fillId="34" borderId="1" xfId="60" applyFont="1" applyFill="1" applyBorder="1" applyAlignment="1">
      <alignment vertical="center"/>
      <protection/>
    </xf>
    <xf numFmtId="169" fontId="12" fillId="32" borderId="11" xfId="36" applyFont="1" applyFill="1" applyBorder="1" applyAlignment="1">
      <alignment vertical="center"/>
      <protection/>
    </xf>
    <xf numFmtId="1" fontId="3" fillId="34" borderId="1" xfId="0" applyNumberFormat="1" applyFont="1" applyFill="1" applyBorder="1" applyAlignment="1">
      <alignment horizontal="center" vertical="center"/>
    </xf>
    <xf numFmtId="0" fontId="9" fillId="34" borderId="1" xfId="58" applyFont="1" applyFill="1" applyBorder="1" applyAlignment="1">
      <alignment horizontal="center"/>
      <protection/>
    </xf>
    <xf numFmtId="0" fontId="9" fillId="34" borderId="1" xfId="59" applyFont="1" applyFill="1" applyBorder="1" applyAlignment="1">
      <alignment wrapText="1"/>
      <protection/>
    </xf>
    <xf numFmtId="0" fontId="9" fillId="34" borderId="1" xfId="59" applyFont="1" applyFill="1" applyBorder="1" applyAlignment="1">
      <alignment horizontal="center"/>
      <protection/>
    </xf>
    <xf numFmtId="0" fontId="3" fillId="34" borderId="1" xfId="0" applyFont="1" applyFill="1" applyBorder="1" applyAlignment="1">
      <alignment vertical="center"/>
    </xf>
    <xf numFmtId="0" fontId="0" fillId="34" borderId="0" xfId="0" applyFill="1" applyAlignment="1">
      <alignment/>
    </xf>
    <xf numFmtId="0" fontId="9" fillId="34" borderId="1" xfId="0" applyFont="1" applyFill="1" applyBorder="1" applyAlignment="1">
      <alignment horizontal="center" vertical="center"/>
    </xf>
    <xf numFmtId="0" fontId="9" fillId="34" borderId="1" xfId="0" applyFont="1" applyFill="1" applyBorder="1" applyAlignment="1">
      <alignment vertical="center" wrapText="1"/>
    </xf>
    <xf numFmtId="169" fontId="9" fillId="34" borderId="1" xfId="0" applyNumberFormat="1" applyFont="1" applyFill="1" applyBorder="1" applyAlignment="1">
      <alignment vertical="center"/>
    </xf>
    <xf numFmtId="181" fontId="9" fillId="34" borderId="1" xfId="34" applyNumberFormat="1" applyFont="1" applyFill="1" applyAlignment="1">
      <alignment horizontal="right" vertical="center" wrapText="1"/>
      <protection/>
    </xf>
    <xf numFmtId="1" fontId="9" fillId="34" borderId="1" xfId="33" applyFont="1" applyFill="1" applyAlignment="1">
      <alignment horizontal="center" vertical="center"/>
      <protection/>
    </xf>
    <xf numFmtId="1" fontId="9" fillId="34" borderId="1" xfId="33" applyFont="1" applyFill="1" applyAlignment="1">
      <alignment vertical="center" wrapText="1"/>
      <protection/>
    </xf>
    <xf numFmtId="169" fontId="9" fillId="34" borderId="1" xfId="33" applyNumberFormat="1" applyFont="1" applyFill="1" applyAlignment="1">
      <alignment vertical="center"/>
      <protection/>
    </xf>
    <xf numFmtId="0" fontId="9" fillId="34" borderId="1" xfId="51" applyNumberFormat="1" applyFont="1" applyFill="1" applyBorder="1" applyAlignment="1">
      <alignment horizontal="left" vertical="center" wrapText="1"/>
      <protection/>
    </xf>
    <xf numFmtId="169" fontId="9" fillId="34" borderId="1" xfId="34" applyFont="1" applyFill="1" applyBorder="1" applyAlignment="1" applyProtection="1">
      <alignment horizontal="right" vertical="center" wrapText="1"/>
      <protection locked="0"/>
    </xf>
    <xf numFmtId="1" fontId="9" fillId="34" borderId="1" xfId="0" applyNumberFormat="1" applyFont="1" applyFill="1" applyBorder="1" applyAlignment="1" applyProtection="1">
      <alignment horizontal="center" vertical="center"/>
      <protection/>
    </xf>
    <xf numFmtId="0" fontId="9" fillId="34" borderId="1" xfId="0" applyFont="1" applyFill="1" applyBorder="1" applyAlignment="1" applyProtection="1">
      <alignment horizontal="center" vertical="center" wrapText="1"/>
      <protection/>
    </xf>
    <xf numFmtId="0" fontId="9" fillId="34" borderId="1" xfId="0" applyFont="1" applyFill="1" applyBorder="1" applyAlignment="1" applyProtection="1">
      <alignment vertical="center" wrapText="1"/>
      <protection/>
    </xf>
    <xf numFmtId="181" fontId="9" fillId="34" borderId="1" xfId="34" applyNumberFormat="1" applyFont="1" applyFill="1" applyAlignment="1" applyProtection="1">
      <alignment horizontal="right" vertical="center" wrapText="1"/>
      <protection/>
    </xf>
    <xf numFmtId="0" fontId="9" fillId="34" borderId="1" xfId="51" applyNumberFormat="1" applyFont="1" applyFill="1" applyBorder="1" applyAlignment="1" applyProtection="1">
      <alignment horizontal="left" vertical="center" wrapText="1"/>
      <protection/>
    </xf>
    <xf numFmtId="170" fontId="0" fillId="0" borderId="1" xfId="0" applyNumberFormat="1" applyFill="1" applyBorder="1" applyAlignment="1">
      <alignment/>
    </xf>
    <xf numFmtId="170" fontId="0" fillId="0" borderId="1" xfId="0" applyNumberFormat="1" applyBorder="1" applyAlignment="1">
      <alignment/>
    </xf>
    <xf numFmtId="170" fontId="5" fillId="0" borderId="1" xfId="0" applyNumberFormat="1" applyFont="1" applyFill="1" applyBorder="1" applyAlignment="1">
      <alignment/>
    </xf>
    <xf numFmtId="170" fontId="60" fillId="0" borderId="1" xfId="0" applyNumberFormat="1" applyFont="1" applyBorder="1" applyAlignment="1">
      <alignment/>
    </xf>
    <xf numFmtId="181" fontId="8" fillId="32" borderId="11" xfId="34" applyNumberFormat="1" applyFont="1" applyFill="1" applyBorder="1" applyAlignment="1">
      <alignment horizontal="right" vertical="center" wrapText="1"/>
      <protection/>
    </xf>
    <xf numFmtId="0" fontId="9" fillId="0" borderId="1" xfId="60" applyFont="1" applyFill="1" applyBorder="1" applyAlignment="1">
      <alignment horizontal="center" vertical="center"/>
      <protection/>
    </xf>
    <xf numFmtId="0" fontId="9" fillId="0" borderId="1" xfId="60" applyFont="1" applyFill="1" applyBorder="1" applyAlignment="1">
      <alignment vertical="center" wrapText="1"/>
      <protection/>
    </xf>
    <xf numFmtId="0" fontId="9" fillId="0" borderId="1" xfId="60" applyFont="1" applyFill="1" applyBorder="1" applyAlignment="1">
      <alignment horizontal="center" vertical="center"/>
      <protection/>
    </xf>
    <xf numFmtId="1" fontId="3" fillId="34" borderId="1" xfId="0" applyNumberFormat="1" applyFont="1" applyFill="1" applyBorder="1" applyAlignment="1">
      <alignment horizontal="center" vertical="center"/>
    </xf>
    <xf numFmtId="0" fontId="9" fillId="34" borderId="1" xfId="60" applyFont="1" applyFill="1" applyBorder="1" applyAlignment="1">
      <alignment horizontal="center" vertical="center"/>
      <protection/>
    </xf>
    <xf numFmtId="0" fontId="9" fillId="34" borderId="1" xfId="60" applyFont="1" applyFill="1" applyBorder="1" applyAlignment="1">
      <alignment vertical="center" wrapText="1"/>
      <protection/>
    </xf>
    <xf numFmtId="0" fontId="9" fillId="34" borderId="1" xfId="60" applyFont="1" applyFill="1" applyBorder="1" applyAlignment="1">
      <alignment horizontal="center" vertical="center"/>
      <protection/>
    </xf>
    <xf numFmtId="181" fontId="3" fillId="0" borderId="13" xfId="34" applyNumberFormat="1" applyFont="1" applyFill="1" applyBorder="1" applyAlignment="1">
      <alignment horizontal="right" vertical="center" wrapText="1"/>
      <protection/>
    </xf>
    <xf numFmtId="169" fontId="9" fillId="0" borderId="1" xfId="34" applyFont="1" applyFill="1" applyAlignment="1" applyProtection="1">
      <alignment horizontal="right" vertical="center" wrapText="1"/>
      <protection locked="0"/>
    </xf>
    <xf numFmtId="169" fontId="9" fillId="34" borderId="1" xfId="34" applyFont="1" applyFill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8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181" fontId="7" fillId="0" borderId="0" xfId="0" applyNumberFormat="1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181" fontId="26" fillId="0" borderId="1" xfId="0" applyNumberFormat="1" applyFont="1" applyBorder="1" applyAlignment="1" applyProtection="1">
      <alignment horizontal="center" vertical="center" wrapText="1"/>
      <protection/>
    </xf>
    <xf numFmtId="0" fontId="3" fillId="32" borderId="1" xfId="0" applyFont="1" applyFill="1" applyBorder="1" applyAlignment="1" applyProtection="1">
      <alignment horizontal="center" vertical="center"/>
      <protection/>
    </xf>
    <xf numFmtId="1" fontId="8" fillId="32" borderId="1" xfId="0" applyNumberFormat="1" applyFont="1" applyFill="1" applyBorder="1" applyAlignment="1" applyProtection="1">
      <alignment horizontal="center" vertical="center"/>
      <protection/>
    </xf>
    <xf numFmtId="1" fontId="8" fillId="32" borderId="1" xfId="0" applyNumberFormat="1" applyFont="1" applyFill="1" applyBorder="1" applyAlignment="1" applyProtection="1">
      <alignment vertical="center" wrapText="1"/>
      <protection/>
    </xf>
    <xf numFmtId="1" fontId="8" fillId="32" borderId="1" xfId="0" applyNumberFormat="1" applyFont="1" applyFill="1" applyBorder="1" applyAlignment="1" applyProtection="1">
      <alignment vertical="center"/>
      <protection/>
    </xf>
    <xf numFmtId="1" fontId="19" fillId="32" borderId="1" xfId="0" applyNumberFormat="1" applyFont="1" applyFill="1" applyBorder="1" applyAlignment="1" applyProtection="1">
      <alignment vertical="center"/>
      <protection/>
    </xf>
    <xf numFmtId="181" fontId="8" fillId="32" borderId="1" xfId="0" applyNumberFormat="1" applyFont="1" applyFill="1" applyBorder="1" applyAlignment="1" applyProtection="1">
      <alignment vertical="center"/>
      <protection/>
    </xf>
    <xf numFmtId="181" fontId="9" fillId="0" borderId="1" xfId="0" applyNumberFormat="1" applyFont="1" applyFill="1" applyBorder="1" applyAlignment="1" applyProtection="1">
      <alignment vertical="center"/>
      <protection/>
    </xf>
    <xf numFmtId="0" fontId="9" fillId="34" borderId="1" xfId="0" applyFont="1" applyFill="1" applyBorder="1" applyAlignment="1" applyProtection="1">
      <alignment horizontal="center" vertical="center"/>
      <protection/>
    </xf>
    <xf numFmtId="0" fontId="9" fillId="34" borderId="1" xfId="0" applyFont="1" applyFill="1" applyBorder="1" applyAlignment="1" applyProtection="1">
      <alignment vertical="center"/>
      <protection/>
    </xf>
    <xf numFmtId="181" fontId="9" fillId="34" borderId="1" xfId="0" applyNumberFormat="1" applyFont="1" applyFill="1" applyBorder="1" applyAlignment="1" applyProtection="1">
      <alignment vertical="center"/>
      <protection/>
    </xf>
    <xf numFmtId="181" fontId="9" fillId="0" borderId="1" xfId="0" applyNumberFormat="1" applyFont="1" applyFill="1" applyBorder="1" applyAlignment="1" applyProtection="1">
      <alignment vertical="center"/>
      <protection locked="0"/>
    </xf>
    <xf numFmtId="181" fontId="9" fillId="34" borderId="1" xfId="0" applyNumberFormat="1" applyFont="1" applyFill="1" applyBorder="1" applyAlignment="1" applyProtection="1">
      <alignment vertical="center"/>
      <protection locked="0"/>
    </xf>
    <xf numFmtId="181" fontId="9" fillId="34" borderId="1" xfId="33" applyNumberFormat="1" applyFont="1" applyFill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34" borderId="1" xfId="0" applyFont="1" applyFill="1" applyBorder="1" applyAlignment="1" applyProtection="1">
      <alignment vertical="center"/>
      <protection locked="0"/>
    </xf>
    <xf numFmtId="169" fontId="3" fillId="33" borderId="1" xfId="34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169" fontId="9" fillId="33" borderId="1" xfId="34" applyFont="1" applyFill="1" applyBorder="1" applyAlignment="1" applyProtection="1">
      <alignment horizontal="right" vertical="center" wrapText="1"/>
      <protection locked="0"/>
    </xf>
    <xf numFmtId="169" fontId="9" fillId="0" borderId="1" xfId="34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13" xfId="0" applyFont="1" applyFill="1" applyBorder="1" applyAlignment="1" applyProtection="1">
      <alignment vertical="center" wrapText="1"/>
      <protection locked="0"/>
    </xf>
    <xf numFmtId="0" fontId="9" fillId="0" borderId="1" xfId="60" applyFont="1" applyFill="1" applyBorder="1" applyAlignment="1" applyProtection="1">
      <alignment vertical="center"/>
      <protection locked="0"/>
    </xf>
    <xf numFmtId="0" fontId="9" fillId="34" borderId="1" xfId="60" applyFont="1" applyFill="1" applyBorder="1" applyAlignment="1" applyProtection="1">
      <alignment vertical="center"/>
      <protection locked="0"/>
    </xf>
    <xf numFmtId="0" fontId="26" fillId="0" borderId="0" xfId="0" applyFont="1" applyBorder="1" applyAlignment="1">
      <alignment horizontal="center" vertical="center"/>
    </xf>
  </cellXfs>
  <cellStyles count="6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alibri 10 tuč kurz" xfId="33"/>
    <cellStyle name="CALIBRI 8 - výška řádku 15" xfId="34"/>
    <cellStyle name="CALIBRI 8 - výška řádku 15 2" xfId="35"/>
    <cellStyle name="Calibri 9 tuč kurz" xfId="36"/>
    <cellStyle name="Celkem" xfId="37"/>
    <cellStyle name="Comma" xfId="38"/>
    <cellStyle name="Comma [0]" xfId="39"/>
    <cellStyle name="Hyperlink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Normální 2" xfId="51"/>
    <cellStyle name="Normální 2 2" xfId="52"/>
    <cellStyle name="Normální 3" xfId="53"/>
    <cellStyle name="Normální 3 2" xfId="54"/>
    <cellStyle name="Normální 3 3" xfId="55"/>
    <cellStyle name="Normální 4" xfId="56"/>
    <cellStyle name="Normální 4 2" xfId="57"/>
    <cellStyle name="Normální 5" xfId="58"/>
    <cellStyle name="Normální 5 2" xfId="59"/>
    <cellStyle name="Normální 6" xfId="60"/>
    <cellStyle name="Normální 6 2" xfId="61"/>
    <cellStyle name="Normální 6 3" xfId="62"/>
    <cellStyle name="Normální 7" xfId="63"/>
    <cellStyle name="Followed Hyperlink" xfId="64"/>
    <cellStyle name="Poznámka" xfId="65"/>
    <cellStyle name="Percent" xfId="66"/>
    <cellStyle name="Propojená buňka" xfId="67"/>
    <cellStyle name="Správně" xfId="68"/>
    <cellStyle name="Text upozornění" xfId="69"/>
    <cellStyle name="Vstup" xfId="70"/>
    <cellStyle name="Výpočet" xfId="71"/>
    <cellStyle name="Výstup" xfId="72"/>
    <cellStyle name="Vysvětlující text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tabSelected="1" zoomScale="110" zoomScaleNormal="110" zoomScalePageLayoutView="0" workbookViewId="0" topLeftCell="A1">
      <selection activeCell="B12" sqref="B12"/>
    </sheetView>
  </sheetViews>
  <sheetFormatPr defaultColWidth="9.140625" defaultRowHeight="15"/>
  <cols>
    <col min="1" max="1" width="37.7109375" style="0" customWidth="1"/>
    <col min="2" max="2" width="16.8515625" style="0" customWidth="1"/>
    <col min="3" max="3" width="15.57421875" style="0" customWidth="1"/>
    <col min="4" max="4" width="15.7109375" style="0" customWidth="1"/>
    <col min="5" max="5" width="18.140625" style="0" customWidth="1"/>
  </cols>
  <sheetData>
    <row r="1" ht="18.75">
      <c r="A1" s="6" t="s">
        <v>332</v>
      </c>
    </row>
    <row r="3" spans="1:5" ht="18.75">
      <c r="A3" s="6" t="s">
        <v>139</v>
      </c>
      <c r="B3" s="1"/>
      <c r="E3" s="5"/>
    </row>
    <row r="4" spans="1:5" ht="18.75">
      <c r="A4" s="6"/>
      <c r="B4" s="1"/>
      <c r="E4" s="5"/>
    </row>
    <row r="5" ht="15">
      <c r="A5" s="116" t="s">
        <v>194</v>
      </c>
    </row>
    <row r="6" spans="1:4" ht="31.5">
      <c r="A6" s="182" t="s">
        <v>26</v>
      </c>
      <c r="B6" s="186" t="s">
        <v>72</v>
      </c>
      <c r="C6" s="187" t="s">
        <v>281</v>
      </c>
      <c r="D6" s="187" t="s">
        <v>290</v>
      </c>
    </row>
    <row r="7" spans="1:4" ht="15">
      <c r="A7" s="183" t="str">
        <f>IO_01_PRIPRAVA!C2</f>
        <v>IO 01 - Příprava území</v>
      </c>
      <c r="B7" s="212">
        <f>IO_01_PRIPRAVA!G5</f>
        <v>0</v>
      </c>
      <c r="C7" s="213">
        <f aca="true" t="shared" si="0" ref="C7:C12">B7*0.21</f>
        <v>0</v>
      </c>
      <c r="D7" s="213">
        <f aca="true" t="shared" si="1" ref="D7:D12">B7+C7</f>
        <v>0</v>
      </c>
    </row>
    <row r="8" spans="1:4" ht="15">
      <c r="A8" s="183" t="str">
        <f>IO_02_HTU!C2</f>
        <v>IO 02 - Hrubé terénní úpravy</v>
      </c>
      <c r="B8" s="212">
        <f>IO_02_HTU!G5</f>
        <v>0</v>
      </c>
      <c r="C8" s="213">
        <f t="shared" si="0"/>
        <v>0</v>
      </c>
      <c r="D8" s="213">
        <f t="shared" si="1"/>
        <v>0</v>
      </c>
    </row>
    <row r="9" spans="1:4" ht="15">
      <c r="A9" s="183" t="str">
        <f>IO_03_PESINY!C2</f>
        <v>IO 03 - Úprava pěšin</v>
      </c>
      <c r="B9" s="212">
        <f>IO_03_PESINY!G5</f>
        <v>0</v>
      </c>
      <c r="C9" s="213">
        <f t="shared" si="0"/>
        <v>0</v>
      </c>
      <c r="D9" s="213">
        <f t="shared" si="1"/>
        <v>0</v>
      </c>
    </row>
    <row r="10" spans="1:4" ht="15">
      <c r="A10" s="183" t="str">
        <f>IO_04_VYSADBY!C2</f>
        <v>IO 04 - Výsadby a ošetření dřevin</v>
      </c>
      <c r="B10" s="212">
        <f>IO_04_VYSADBY!G5</f>
        <v>0</v>
      </c>
      <c r="C10" s="213">
        <f t="shared" si="0"/>
        <v>0</v>
      </c>
      <c r="D10" s="213">
        <f t="shared" si="1"/>
        <v>0</v>
      </c>
    </row>
    <row r="11" spans="1:4" ht="15">
      <c r="A11" s="184" t="s">
        <v>58</v>
      </c>
      <c r="B11" s="212">
        <f>ON_VRN!G5</f>
        <v>0</v>
      </c>
      <c r="C11" s="213">
        <f t="shared" si="0"/>
        <v>0</v>
      </c>
      <c r="D11" s="213">
        <f t="shared" si="1"/>
        <v>0</v>
      </c>
    </row>
    <row r="12" spans="1:4" ht="15">
      <c r="A12" s="185" t="s">
        <v>27</v>
      </c>
      <c r="B12" s="214">
        <f>SUM(B7:B11)</f>
        <v>0</v>
      </c>
      <c r="C12" s="215">
        <f t="shared" si="0"/>
        <v>0</v>
      </c>
      <c r="D12" s="215">
        <f t="shared" si="1"/>
        <v>0</v>
      </c>
    </row>
  </sheetData>
  <sheetProtection password="CCC9" sheet="1"/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="115" zoomScaleNormal="115" zoomScalePageLayoutView="0" workbookViewId="0" topLeftCell="A39">
      <selection activeCell="J63" sqref="J63"/>
    </sheetView>
  </sheetViews>
  <sheetFormatPr defaultColWidth="9.140625" defaultRowHeight="15"/>
  <cols>
    <col min="1" max="1" width="5.140625" style="0" customWidth="1"/>
    <col min="2" max="2" width="8.8515625" style="0" customWidth="1"/>
    <col min="3" max="3" width="93.7109375" style="0" customWidth="1"/>
    <col min="4" max="4" width="5.7109375" style="0" customWidth="1"/>
    <col min="5" max="5" width="8.28125" style="0" customWidth="1"/>
    <col min="6" max="6" width="8.421875" style="0" customWidth="1"/>
    <col min="7" max="7" width="11.7109375" style="95" customWidth="1"/>
  </cols>
  <sheetData>
    <row r="1" spans="1:7" ht="15">
      <c r="A1" s="138" t="s">
        <v>0</v>
      </c>
      <c r="B1" s="139"/>
      <c r="C1" s="138" t="s">
        <v>81</v>
      </c>
      <c r="D1" s="139"/>
      <c r="E1" s="139"/>
      <c r="F1" s="140"/>
      <c r="G1" s="141"/>
    </row>
    <row r="2" spans="1:7" ht="15">
      <c r="A2" s="138" t="s">
        <v>1</v>
      </c>
      <c r="B2" s="139"/>
      <c r="C2" s="138" t="s">
        <v>77</v>
      </c>
      <c r="D2" s="139"/>
      <c r="E2" s="139"/>
      <c r="F2" s="140"/>
      <c r="G2" s="142"/>
    </row>
    <row r="3" spans="1:7" ht="14.25" customHeight="1">
      <c r="A3" s="143"/>
      <c r="B3" s="144"/>
      <c r="C3" s="145"/>
      <c r="D3" s="145"/>
      <c r="E3" s="146"/>
      <c r="F3" s="147"/>
      <c r="G3" s="148"/>
    </row>
    <row r="4" spans="1:7" ht="30" customHeight="1">
      <c r="A4" s="149" t="s">
        <v>55</v>
      </c>
      <c r="B4" s="149" t="s">
        <v>46</v>
      </c>
      <c r="C4" s="149" t="s">
        <v>45</v>
      </c>
      <c r="D4" s="149" t="s">
        <v>54</v>
      </c>
      <c r="E4" s="149" t="s">
        <v>47</v>
      </c>
      <c r="F4" s="149" t="s">
        <v>73</v>
      </c>
      <c r="G4" s="170" t="s">
        <v>285</v>
      </c>
    </row>
    <row r="5" spans="1:7" ht="15">
      <c r="A5" s="150"/>
      <c r="B5" s="151"/>
      <c r="C5" s="152" t="s">
        <v>41</v>
      </c>
      <c r="D5" s="151"/>
      <c r="E5" s="152"/>
      <c r="F5" s="153"/>
      <c r="G5" s="154">
        <f>SUBTOTAL(109,G6:G67)</f>
        <v>0</v>
      </c>
    </row>
    <row r="6" spans="1:7" ht="15">
      <c r="A6" s="155"/>
      <c r="B6" s="156"/>
      <c r="C6" s="157" t="s">
        <v>89</v>
      </c>
      <c r="D6" s="156"/>
      <c r="E6" s="158"/>
      <c r="F6" s="159"/>
      <c r="G6" s="160">
        <f>SUBTOTAL(109,G7:G12)</f>
        <v>0</v>
      </c>
    </row>
    <row r="7" spans="1:7" ht="22.5">
      <c r="A7" s="99">
        <v>1</v>
      </c>
      <c r="B7" s="39" t="s">
        <v>78</v>
      </c>
      <c r="C7" s="161" t="s">
        <v>283</v>
      </c>
      <c r="D7" s="39" t="s">
        <v>5</v>
      </c>
      <c r="E7" s="38">
        <v>250</v>
      </c>
      <c r="F7" s="225"/>
      <c r="G7" s="135">
        <f aca="true" t="shared" si="0" ref="G7:G12">E7*F7</f>
        <v>0</v>
      </c>
    </row>
    <row r="8" spans="1:7" ht="33.75">
      <c r="A8" s="99">
        <f>A7+1</f>
        <v>2</v>
      </c>
      <c r="B8" s="39" t="s">
        <v>78</v>
      </c>
      <c r="C8" s="161" t="s">
        <v>282</v>
      </c>
      <c r="D8" s="39" t="s">
        <v>5</v>
      </c>
      <c r="E8" s="38">
        <v>3930</v>
      </c>
      <c r="F8" s="225"/>
      <c r="G8" s="135">
        <f t="shared" si="0"/>
        <v>0</v>
      </c>
    </row>
    <row r="9" spans="1:7" ht="22.5">
      <c r="A9" s="99">
        <f>A8+1</f>
        <v>3</v>
      </c>
      <c r="B9" s="39" t="s">
        <v>78</v>
      </c>
      <c r="C9" s="161" t="s">
        <v>284</v>
      </c>
      <c r="D9" s="39" t="s">
        <v>5</v>
      </c>
      <c r="E9" s="38">
        <v>1260</v>
      </c>
      <c r="F9" s="225"/>
      <c r="G9" s="135">
        <f t="shared" si="0"/>
        <v>0</v>
      </c>
    </row>
    <row r="10" spans="1:7" ht="15">
      <c r="A10" s="99">
        <f>A9+1</f>
        <v>4</v>
      </c>
      <c r="B10" s="39" t="s">
        <v>78</v>
      </c>
      <c r="C10" s="161" t="s">
        <v>107</v>
      </c>
      <c r="D10" s="39" t="s">
        <v>2</v>
      </c>
      <c r="E10" s="38">
        <v>4.5</v>
      </c>
      <c r="F10" s="225"/>
      <c r="G10" s="135">
        <f t="shared" si="0"/>
        <v>0</v>
      </c>
    </row>
    <row r="11" spans="1:7" ht="15">
      <c r="A11" s="99">
        <f>A10+1</f>
        <v>5</v>
      </c>
      <c r="B11" s="39" t="s">
        <v>78</v>
      </c>
      <c r="C11" s="38" t="s">
        <v>79</v>
      </c>
      <c r="D11" s="39" t="s">
        <v>2</v>
      </c>
      <c r="E11" s="38">
        <v>17.8</v>
      </c>
      <c r="F11" s="225"/>
      <c r="G11" s="135">
        <f t="shared" si="0"/>
        <v>0</v>
      </c>
    </row>
    <row r="12" spans="1:7" ht="15">
      <c r="A12" s="99">
        <f>A11+1</f>
        <v>6</v>
      </c>
      <c r="B12" s="39" t="s">
        <v>78</v>
      </c>
      <c r="C12" s="38" t="s">
        <v>292</v>
      </c>
      <c r="D12" s="39" t="s">
        <v>2</v>
      </c>
      <c r="E12" s="38">
        <v>17.8</v>
      </c>
      <c r="F12" s="225"/>
      <c r="G12" s="135">
        <f t="shared" si="0"/>
        <v>0</v>
      </c>
    </row>
    <row r="13" spans="1:7" ht="15">
      <c r="A13" s="162"/>
      <c r="B13" s="163"/>
      <c r="C13" s="164" t="s">
        <v>49</v>
      </c>
      <c r="D13" s="165"/>
      <c r="E13" s="164"/>
      <c r="F13" s="166"/>
      <c r="G13" s="160">
        <f>SUBTOTAL(109,G14:G34)</f>
        <v>0</v>
      </c>
    </row>
    <row r="14" spans="1:7" ht="15">
      <c r="A14" s="99">
        <f>A12+1</f>
        <v>7</v>
      </c>
      <c r="B14" s="39" t="s">
        <v>78</v>
      </c>
      <c r="C14" s="127" t="s">
        <v>293</v>
      </c>
      <c r="D14" s="39" t="s">
        <v>13</v>
      </c>
      <c r="E14" s="38">
        <v>238</v>
      </c>
      <c r="F14" s="225"/>
      <c r="G14" s="135">
        <f aca="true" t="shared" si="1" ref="G14:G34">E14*F14</f>
        <v>0</v>
      </c>
    </row>
    <row r="15" spans="1:7" ht="15">
      <c r="A15" s="99">
        <f aca="true" t="shared" si="2" ref="A15:A34">A14+1</f>
        <v>8</v>
      </c>
      <c r="B15" s="39" t="s">
        <v>78</v>
      </c>
      <c r="C15" s="127" t="s">
        <v>294</v>
      </c>
      <c r="D15" s="39" t="s">
        <v>13</v>
      </c>
      <c r="E15" s="38">
        <v>269</v>
      </c>
      <c r="F15" s="225"/>
      <c r="G15" s="135">
        <f t="shared" si="1"/>
        <v>0</v>
      </c>
    </row>
    <row r="16" spans="1:7" ht="15">
      <c r="A16" s="99">
        <f t="shared" si="2"/>
        <v>9</v>
      </c>
      <c r="B16" s="39" t="s">
        <v>78</v>
      </c>
      <c r="C16" s="127" t="s">
        <v>295</v>
      </c>
      <c r="D16" s="39" t="s">
        <v>13</v>
      </c>
      <c r="E16" s="38">
        <v>13</v>
      </c>
      <c r="F16" s="225"/>
      <c r="G16" s="135">
        <f t="shared" si="1"/>
        <v>0</v>
      </c>
    </row>
    <row r="17" spans="1:7" ht="15">
      <c r="A17" s="99">
        <f t="shared" si="2"/>
        <v>10</v>
      </c>
      <c r="B17" s="39" t="s">
        <v>78</v>
      </c>
      <c r="C17" s="127" t="s">
        <v>296</v>
      </c>
      <c r="D17" s="39" t="s">
        <v>13</v>
      </c>
      <c r="E17" s="38">
        <v>113</v>
      </c>
      <c r="F17" s="225"/>
      <c r="G17" s="135">
        <f t="shared" si="1"/>
        <v>0</v>
      </c>
    </row>
    <row r="18" spans="1:7" ht="15">
      <c r="A18" s="99">
        <f t="shared" si="2"/>
        <v>11</v>
      </c>
      <c r="B18" s="39" t="s">
        <v>78</v>
      </c>
      <c r="C18" s="127" t="s">
        <v>297</v>
      </c>
      <c r="D18" s="39" t="s">
        <v>13</v>
      </c>
      <c r="E18" s="38">
        <v>14</v>
      </c>
      <c r="F18" s="225"/>
      <c r="G18" s="135">
        <f t="shared" si="1"/>
        <v>0</v>
      </c>
    </row>
    <row r="19" spans="1:7" ht="15">
      <c r="A19" s="99">
        <f t="shared" si="2"/>
        <v>12</v>
      </c>
      <c r="B19" s="39" t="s">
        <v>78</v>
      </c>
      <c r="C19" s="127" t="s">
        <v>298</v>
      </c>
      <c r="D19" s="39" t="s">
        <v>13</v>
      </c>
      <c r="E19" s="38">
        <v>25</v>
      </c>
      <c r="F19" s="225"/>
      <c r="G19" s="135">
        <f t="shared" si="1"/>
        <v>0</v>
      </c>
    </row>
    <row r="20" spans="1:7" ht="15">
      <c r="A20" s="99">
        <f t="shared" si="2"/>
        <v>13</v>
      </c>
      <c r="B20" s="39" t="s">
        <v>78</v>
      </c>
      <c r="C20" s="127" t="s">
        <v>299</v>
      </c>
      <c r="D20" s="39" t="s">
        <v>13</v>
      </c>
      <c r="E20" s="38">
        <v>8</v>
      </c>
      <c r="F20" s="225"/>
      <c r="G20" s="135">
        <f t="shared" si="1"/>
        <v>0</v>
      </c>
    </row>
    <row r="21" spans="1:7" ht="15">
      <c r="A21" s="99">
        <f t="shared" si="2"/>
        <v>14</v>
      </c>
      <c r="B21" s="39" t="s">
        <v>78</v>
      </c>
      <c r="C21" s="127" t="s">
        <v>300</v>
      </c>
      <c r="D21" s="39" t="s">
        <v>13</v>
      </c>
      <c r="E21" s="38">
        <v>6</v>
      </c>
      <c r="F21" s="225"/>
      <c r="G21" s="135">
        <f t="shared" si="1"/>
        <v>0</v>
      </c>
    </row>
    <row r="22" spans="1:7" ht="15">
      <c r="A22" s="99">
        <f t="shared" si="2"/>
        <v>15</v>
      </c>
      <c r="B22" s="39" t="s">
        <v>78</v>
      </c>
      <c r="C22" s="127" t="s">
        <v>301</v>
      </c>
      <c r="D22" s="39" t="s">
        <v>13</v>
      </c>
      <c r="E22" s="38">
        <v>4</v>
      </c>
      <c r="F22" s="225"/>
      <c r="G22" s="135">
        <f t="shared" si="1"/>
        <v>0</v>
      </c>
    </row>
    <row r="23" spans="1:7" ht="15">
      <c r="A23" s="99">
        <f t="shared" si="2"/>
        <v>16</v>
      </c>
      <c r="B23" s="39" t="s">
        <v>78</v>
      </c>
      <c r="C23" s="127" t="s">
        <v>302</v>
      </c>
      <c r="D23" s="39" t="s">
        <v>13</v>
      </c>
      <c r="E23" s="38">
        <v>1</v>
      </c>
      <c r="F23" s="225"/>
      <c r="G23" s="135">
        <f t="shared" si="1"/>
        <v>0</v>
      </c>
    </row>
    <row r="24" spans="1:7" ht="15">
      <c r="A24" s="99">
        <f t="shared" si="2"/>
        <v>17</v>
      </c>
      <c r="B24" s="39" t="s">
        <v>78</v>
      </c>
      <c r="C24" s="127" t="s">
        <v>303</v>
      </c>
      <c r="D24" s="39" t="s">
        <v>13</v>
      </c>
      <c r="E24" s="38">
        <v>2</v>
      </c>
      <c r="F24" s="225"/>
      <c r="G24" s="135">
        <f t="shared" si="1"/>
        <v>0</v>
      </c>
    </row>
    <row r="25" spans="1:7" ht="15">
      <c r="A25" s="99">
        <f t="shared" si="2"/>
        <v>18</v>
      </c>
      <c r="B25" s="39" t="s">
        <v>78</v>
      </c>
      <c r="C25" s="127" t="s">
        <v>304</v>
      </c>
      <c r="D25" s="39" t="s">
        <v>13</v>
      </c>
      <c r="E25" s="38">
        <v>1</v>
      </c>
      <c r="F25" s="225"/>
      <c r="G25" s="135">
        <f t="shared" si="1"/>
        <v>0</v>
      </c>
    </row>
    <row r="26" spans="1:7" ht="15">
      <c r="A26" s="99">
        <f t="shared" si="2"/>
        <v>19</v>
      </c>
      <c r="B26" s="39" t="s">
        <v>78</v>
      </c>
      <c r="C26" s="127" t="s">
        <v>305</v>
      </c>
      <c r="D26" s="39" t="s">
        <v>13</v>
      </c>
      <c r="E26" s="38">
        <v>1</v>
      </c>
      <c r="F26" s="225"/>
      <c r="G26" s="135">
        <f t="shared" si="1"/>
        <v>0</v>
      </c>
    </row>
    <row r="27" spans="1:7" ht="15">
      <c r="A27" s="99">
        <f t="shared" si="2"/>
        <v>20</v>
      </c>
      <c r="B27" s="39" t="s">
        <v>78</v>
      </c>
      <c r="C27" s="127" t="s">
        <v>306</v>
      </c>
      <c r="D27" s="39" t="s">
        <v>13</v>
      </c>
      <c r="E27" s="38">
        <v>1</v>
      </c>
      <c r="F27" s="225"/>
      <c r="G27" s="135">
        <f t="shared" si="1"/>
        <v>0</v>
      </c>
    </row>
    <row r="28" spans="1:7" ht="22.5">
      <c r="A28" s="99">
        <f>A27+1</f>
        <v>21</v>
      </c>
      <c r="B28" s="39" t="s">
        <v>78</v>
      </c>
      <c r="C28" s="127" t="s">
        <v>102</v>
      </c>
      <c r="D28" s="39" t="s">
        <v>2</v>
      </c>
      <c r="E28" s="38">
        <v>104.4</v>
      </c>
      <c r="F28" s="225"/>
      <c r="G28" s="135">
        <f t="shared" si="1"/>
        <v>0</v>
      </c>
    </row>
    <row r="29" spans="1:7" ht="15">
      <c r="A29" s="99">
        <f t="shared" si="2"/>
        <v>22</v>
      </c>
      <c r="B29" s="39" t="s">
        <v>78</v>
      </c>
      <c r="C29" s="38" t="s">
        <v>103</v>
      </c>
      <c r="D29" s="39" t="s">
        <v>2</v>
      </c>
      <c r="E29" s="38">
        <v>191.4</v>
      </c>
      <c r="F29" s="225"/>
      <c r="G29" s="135">
        <f t="shared" si="1"/>
        <v>0</v>
      </c>
    </row>
    <row r="30" spans="1:7" ht="22.5">
      <c r="A30" s="99">
        <f t="shared" si="2"/>
        <v>23</v>
      </c>
      <c r="B30" s="39" t="s">
        <v>78</v>
      </c>
      <c r="C30" s="38" t="s">
        <v>80</v>
      </c>
      <c r="D30" s="39" t="s">
        <v>2</v>
      </c>
      <c r="E30" s="38">
        <v>104.4</v>
      </c>
      <c r="F30" s="225"/>
      <c r="G30" s="135">
        <f t="shared" si="1"/>
        <v>0</v>
      </c>
    </row>
    <row r="31" spans="1:7" ht="15">
      <c r="A31" s="99">
        <f t="shared" si="2"/>
        <v>24</v>
      </c>
      <c r="B31" s="39" t="s">
        <v>78</v>
      </c>
      <c r="C31" s="38" t="s">
        <v>291</v>
      </c>
      <c r="D31" s="39" t="s">
        <v>2</v>
      </c>
      <c r="E31" s="38">
        <v>81.9</v>
      </c>
      <c r="F31" s="225"/>
      <c r="G31" s="135">
        <f t="shared" si="1"/>
        <v>0</v>
      </c>
    </row>
    <row r="32" spans="1:7" ht="15">
      <c r="A32" s="207">
        <f t="shared" si="2"/>
        <v>25</v>
      </c>
      <c r="B32" s="208" t="s">
        <v>78</v>
      </c>
      <c r="C32" s="209" t="s">
        <v>104</v>
      </c>
      <c r="D32" s="208" t="s">
        <v>2</v>
      </c>
      <c r="E32" s="209">
        <v>295.8</v>
      </c>
      <c r="F32" s="226"/>
      <c r="G32" s="210">
        <f t="shared" si="1"/>
        <v>0</v>
      </c>
    </row>
    <row r="33" spans="1:7" ht="15">
      <c r="A33" s="207">
        <f t="shared" si="2"/>
        <v>26</v>
      </c>
      <c r="B33" s="208" t="s">
        <v>78</v>
      </c>
      <c r="C33" s="209" t="s">
        <v>105</v>
      </c>
      <c r="D33" s="208" t="s">
        <v>2</v>
      </c>
      <c r="E33" s="209">
        <v>295.8</v>
      </c>
      <c r="F33" s="226"/>
      <c r="G33" s="210">
        <f t="shared" si="1"/>
        <v>0</v>
      </c>
    </row>
    <row r="34" spans="1:7" ht="15">
      <c r="A34" s="99">
        <f t="shared" si="2"/>
        <v>27</v>
      </c>
      <c r="B34" s="39" t="s">
        <v>78</v>
      </c>
      <c r="C34" s="127" t="s">
        <v>307</v>
      </c>
      <c r="D34" s="39" t="s">
        <v>2</v>
      </c>
      <c r="E34" s="38">
        <v>395.5</v>
      </c>
      <c r="F34" s="225"/>
      <c r="G34" s="135">
        <f t="shared" si="1"/>
        <v>0</v>
      </c>
    </row>
    <row r="35" spans="1:7" ht="15">
      <c r="A35" s="155"/>
      <c r="B35" s="156"/>
      <c r="C35" s="158" t="s">
        <v>48</v>
      </c>
      <c r="D35" s="156"/>
      <c r="E35" s="158"/>
      <c r="F35" s="159"/>
      <c r="G35" s="160">
        <f>SUBTOTAL(109,G36:G44)</f>
        <v>0</v>
      </c>
    </row>
    <row r="36" spans="1:7" ht="22.5">
      <c r="A36" s="99">
        <f>A34+1</f>
        <v>28</v>
      </c>
      <c r="B36" s="39" t="s">
        <v>18</v>
      </c>
      <c r="C36" s="127" t="s">
        <v>82</v>
      </c>
      <c r="D36" s="39" t="s">
        <v>13</v>
      </c>
      <c r="E36" s="38">
        <v>170</v>
      </c>
      <c r="F36" s="225"/>
      <c r="G36" s="135">
        <f aca="true" t="shared" si="3" ref="G36:G44">E36*F36</f>
        <v>0</v>
      </c>
    </row>
    <row r="37" spans="1:7" ht="22.5">
      <c r="A37" s="99">
        <f aca="true" t="shared" si="4" ref="A37:A44">A36+1</f>
        <v>29</v>
      </c>
      <c r="B37" s="39" t="s">
        <v>19</v>
      </c>
      <c r="C37" s="127" t="s">
        <v>83</v>
      </c>
      <c r="D37" s="39" t="s">
        <v>13</v>
      </c>
      <c r="E37" s="38">
        <v>81</v>
      </c>
      <c r="F37" s="225"/>
      <c r="G37" s="135">
        <f t="shared" si="3"/>
        <v>0</v>
      </c>
    </row>
    <row r="38" spans="1:7" ht="22.5">
      <c r="A38" s="207">
        <f t="shared" si="4"/>
        <v>30</v>
      </c>
      <c r="B38" s="208" t="s">
        <v>29</v>
      </c>
      <c r="C38" s="211" t="s">
        <v>32</v>
      </c>
      <c r="D38" s="208" t="s">
        <v>13</v>
      </c>
      <c r="E38" s="209">
        <v>170</v>
      </c>
      <c r="F38" s="225"/>
      <c r="G38" s="210">
        <f t="shared" si="3"/>
        <v>0</v>
      </c>
    </row>
    <row r="39" spans="1:7" ht="22.5">
      <c r="A39" s="207">
        <f t="shared" si="4"/>
        <v>31</v>
      </c>
      <c r="B39" s="208" t="s">
        <v>30</v>
      </c>
      <c r="C39" s="211" t="s">
        <v>33</v>
      </c>
      <c r="D39" s="208" t="s">
        <v>13</v>
      </c>
      <c r="E39" s="209">
        <v>81</v>
      </c>
      <c r="F39" s="226"/>
      <c r="G39" s="210">
        <f t="shared" si="3"/>
        <v>0</v>
      </c>
    </row>
    <row r="40" spans="1:7" ht="15">
      <c r="A40" s="99">
        <f t="shared" si="4"/>
        <v>32</v>
      </c>
      <c r="B40" s="39" t="s">
        <v>78</v>
      </c>
      <c r="C40" s="127" t="s">
        <v>84</v>
      </c>
      <c r="D40" s="39" t="s">
        <v>13</v>
      </c>
      <c r="E40" s="38">
        <v>48</v>
      </c>
      <c r="F40" s="225"/>
      <c r="G40" s="135">
        <f t="shared" si="3"/>
        <v>0</v>
      </c>
    </row>
    <row r="41" spans="1:7" ht="15">
      <c r="A41" s="99">
        <f t="shared" si="4"/>
        <v>33</v>
      </c>
      <c r="B41" s="39" t="s">
        <v>78</v>
      </c>
      <c r="C41" s="127" t="s">
        <v>85</v>
      </c>
      <c r="D41" s="136" t="s">
        <v>13</v>
      </c>
      <c r="E41" s="137">
        <v>28</v>
      </c>
      <c r="F41" s="225"/>
      <c r="G41" s="135">
        <f t="shared" si="3"/>
        <v>0</v>
      </c>
    </row>
    <row r="42" spans="1:7" ht="15">
      <c r="A42" s="99">
        <f t="shared" si="4"/>
        <v>34</v>
      </c>
      <c r="B42" s="39" t="s">
        <v>78</v>
      </c>
      <c r="C42" s="127" t="s">
        <v>86</v>
      </c>
      <c r="D42" s="136" t="s">
        <v>13</v>
      </c>
      <c r="E42" s="137">
        <v>14</v>
      </c>
      <c r="F42" s="225"/>
      <c r="G42" s="135">
        <f t="shared" si="3"/>
        <v>0</v>
      </c>
    </row>
    <row r="43" spans="1:7" ht="15">
      <c r="A43" s="99">
        <f t="shared" si="4"/>
        <v>35</v>
      </c>
      <c r="B43" s="39" t="s">
        <v>78</v>
      </c>
      <c r="C43" s="127" t="s">
        <v>87</v>
      </c>
      <c r="D43" s="136" t="s">
        <v>13</v>
      </c>
      <c r="E43" s="137">
        <v>3</v>
      </c>
      <c r="F43" s="225"/>
      <c r="G43" s="135">
        <f t="shared" si="3"/>
        <v>0</v>
      </c>
    </row>
    <row r="44" spans="1:7" ht="15">
      <c r="A44" s="99">
        <f t="shared" si="4"/>
        <v>36</v>
      </c>
      <c r="B44" s="39" t="s">
        <v>78</v>
      </c>
      <c r="C44" s="127" t="s">
        <v>88</v>
      </c>
      <c r="D44" s="136" t="s">
        <v>13</v>
      </c>
      <c r="E44" s="137">
        <v>1</v>
      </c>
      <c r="F44" s="226"/>
      <c r="G44" s="135">
        <f t="shared" si="3"/>
        <v>0</v>
      </c>
    </row>
    <row r="45" spans="1:7" ht="15">
      <c r="A45" s="155"/>
      <c r="B45" s="156"/>
      <c r="C45" s="158" t="s">
        <v>121</v>
      </c>
      <c r="D45" s="156"/>
      <c r="E45" s="167"/>
      <c r="F45" s="159"/>
      <c r="G45" s="160">
        <f>SUBTOTAL(109,G46:G56)</f>
        <v>0</v>
      </c>
    </row>
    <row r="46" spans="1:7" ht="15">
      <c r="A46" s="168">
        <f>A44+1</f>
        <v>37</v>
      </c>
      <c r="B46" s="14" t="s">
        <v>16</v>
      </c>
      <c r="C46" s="100" t="s">
        <v>116</v>
      </c>
      <c r="D46" s="14" t="s">
        <v>2</v>
      </c>
      <c r="E46" s="13">
        <v>9.2</v>
      </c>
      <c r="F46" s="102"/>
      <c r="G46" s="135">
        <f aca="true" t="shared" si="5" ref="G46:G56">E46*F46</f>
        <v>0</v>
      </c>
    </row>
    <row r="47" spans="1:7" ht="15">
      <c r="A47" s="99">
        <f aca="true" t="shared" si="6" ref="A47:A56">A46+1</f>
        <v>38</v>
      </c>
      <c r="B47" s="14" t="s">
        <v>143</v>
      </c>
      <c r="C47" s="100" t="s">
        <v>144</v>
      </c>
      <c r="D47" s="14" t="s">
        <v>2</v>
      </c>
      <c r="E47" s="13">
        <v>14.4</v>
      </c>
      <c r="F47" s="102"/>
      <c r="G47" s="135">
        <f t="shared" si="5"/>
        <v>0</v>
      </c>
    </row>
    <row r="48" spans="1:7" ht="15">
      <c r="A48" s="99">
        <f t="shared" si="6"/>
        <v>39</v>
      </c>
      <c r="B48" s="14" t="s">
        <v>9</v>
      </c>
      <c r="C48" s="100" t="s">
        <v>115</v>
      </c>
      <c r="D48" s="14" t="s">
        <v>2</v>
      </c>
      <c r="E48" s="13">
        <v>23.6</v>
      </c>
      <c r="F48" s="102"/>
      <c r="G48" s="135">
        <f t="shared" si="5"/>
        <v>0</v>
      </c>
    </row>
    <row r="49" spans="1:7" ht="22.5">
      <c r="A49" s="99">
        <f t="shared" si="6"/>
        <v>40</v>
      </c>
      <c r="B49" s="14" t="s">
        <v>10</v>
      </c>
      <c r="C49" s="100" t="s">
        <v>122</v>
      </c>
      <c r="D49" s="14" t="s">
        <v>2</v>
      </c>
      <c r="E49" s="13">
        <v>3.4</v>
      </c>
      <c r="F49" s="102"/>
      <c r="G49" s="135">
        <f t="shared" si="5"/>
        <v>0</v>
      </c>
    </row>
    <row r="50" spans="1:7" ht="15">
      <c r="A50" s="99">
        <f t="shared" si="6"/>
        <v>41</v>
      </c>
      <c r="B50" s="14" t="s">
        <v>164</v>
      </c>
      <c r="C50" s="100" t="s">
        <v>117</v>
      </c>
      <c r="D50" s="14" t="s">
        <v>7</v>
      </c>
      <c r="E50" s="13">
        <v>6.1</v>
      </c>
      <c r="F50" s="102"/>
      <c r="G50" s="135">
        <f t="shared" si="5"/>
        <v>0</v>
      </c>
    </row>
    <row r="51" spans="1:7" ht="15">
      <c r="A51" s="99">
        <f t="shared" si="6"/>
        <v>42</v>
      </c>
      <c r="B51" s="14" t="s">
        <v>11</v>
      </c>
      <c r="C51" s="100" t="s">
        <v>118</v>
      </c>
      <c r="D51" s="14" t="s">
        <v>2</v>
      </c>
      <c r="E51" s="13">
        <v>20.2</v>
      </c>
      <c r="F51" s="102"/>
      <c r="G51" s="135">
        <f t="shared" si="5"/>
        <v>0</v>
      </c>
    </row>
    <row r="52" spans="1:7" ht="15">
      <c r="A52" s="99">
        <f t="shared" si="6"/>
        <v>43</v>
      </c>
      <c r="B52" s="14" t="s">
        <v>37</v>
      </c>
      <c r="C52" s="100" t="s">
        <v>17</v>
      </c>
      <c r="D52" s="14" t="s">
        <v>12</v>
      </c>
      <c r="E52" s="13">
        <v>14</v>
      </c>
      <c r="F52" s="102"/>
      <c r="G52" s="135">
        <f t="shared" si="5"/>
        <v>0</v>
      </c>
    </row>
    <row r="53" spans="1:7" ht="15">
      <c r="A53" s="99">
        <f t="shared" si="6"/>
        <v>44</v>
      </c>
      <c r="B53" s="14" t="s">
        <v>165</v>
      </c>
      <c r="C53" s="100" t="s">
        <v>56</v>
      </c>
      <c r="D53" s="14" t="s">
        <v>12</v>
      </c>
      <c r="E53" s="13">
        <v>14</v>
      </c>
      <c r="F53" s="102"/>
      <c r="G53" s="135">
        <f t="shared" si="5"/>
        <v>0</v>
      </c>
    </row>
    <row r="54" spans="1:7" ht="15">
      <c r="A54" s="99">
        <f t="shared" si="6"/>
        <v>45</v>
      </c>
      <c r="B54" s="14" t="s">
        <v>145</v>
      </c>
      <c r="C54" s="100" t="s">
        <v>120</v>
      </c>
      <c r="D54" s="14" t="s">
        <v>5</v>
      </c>
      <c r="E54" s="13">
        <v>14.4</v>
      </c>
      <c r="F54" s="102"/>
      <c r="G54" s="135">
        <f t="shared" si="5"/>
        <v>0</v>
      </c>
    </row>
    <row r="55" spans="1:7" ht="15">
      <c r="A55" s="99">
        <f t="shared" si="6"/>
        <v>46</v>
      </c>
      <c r="B55" s="14" t="s">
        <v>166</v>
      </c>
      <c r="C55" s="100" t="s">
        <v>119</v>
      </c>
      <c r="D55" s="14" t="s">
        <v>13</v>
      </c>
      <c r="E55" s="13">
        <v>4</v>
      </c>
      <c r="F55" s="102"/>
      <c r="G55" s="135">
        <f t="shared" si="5"/>
        <v>0</v>
      </c>
    </row>
    <row r="56" spans="1:7" ht="15">
      <c r="A56" s="99">
        <f t="shared" si="6"/>
        <v>47</v>
      </c>
      <c r="B56" s="14" t="s">
        <v>161</v>
      </c>
      <c r="C56" s="100" t="s">
        <v>136</v>
      </c>
      <c r="D56" s="14" t="s">
        <v>7</v>
      </c>
      <c r="E56" s="13">
        <v>5.2</v>
      </c>
      <c r="F56" s="102"/>
      <c r="G56" s="135">
        <f t="shared" si="5"/>
        <v>0</v>
      </c>
    </row>
    <row r="57" spans="1:7" ht="15">
      <c r="A57" s="155" t="s">
        <v>226</v>
      </c>
      <c r="B57" s="156"/>
      <c r="C57" s="158" t="s">
        <v>31</v>
      </c>
      <c r="D57" s="156"/>
      <c r="E57" s="167"/>
      <c r="F57" s="159"/>
      <c r="G57" s="160">
        <f>SUBTOTAL(109,G58:G67)</f>
        <v>0</v>
      </c>
    </row>
    <row r="58" spans="1:7" ht="15">
      <c r="A58" s="99">
        <f>A56+1</f>
        <v>48</v>
      </c>
      <c r="B58" s="39" t="s">
        <v>78</v>
      </c>
      <c r="C58" s="38" t="s">
        <v>90</v>
      </c>
      <c r="D58" s="39" t="s">
        <v>13</v>
      </c>
      <c r="E58" s="38">
        <v>35</v>
      </c>
      <c r="F58" s="227"/>
      <c r="G58" s="135">
        <f aca="true" t="shared" si="7" ref="G58:G67">E58*F58</f>
        <v>0</v>
      </c>
    </row>
    <row r="59" spans="1:7" ht="15">
      <c r="A59" s="99">
        <f aca="true" t="shared" si="8" ref="A59:A67">A58+1</f>
        <v>49</v>
      </c>
      <c r="B59" s="14" t="s">
        <v>146</v>
      </c>
      <c r="C59" s="112" t="s">
        <v>106</v>
      </c>
      <c r="D59" s="14" t="s">
        <v>2</v>
      </c>
      <c r="E59" s="38">
        <v>11</v>
      </c>
      <c r="F59" s="102"/>
      <c r="G59" s="135">
        <f t="shared" si="7"/>
        <v>0</v>
      </c>
    </row>
    <row r="60" spans="1:7" ht="15">
      <c r="A60" s="99">
        <f t="shared" si="8"/>
        <v>50</v>
      </c>
      <c r="B60" s="14" t="s">
        <v>9</v>
      </c>
      <c r="C60" s="100" t="s">
        <v>91</v>
      </c>
      <c r="D60" s="14" t="s">
        <v>2</v>
      </c>
      <c r="E60" s="38">
        <v>11</v>
      </c>
      <c r="F60" s="102"/>
      <c r="G60" s="135">
        <f t="shared" si="7"/>
        <v>0</v>
      </c>
    </row>
    <row r="61" spans="1:7" ht="22.5">
      <c r="A61" s="207">
        <f t="shared" si="8"/>
        <v>51</v>
      </c>
      <c r="B61" s="208" t="s">
        <v>147</v>
      </c>
      <c r="C61" s="209" t="s">
        <v>142</v>
      </c>
      <c r="D61" s="208" t="s">
        <v>2</v>
      </c>
      <c r="E61" s="209">
        <v>4</v>
      </c>
      <c r="F61" s="206"/>
      <c r="G61" s="210">
        <f t="shared" si="7"/>
        <v>0</v>
      </c>
    </row>
    <row r="62" spans="1:7" ht="22.5">
      <c r="A62" s="207">
        <f t="shared" si="8"/>
        <v>52</v>
      </c>
      <c r="B62" s="208" t="s">
        <v>148</v>
      </c>
      <c r="C62" s="209" t="s">
        <v>151</v>
      </c>
      <c r="D62" s="208" t="s">
        <v>7</v>
      </c>
      <c r="E62" s="209">
        <v>8.8</v>
      </c>
      <c r="F62" s="206"/>
      <c r="G62" s="210">
        <f t="shared" si="7"/>
        <v>0</v>
      </c>
    </row>
    <row r="63" spans="1:7" ht="22.5">
      <c r="A63" s="207">
        <f t="shared" si="8"/>
        <v>53</v>
      </c>
      <c r="B63" s="208" t="s">
        <v>149</v>
      </c>
      <c r="C63" s="209" t="s">
        <v>163</v>
      </c>
      <c r="D63" s="208" t="s">
        <v>7</v>
      </c>
      <c r="E63" s="209">
        <v>79.2</v>
      </c>
      <c r="F63" s="206"/>
      <c r="G63" s="210">
        <f t="shared" si="7"/>
        <v>0</v>
      </c>
    </row>
    <row r="64" spans="1:7" ht="22.5">
      <c r="A64" s="207">
        <f t="shared" si="8"/>
        <v>54</v>
      </c>
      <c r="B64" s="208" t="s">
        <v>150</v>
      </c>
      <c r="C64" s="209" t="s">
        <v>152</v>
      </c>
      <c r="D64" s="208" t="s">
        <v>7</v>
      </c>
      <c r="E64" s="209">
        <v>8.8</v>
      </c>
      <c r="F64" s="206"/>
      <c r="G64" s="210">
        <f t="shared" si="7"/>
        <v>0</v>
      </c>
    </row>
    <row r="65" spans="1:7" ht="15" customHeight="1">
      <c r="A65" s="207">
        <f t="shared" si="8"/>
        <v>55</v>
      </c>
      <c r="B65" s="208" t="s">
        <v>154</v>
      </c>
      <c r="C65" s="209" t="s">
        <v>153</v>
      </c>
      <c r="D65" s="208" t="s">
        <v>7</v>
      </c>
      <c r="E65" s="209">
        <v>8.8</v>
      </c>
      <c r="F65" s="206"/>
      <c r="G65" s="210">
        <f t="shared" si="7"/>
        <v>0</v>
      </c>
    </row>
    <row r="66" spans="1:7" ht="15">
      <c r="A66" s="99">
        <f t="shared" si="8"/>
        <v>56</v>
      </c>
      <c r="B66" s="39" t="s">
        <v>37</v>
      </c>
      <c r="C66" s="38" t="s">
        <v>35</v>
      </c>
      <c r="D66" s="136" t="s">
        <v>7</v>
      </c>
      <c r="E66" s="137">
        <v>35</v>
      </c>
      <c r="F66" s="102"/>
      <c r="G66" s="135">
        <f t="shared" si="7"/>
        <v>0</v>
      </c>
    </row>
    <row r="67" spans="1:7" ht="15">
      <c r="A67" s="99">
        <f t="shared" si="8"/>
        <v>57</v>
      </c>
      <c r="B67" s="39" t="s">
        <v>37</v>
      </c>
      <c r="C67" s="38" t="s">
        <v>36</v>
      </c>
      <c r="D67" s="136" t="s">
        <v>7</v>
      </c>
      <c r="E67" s="137">
        <v>35</v>
      </c>
      <c r="F67" s="102"/>
      <c r="G67" s="135">
        <f t="shared" si="7"/>
        <v>0</v>
      </c>
    </row>
    <row r="68" spans="2:7" ht="12.75" customHeight="1">
      <c r="B68" s="3"/>
      <c r="C68" s="3"/>
      <c r="D68" s="3"/>
      <c r="E68" s="3"/>
      <c r="F68" s="3"/>
      <c r="G68" s="96"/>
    </row>
    <row r="69" spans="2:7" ht="12.75" customHeight="1">
      <c r="B69" s="3"/>
      <c r="C69" s="3"/>
      <c r="D69" s="3"/>
      <c r="E69" s="3"/>
      <c r="F69" s="3"/>
      <c r="G69" s="96"/>
    </row>
  </sheetData>
  <sheetProtection password="CCC9" sheet="1"/>
  <autoFilter ref="A4:G67"/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5.140625" style="0" customWidth="1"/>
    <col min="2" max="2" width="8.8515625" style="0" customWidth="1"/>
    <col min="3" max="3" width="93.7109375" style="0" customWidth="1"/>
    <col min="4" max="4" width="5.7109375" style="0" customWidth="1"/>
    <col min="5" max="5" width="8.28125" style="0" customWidth="1"/>
    <col min="6" max="6" width="8.421875" style="0" customWidth="1"/>
    <col min="7" max="7" width="11.7109375" style="95" customWidth="1"/>
  </cols>
  <sheetData>
    <row r="1" spans="1:7" ht="15">
      <c r="A1" s="228" t="s">
        <v>0</v>
      </c>
      <c r="B1" s="229"/>
      <c r="C1" s="228" t="s">
        <v>81</v>
      </c>
      <c r="D1" s="229"/>
      <c r="E1" s="229"/>
      <c r="F1" s="229"/>
      <c r="G1" s="230"/>
    </row>
    <row r="2" spans="1:7" ht="15">
      <c r="A2" s="228" t="s">
        <v>1</v>
      </c>
      <c r="B2" s="229"/>
      <c r="C2" s="228" t="s">
        <v>288</v>
      </c>
      <c r="D2" s="229"/>
      <c r="E2" s="229"/>
      <c r="F2" s="229"/>
      <c r="G2" s="230"/>
    </row>
    <row r="3" spans="1:7" ht="12.75" customHeight="1">
      <c r="A3" s="231"/>
      <c r="B3" s="232"/>
      <c r="C3" s="233"/>
      <c r="D3" s="233"/>
      <c r="E3" s="234"/>
      <c r="F3" s="234"/>
      <c r="G3" s="235"/>
    </row>
    <row r="4" spans="1:7" ht="30" customHeight="1">
      <c r="A4" s="236" t="s">
        <v>55</v>
      </c>
      <c r="B4" s="237" t="s">
        <v>46</v>
      </c>
      <c r="C4" s="237" t="s">
        <v>45</v>
      </c>
      <c r="D4" s="237" t="s">
        <v>54</v>
      </c>
      <c r="E4" s="237" t="s">
        <v>47</v>
      </c>
      <c r="F4" s="237" t="s">
        <v>73</v>
      </c>
      <c r="G4" s="238" t="s">
        <v>285</v>
      </c>
    </row>
    <row r="5" spans="1:7" ht="15">
      <c r="A5" s="239"/>
      <c r="B5" s="240"/>
      <c r="C5" s="241" t="s">
        <v>42</v>
      </c>
      <c r="D5" s="240"/>
      <c r="E5" s="242"/>
      <c r="F5" s="243"/>
      <c r="G5" s="244">
        <f>SUM(G6:G19)</f>
        <v>0</v>
      </c>
    </row>
    <row r="6" spans="1:7" ht="15">
      <c r="A6" s="99">
        <v>1</v>
      </c>
      <c r="B6" s="136" t="s">
        <v>8</v>
      </c>
      <c r="C6" s="127" t="s">
        <v>113</v>
      </c>
      <c r="D6" s="136" t="s">
        <v>2</v>
      </c>
      <c r="E6" s="137">
        <v>109</v>
      </c>
      <c r="F6" s="102"/>
      <c r="G6" s="245">
        <f aca="true" t="shared" si="0" ref="G6:G19">E6*F6</f>
        <v>0</v>
      </c>
    </row>
    <row r="7" spans="1:7" ht="15">
      <c r="A7" s="99">
        <f aca="true" t="shared" si="1" ref="A7:A19">A6+1</f>
        <v>2</v>
      </c>
      <c r="B7" s="136" t="s">
        <v>155</v>
      </c>
      <c r="C7" s="127" t="s">
        <v>308</v>
      </c>
      <c r="D7" s="136" t="s">
        <v>2</v>
      </c>
      <c r="E7" s="137">
        <v>270</v>
      </c>
      <c r="F7" s="102"/>
      <c r="G7" s="245">
        <f t="shared" si="0"/>
        <v>0</v>
      </c>
    </row>
    <row r="8" spans="1:7" ht="15">
      <c r="A8" s="207">
        <f>A7+1</f>
        <v>3</v>
      </c>
      <c r="B8" s="246" t="s">
        <v>3</v>
      </c>
      <c r="C8" s="211" t="s">
        <v>309</v>
      </c>
      <c r="D8" s="246" t="s">
        <v>2</v>
      </c>
      <c r="E8" s="247">
        <v>150</v>
      </c>
      <c r="F8" s="206"/>
      <c r="G8" s="248">
        <f t="shared" si="0"/>
        <v>0</v>
      </c>
    </row>
    <row r="9" spans="1:7" ht="15">
      <c r="A9" s="207">
        <f t="shared" si="1"/>
        <v>4</v>
      </c>
      <c r="B9" s="246" t="s">
        <v>15</v>
      </c>
      <c r="C9" s="211" t="s">
        <v>310</v>
      </c>
      <c r="D9" s="246" t="s">
        <v>2</v>
      </c>
      <c r="E9" s="247">
        <v>270</v>
      </c>
      <c r="F9" s="206"/>
      <c r="G9" s="248">
        <f t="shared" si="0"/>
        <v>0</v>
      </c>
    </row>
    <row r="10" spans="1:7" ht="15">
      <c r="A10" s="207">
        <f>A9+1</f>
        <v>5</v>
      </c>
      <c r="B10" s="246" t="s">
        <v>15</v>
      </c>
      <c r="C10" s="211" t="s">
        <v>311</v>
      </c>
      <c r="D10" s="246" t="s">
        <v>2</v>
      </c>
      <c r="E10" s="247">
        <v>150</v>
      </c>
      <c r="F10" s="206"/>
      <c r="G10" s="248">
        <f t="shared" si="0"/>
        <v>0</v>
      </c>
    </row>
    <row r="11" spans="1:7" ht="15">
      <c r="A11" s="207">
        <f>A10+1</f>
        <v>6</v>
      </c>
      <c r="B11" s="246" t="s">
        <v>109</v>
      </c>
      <c r="C11" s="211" t="s">
        <v>312</v>
      </c>
      <c r="D11" s="246" t="s">
        <v>5</v>
      </c>
      <c r="E11" s="247">
        <v>1400</v>
      </c>
      <c r="F11" s="206"/>
      <c r="G11" s="248">
        <f t="shared" si="0"/>
        <v>0</v>
      </c>
    </row>
    <row r="12" spans="1:7" ht="15">
      <c r="A12" s="207">
        <f>A11+1</f>
        <v>7</v>
      </c>
      <c r="B12" s="246" t="s">
        <v>109</v>
      </c>
      <c r="C12" s="211" t="s">
        <v>313</v>
      </c>
      <c r="D12" s="246" t="s">
        <v>5</v>
      </c>
      <c r="E12" s="247">
        <v>780</v>
      </c>
      <c r="F12" s="206"/>
      <c r="G12" s="248">
        <f t="shared" si="0"/>
        <v>0</v>
      </c>
    </row>
    <row r="13" spans="1:7" ht="15">
      <c r="A13" s="207">
        <f>A12+1</f>
        <v>8</v>
      </c>
      <c r="B13" s="246" t="s">
        <v>53</v>
      </c>
      <c r="C13" s="211" t="s">
        <v>108</v>
      </c>
      <c r="D13" s="246" t="s">
        <v>5</v>
      </c>
      <c r="E13" s="247">
        <v>420</v>
      </c>
      <c r="F13" s="206"/>
      <c r="G13" s="248">
        <f t="shared" si="0"/>
        <v>0</v>
      </c>
    </row>
    <row r="14" spans="1:7" ht="15">
      <c r="A14" s="207">
        <f t="shared" si="1"/>
        <v>9</v>
      </c>
      <c r="B14" s="246" t="s">
        <v>110</v>
      </c>
      <c r="C14" s="211" t="s">
        <v>314</v>
      </c>
      <c r="D14" s="246" t="s">
        <v>5</v>
      </c>
      <c r="E14" s="247">
        <v>390</v>
      </c>
      <c r="F14" s="206"/>
      <c r="G14" s="248">
        <f t="shared" si="0"/>
        <v>0</v>
      </c>
    </row>
    <row r="15" spans="1:7" ht="15">
      <c r="A15" s="207">
        <f t="shared" si="1"/>
        <v>10</v>
      </c>
      <c r="B15" s="246" t="s">
        <v>44</v>
      </c>
      <c r="C15" s="211" t="s">
        <v>315</v>
      </c>
      <c r="D15" s="246" t="s">
        <v>5</v>
      </c>
      <c r="E15" s="247">
        <v>430</v>
      </c>
      <c r="F15" s="206"/>
      <c r="G15" s="248">
        <f t="shared" si="0"/>
        <v>0</v>
      </c>
    </row>
    <row r="16" spans="1:7" ht="15">
      <c r="A16" s="207">
        <f t="shared" si="1"/>
        <v>11</v>
      </c>
      <c r="B16" s="246" t="s">
        <v>111</v>
      </c>
      <c r="C16" s="211" t="s">
        <v>316</v>
      </c>
      <c r="D16" s="246" t="s">
        <v>5</v>
      </c>
      <c r="E16" s="247">
        <v>1010</v>
      </c>
      <c r="F16" s="206"/>
      <c r="G16" s="248">
        <f t="shared" si="0"/>
        <v>0</v>
      </c>
    </row>
    <row r="17" spans="1:7" ht="15">
      <c r="A17" s="207">
        <f t="shared" si="1"/>
        <v>12</v>
      </c>
      <c r="B17" s="246" t="s">
        <v>112</v>
      </c>
      <c r="C17" s="211" t="s">
        <v>317</v>
      </c>
      <c r="D17" s="246" t="s">
        <v>5</v>
      </c>
      <c r="E17" s="247">
        <v>420</v>
      </c>
      <c r="F17" s="206"/>
      <c r="G17" s="248">
        <f t="shared" si="0"/>
        <v>0</v>
      </c>
    </row>
    <row r="18" spans="1:7" ht="15">
      <c r="A18" s="207">
        <f t="shared" si="1"/>
        <v>13</v>
      </c>
      <c r="B18" s="246" t="s">
        <v>57</v>
      </c>
      <c r="C18" s="211" t="s">
        <v>114</v>
      </c>
      <c r="D18" s="246" t="s">
        <v>2</v>
      </c>
      <c r="E18" s="247">
        <v>310</v>
      </c>
      <c r="F18" s="206"/>
      <c r="G18" s="248">
        <f t="shared" si="0"/>
        <v>0</v>
      </c>
    </row>
    <row r="19" spans="1:7" ht="15">
      <c r="A19" s="99">
        <f t="shared" si="1"/>
        <v>14</v>
      </c>
      <c r="B19" s="39" t="s">
        <v>37</v>
      </c>
      <c r="C19" s="38" t="s">
        <v>34</v>
      </c>
      <c r="D19" s="39" t="s">
        <v>5</v>
      </c>
      <c r="E19" s="38">
        <v>2180</v>
      </c>
      <c r="F19" s="102"/>
      <c r="G19" s="245">
        <f t="shared" si="0"/>
        <v>0</v>
      </c>
    </row>
  </sheetData>
  <sheetProtection password="CCC9" sheet="1"/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5.140625" style="0" customWidth="1"/>
    <col min="2" max="2" width="8.8515625" style="0" customWidth="1"/>
    <col min="3" max="3" width="93.7109375" style="0" customWidth="1"/>
    <col min="4" max="4" width="5.7109375" style="0" customWidth="1"/>
    <col min="5" max="5" width="8.28125" style="0" customWidth="1"/>
    <col min="6" max="6" width="8.28125" style="95" customWidth="1"/>
    <col min="7" max="7" width="11.7109375" style="95" customWidth="1"/>
  </cols>
  <sheetData>
    <row r="1" spans="1:3" ht="15">
      <c r="A1" s="1" t="s">
        <v>0</v>
      </c>
      <c r="C1" s="1" t="s">
        <v>81</v>
      </c>
    </row>
    <row r="2" spans="1:3" ht="15">
      <c r="A2" s="1" t="s">
        <v>1</v>
      </c>
      <c r="C2" s="1" t="s">
        <v>287</v>
      </c>
    </row>
    <row r="3" spans="1:7" ht="15">
      <c r="A3" s="143"/>
      <c r="B3" s="169"/>
      <c r="C3" s="169"/>
      <c r="D3" s="169"/>
      <c r="E3" s="263"/>
      <c r="F3" s="263"/>
      <c r="G3" s="263"/>
    </row>
    <row r="4" spans="1:7" ht="30.75" customHeight="1">
      <c r="A4" s="149" t="s">
        <v>55</v>
      </c>
      <c r="B4" s="149" t="s">
        <v>46</v>
      </c>
      <c r="C4" s="149" t="s">
        <v>45</v>
      </c>
      <c r="D4" s="149" t="s">
        <v>54</v>
      </c>
      <c r="E4" s="149" t="s">
        <v>47</v>
      </c>
      <c r="F4" s="170" t="s">
        <v>73</v>
      </c>
      <c r="G4" s="170" t="s">
        <v>285</v>
      </c>
    </row>
    <row r="5" spans="1:7" ht="15" customHeight="1">
      <c r="A5" s="43"/>
      <c r="B5" s="43"/>
      <c r="C5" s="44" t="s">
        <v>280</v>
      </c>
      <c r="D5" s="43"/>
      <c r="E5" s="84"/>
      <c r="F5" s="97"/>
      <c r="G5" s="97">
        <f>SUBTOTAL(109,G6:G45)</f>
        <v>0</v>
      </c>
    </row>
    <row r="6" spans="1:7" ht="15" customHeight="1">
      <c r="A6" s="40"/>
      <c r="B6" s="40"/>
      <c r="C6" s="41" t="s">
        <v>50</v>
      </c>
      <c r="D6" s="40"/>
      <c r="E6" s="42"/>
      <c r="F6" s="98"/>
      <c r="G6" s="98">
        <f>SUBTOTAL(9,G7:G17)</f>
        <v>0</v>
      </c>
    </row>
    <row r="7" spans="1:7" ht="15" customHeight="1">
      <c r="A7" s="10">
        <v>1</v>
      </c>
      <c r="B7" s="10" t="s">
        <v>8</v>
      </c>
      <c r="C7" s="103" t="s">
        <v>167</v>
      </c>
      <c r="D7" s="10" t="s">
        <v>2</v>
      </c>
      <c r="E7" s="85">
        <v>213</v>
      </c>
      <c r="F7" s="249"/>
      <c r="G7" s="171">
        <f aca="true" t="shared" si="0" ref="G7:G17">E7*F7</f>
        <v>0</v>
      </c>
    </row>
    <row r="8" spans="1:7" ht="15" customHeight="1">
      <c r="A8" s="10">
        <f aca="true" t="shared" si="1" ref="A8:A17">A7+1</f>
        <v>2</v>
      </c>
      <c r="B8" s="10" t="s">
        <v>21</v>
      </c>
      <c r="C8" s="103" t="s">
        <v>39</v>
      </c>
      <c r="D8" s="10" t="s">
        <v>2</v>
      </c>
      <c r="E8" s="85">
        <v>220</v>
      </c>
      <c r="F8" s="249"/>
      <c r="G8" s="171">
        <f t="shared" si="0"/>
        <v>0</v>
      </c>
    </row>
    <row r="9" spans="1:7" ht="15" customHeight="1">
      <c r="A9" s="10">
        <f t="shared" si="1"/>
        <v>3</v>
      </c>
      <c r="B9" s="10" t="s">
        <v>14</v>
      </c>
      <c r="C9" s="103" t="s">
        <v>38</v>
      </c>
      <c r="D9" s="10" t="s">
        <v>2</v>
      </c>
      <c r="E9" s="85">
        <v>220</v>
      </c>
      <c r="F9" s="249"/>
      <c r="G9" s="171">
        <f t="shared" si="0"/>
        <v>0</v>
      </c>
    </row>
    <row r="10" spans="1:7" ht="15" customHeight="1">
      <c r="A10" s="10">
        <f t="shared" si="1"/>
        <v>4</v>
      </c>
      <c r="B10" s="10" t="s">
        <v>4</v>
      </c>
      <c r="C10" s="103" t="s">
        <v>169</v>
      </c>
      <c r="D10" s="10" t="s">
        <v>5</v>
      </c>
      <c r="E10" s="85">
        <v>1045</v>
      </c>
      <c r="F10" s="249"/>
      <c r="G10" s="171">
        <f t="shared" si="0"/>
        <v>0</v>
      </c>
    </row>
    <row r="11" spans="1:7" ht="15" customHeight="1">
      <c r="A11" s="10">
        <f t="shared" si="1"/>
        <v>5</v>
      </c>
      <c r="B11" s="10" t="s">
        <v>6</v>
      </c>
      <c r="C11" s="103" t="s">
        <v>168</v>
      </c>
      <c r="D11" s="10" t="s">
        <v>5</v>
      </c>
      <c r="E11" s="85">
        <v>1085</v>
      </c>
      <c r="F11" s="249"/>
      <c r="G11" s="171">
        <f t="shared" si="0"/>
        <v>0</v>
      </c>
    </row>
    <row r="12" spans="1:7" ht="15" customHeight="1">
      <c r="A12" s="10">
        <f t="shared" si="1"/>
        <v>6</v>
      </c>
      <c r="B12" s="14" t="s">
        <v>111</v>
      </c>
      <c r="C12" s="103" t="s">
        <v>170</v>
      </c>
      <c r="D12" s="10" t="s">
        <v>5</v>
      </c>
      <c r="E12" s="85">
        <v>1085</v>
      </c>
      <c r="F12" s="249"/>
      <c r="G12" s="171">
        <f t="shared" si="0"/>
        <v>0</v>
      </c>
    </row>
    <row r="13" spans="1:7" ht="15" customHeight="1">
      <c r="A13" s="10">
        <f t="shared" si="1"/>
        <v>7</v>
      </c>
      <c r="B13" s="10" t="s">
        <v>16</v>
      </c>
      <c r="C13" s="7" t="s">
        <v>123</v>
      </c>
      <c r="D13" s="10" t="s">
        <v>2</v>
      </c>
      <c r="E13" s="85">
        <v>24.1</v>
      </c>
      <c r="F13" s="249"/>
      <c r="G13" s="171">
        <f t="shared" si="0"/>
        <v>0</v>
      </c>
    </row>
    <row r="14" spans="1:7" ht="15" customHeight="1">
      <c r="A14" s="10">
        <f t="shared" si="1"/>
        <v>8</v>
      </c>
      <c r="B14" s="10" t="s">
        <v>10</v>
      </c>
      <c r="C14" s="7" t="s">
        <v>124</v>
      </c>
      <c r="D14" s="10" t="s">
        <v>2</v>
      </c>
      <c r="E14" s="85">
        <v>24.1</v>
      </c>
      <c r="F14" s="249"/>
      <c r="G14" s="171">
        <f t="shared" si="0"/>
        <v>0</v>
      </c>
    </row>
    <row r="15" spans="1:7" ht="15" customHeight="1">
      <c r="A15" s="10">
        <f t="shared" si="1"/>
        <v>9</v>
      </c>
      <c r="B15" s="10" t="s">
        <v>171</v>
      </c>
      <c r="C15" s="7" t="s">
        <v>125</v>
      </c>
      <c r="D15" s="10" t="s">
        <v>7</v>
      </c>
      <c r="E15" s="85">
        <v>43.1</v>
      </c>
      <c r="F15" s="249"/>
      <c r="G15" s="171">
        <f t="shared" si="0"/>
        <v>0</v>
      </c>
    </row>
    <row r="16" spans="1:7" ht="15" customHeight="1">
      <c r="A16" s="10">
        <f t="shared" si="1"/>
        <v>10</v>
      </c>
      <c r="B16" s="10" t="s">
        <v>10</v>
      </c>
      <c r="C16" s="7" t="s">
        <v>126</v>
      </c>
      <c r="D16" s="10" t="s">
        <v>2</v>
      </c>
      <c r="E16" s="85">
        <v>28.1</v>
      </c>
      <c r="F16" s="249"/>
      <c r="G16" s="171">
        <f t="shared" si="0"/>
        <v>0</v>
      </c>
    </row>
    <row r="17" spans="1:7" ht="15" customHeight="1">
      <c r="A17" s="10">
        <f t="shared" si="1"/>
        <v>11</v>
      </c>
      <c r="B17" s="10" t="s">
        <v>172</v>
      </c>
      <c r="C17" s="7" t="s">
        <v>127</v>
      </c>
      <c r="D17" s="10" t="s">
        <v>7</v>
      </c>
      <c r="E17" s="85">
        <v>50.2</v>
      </c>
      <c r="F17" s="249"/>
      <c r="G17" s="171">
        <f t="shared" si="0"/>
        <v>0</v>
      </c>
    </row>
    <row r="18" spans="1:7" ht="15" customHeight="1">
      <c r="A18" s="40"/>
      <c r="B18" s="40"/>
      <c r="C18" s="41" t="s">
        <v>74</v>
      </c>
      <c r="D18" s="40"/>
      <c r="E18" s="42"/>
      <c r="F18" s="98"/>
      <c r="G18" s="98">
        <f>SUBTOTAL(9,G19:G20)</f>
        <v>0</v>
      </c>
    </row>
    <row r="19" spans="1:7" ht="15" customHeight="1">
      <c r="A19" s="14">
        <f>A17+1</f>
        <v>12</v>
      </c>
      <c r="B19" s="14" t="s">
        <v>156</v>
      </c>
      <c r="C19" s="100" t="s">
        <v>128</v>
      </c>
      <c r="D19" s="14" t="s">
        <v>5</v>
      </c>
      <c r="E19" s="104">
        <v>1092</v>
      </c>
      <c r="F19" s="249"/>
      <c r="G19" s="171">
        <f>E19*F19</f>
        <v>0</v>
      </c>
    </row>
    <row r="20" spans="1:7" ht="15" customHeight="1">
      <c r="A20" s="10">
        <f>A19+1</f>
        <v>13</v>
      </c>
      <c r="B20" s="14" t="s">
        <v>173</v>
      </c>
      <c r="C20" s="100" t="s">
        <v>129</v>
      </c>
      <c r="D20" s="14" t="s">
        <v>5</v>
      </c>
      <c r="E20" s="104">
        <v>1180</v>
      </c>
      <c r="F20" s="249"/>
      <c r="G20" s="171">
        <f>E20*F20</f>
        <v>0</v>
      </c>
    </row>
    <row r="21" spans="1:7" ht="15" customHeight="1">
      <c r="A21" s="40"/>
      <c r="B21" s="40"/>
      <c r="C21" s="41" t="s">
        <v>51</v>
      </c>
      <c r="D21" s="40"/>
      <c r="E21" s="42"/>
      <c r="F21" s="98"/>
      <c r="G21" s="98">
        <f>SUBTOTAL(9,G22:G23)</f>
        <v>0</v>
      </c>
    </row>
    <row r="22" spans="1:7" ht="15" customHeight="1">
      <c r="A22" s="14">
        <f>A19+1</f>
        <v>13</v>
      </c>
      <c r="B22" s="14" t="s">
        <v>130</v>
      </c>
      <c r="C22" s="100" t="s">
        <v>131</v>
      </c>
      <c r="D22" s="14" t="s">
        <v>5</v>
      </c>
      <c r="E22" s="104">
        <v>890</v>
      </c>
      <c r="F22" s="249"/>
      <c r="G22" s="171">
        <f>E22*F22</f>
        <v>0</v>
      </c>
    </row>
    <row r="23" spans="1:7" ht="15" customHeight="1">
      <c r="A23" s="10">
        <f>A22+1</f>
        <v>14</v>
      </c>
      <c r="B23" s="14" t="s">
        <v>157</v>
      </c>
      <c r="C23" s="100" t="s">
        <v>132</v>
      </c>
      <c r="D23" s="14" t="s">
        <v>5</v>
      </c>
      <c r="E23" s="104">
        <v>890</v>
      </c>
      <c r="F23" s="249"/>
      <c r="G23" s="171">
        <f>E23*F23</f>
        <v>0</v>
      </c>
    </row>
    <row r="24" spans="1:7" ht="15" customHeight="1">
      <c r="A24" s="40"/>
      <c r="B24" s="40"/>
      <c r="C24" s="41" t="s">
        <v>52</v>
      </c>
      <c r="D24" s="40"/>
      <c r="E24" s="42"/>
      <c r="F24" s="98"/>
      <c r="G24" s="98">
        <f>SUBTOTAL(9,G25:G28)</f>
        <v>0</v>
      </c>
    </row>
    <row r="25" spans="1:7" ht="15" customHeight="1">
      <c r="A25" s="14">
        <f>A23+1</f>
        <v>15</v>
      </c>
      <c r="B25" s="14" t="s">
        <v>28</v>
      </c>
      <c r="C25" s="100" t="s">
        <v>133</v>
      </c>
      <c r="D25" s="14" t="s">
        <v>12</v>
      </c>
      <c r="E25" s="104">
        <v>402</v>
      </c>
      <c r="F25" s="249"/>
      <c r="G25" s="171">
        <f>E25*F25</f>
        <v>0</v>
      </c>
    </row>
    <row r="26" spans="1:7" ht="15" customHeight="1">
      <c r="A26" s="10">
        <f>A25+1</f>
        <v>16</v>
      </c>
      <c r="B26" s="14" t="s">
        <v>174</v>
      </c>
      <c r="C26" s="100" t="s">
        <v>22</v>
      </c>
      <c r="D26" s="14" t="s">
        <v>12</v>
      </c>
      <c r="E26" s="104">
        <v>406</v>
      </c>
      <c r="F26" s="249"/>
      <c r="G26" s="171">
        <f>E26*F26</f>
        <v>0</v>
      </c>
    </row>
    <row r="27" spans="1:7" ht="15" customHeight="1">
      <c r="A27" s="10">
        <f>A26+1</f>
        <v>17</v>
      </c>
      <c r="B27" s="14" t="s">
        <v>175</v>
      </c>
      <c r="C27" s="100" t="s">
        <v>134</v>
      </c>
      <c r="D27" s="14" t="s">
        <v>13</v>
      </c>
      <c r="E27" s="104">
        <v>14</v>
      </c>
      <c r="F27" s="249"/>
      <c r="G27" s="171">
        <f>E27*F27</f>
        <v>0</v>
      </c>
    </row>
    <row r="28" spans="1:7" ht="15" customHeight="1">
      <c r="A28" s="10">
        <f>A27+1</f>
        <v>18</v>
      </c>
      <c r="B28" s="14" t="s">
        <v>179</v>
      </c>
      <c r="C28" s="100" t="s">
        <v>23</v>
      </c>
      <c r="D28" s="14" t="s">
        <v>13</v>
      </c>
      <c r="E28" s="104">
        <v>1</v>
      </c>
      <c r="F28" s="249"/>
      <c r="G28" s="171">
        <f>E28*F28</f>
        <v>0</v>
      </c>
    </row>
    <row r="29" spans="1:7" ht="15" customHeight="1">
      <c r="A29" s="40"/>
      <c r="B29" s="40"/>
      <c r="C29" s="41" t="s">
        <v>75</v>
      </c>
      <c r="D29" s="40"/>
      <c r="E29" s="42"/>
      <c r="F29" s="98"/>
      <c r="G29" s="98">
        <f>SUBTOTAL(9,G30:G45)</f>
        <v>0</v>
      </c>
    </row>
    <row r="30" spans="1:8" ht="15" customHeight="1">
      <c r="A30" s="202">
        <f>A28+1</f>
        <v>19</v>
      </c>
      <c r="B30" s="202" t="s">
        <v>158</v>
      </c>
      <c r="C30" s="203" t="s">
        <v>162</v>
      </c>
      <c r="D30" s="202" t="s">
        <v>12</v>
      </c>
      <c r="E30" s="204">
        <v>263</v>
      </c>
      <c r="F30" s="250"/>
      <c r="G30" s="201">
        <f aca="true" t="shared" si="2" ref="G30:G45">E30*F30</f>
        <v>0</v>
      </c>
      <c r="H30" s="197"/>
    </row>
    <row r="31" spans="1:8" ht="15" customHeight="1">
      <c r="A31" s="198">
        <f aca="true" t="shared" si="3" ref="A31:A44">A30+1</f>
        <v>20</v>
      </c>
      <c r="B31" s="202" t="s">
        <v>180</v>
      </c>
      <c r="C31" s="203" t="s">
        <v>177</v>
      </c>
      <c r="D31" s="202" t="s">
        <v>7</v>
      </c>
      <c r="E31" s="204">
        <v>47.5</v>
      </c>
      <c r="F31" s="251"/>
      <c r="G31" s="201">
        <f t="shared" si="2"/>
        <v>0</v>
      </c>
      <c r="H31" s="197"/>
    </row>
    <row r="32" spans="1:8" ht="15" customHeight="1">
      <c r="A32" s="198">
        <f t="shared" si="3"/>
        <v>21</v>
      </c>
      <c r="B32" s="202" t="s">
        <v>37</v>
      </c>
      <c r="C32" s="203" t="s">
        <v>135</v>
      </c>
      <c r="D32" s="202" t="s">
        <v>12</v>
      </c>
      <c r="E32" s="204">
        <v>88</v>
      </c>
      <c r="F32" s="250"/>
      <c r="G32" s="201">
        <f t="shared" si="2"/>
        <v>0</v>
      </c>
      <c r="H32" s="197"/>
    </row>
    <row r="33" spans="1:8" ht="15" customHeight="1">
      <c r="A33" s="198">
        <f t="shared" si="3"/>
        <v>22</v>
      </c>
      <c r="B33" s="202" t="s">
        <v>181</v>
      </c>
      <c r="C33" s="203" t="s">
        <v>178</v>
      </c>
      <c r="D33" s="202" t="s">
        <v>7</v>
      </c>
      <c r="E33" s="204">
        <v>77.7</v>
      </c>
      <c r="F33" s="251"/>
      <c r="G33" s="201">
        <f t="shared" si="2"/>
        <v>0</v>
      </c>
      <c r="H33" s="197"/>
    </row>
    <row r="34" spans="1:8" ht="15" customHeight="1">
      <c r="A34" s="198">
        <f t="shared" si="3"/>
        <v>23</v>
      </c>
      <c r="B34" s="202" t="s">
        <v>328</v>
      </c>
      <c r="C34" s="203" t="s">
        <v>329</v>
      </c>
      <c r="D34" s="202" t="s">
        <v>2</v>
      </c>
      <c r="E34" s="204">
        <v>4.2</v>
      </c>
      <c r="F34" s="250"/>
      <c r="G34" s="201">
        <f t="shared" si="2"/>
        <v>0</v>
      </c>
      <c r="H34" s="197"/>
    </row>
    <row r="35" spans="1:8" ht="15" customHeight="1">
      <c r="A35" s="198">
        <f>A34+1</f>
        <v>24</v>
      </c>
      <c r="B35" s="198" t="s">
        <v>25</v>
      </c>
      <c r="C35" s="205" t="s">
        <v>40</v>
      </c>
      <c r="D35" s="198" t="s">
        <v>13</v>
      </c>
      <c r="E35" s="200">
        <v>2</v>
      </c>
      <c r="F35" s="250"/>
      <c r="G35" s="201">
        <f t="shared" si="2"/>
        <v>0</v>
      </c>
      <c r="H35" s="197"/>
    </row>
    <row r="36" spans="1:8" ht="22.5">
      <c r="A36" s="198">
        <f t="shared" si="3"/>
        <v>25</v>
      </c>
      <c r="B36" s="198" t="s">
        <v>184</v>
      </c>
      <c r="C36" s="199" t="s">
        <v>76</v>
      </c>
      <c r="D36" s="198" t="s">
        <v>13</v>
      </c>
      <c r="E36" s="200">
        <v>2</v>
      </c>
      <c r="F36" s="250"/>
      <c r="G36" s="201">
        <f t="shared" si="2"/>
        <v>0</v>
      </c>
      <c r="H36" s="197"/>
    </row>
    <row r="37" spans="1:8" ht="15">
      <c r="A37" s="198">
        <f t="shared" si="3"/>
        <v>26</v>
      </c>
      <c r="B37" s="198" t="s">
        <v>37</v>
      </c>
      <c r="C37" s="199" t="s">
        <v>324</v>
      </c>
      <c r="D37" s="198" t="s">
        <v>13</v>
      </c>
      <c r="E37" s="200">
        <v>1</v>
      </c>
      <c r="F37" s="250"/>
      <c r="G37" s="201">
        <f t="shared" si="2"/>
        <v>0</v>
      </c>
      <c r="H37" s="197"/>
    </row>
    <row r="38" spans="1:8" ht="15">
      <c r="A38" s="198">
        <f t="shared" si="3"/>
        <v>27</v>
      </c>
      <c r="B38" s="198" t="s">
        <v>185</v>
      </c>
      <c r="C38" s="199" t="s">
        <v>326</v>
      </c>
      <c r="D38" s="198" t="s">
        <v>20</v>
      </c>
      <c r="E38" s="200">
        <v>28</v>
      </c>
      <c r="F38" s="250"/>
      <c r="G38" s="201">
        <f t="shared" si="2"/>
        <v>0</v>
      </c>
      <c r="H38" s="197"/>
    </row>
    <row r="39" spans="1:8" ht="15">
      <c r="A39" s="198">
        <f t="shared" si="3"/>
        <v>28</v>
      </c>
      <c r="B39" s="198" t="s">
        <v>186</v>
      </c>
      <c r="C39" s="199" t="s">
        <v>325</v>
      </c>
      <c r="D39" s="198" t="s">
        <v>20</v>
      </c>
      <c r="E39" s="200">
        <v>44</v>
      </c>
      <c r="F39" s="250"/>
      <c r="G39" s="201">
        <f t="shared" si="2"/>
        <v>0</v>
      </c>
      <c r="H39" s="197"/>
    </row>
    <row r="40" spans="1:7" ht="15">
      <c r="A40" s="14">
        <f t="shared" si="3"/>
        <v>29</v>
      </c>
      <c r="B40" s="14" t="s">
        <v>37</v>
      </c>
      <c r="C40" s="100" t="s">
        <v>227</v>
      </c>
      <c r="D40" s="14" t="s">
        <v>5</v>
      </c>
      <c r="E40" s="104">
        <v>39</v>
      </c>
      <c r="F40" s="249"/>
      <c r="G40" s="171">
        <f t="shared" si="2"/>
        <v>0</v>
      </c>
    </row>
    <row r="41" spans="1:7" ht="15">
      <c r="A41" s="14">
        <f t="shared" si="3"/>
        <v>30</v>
      </c>
      <c r="B41" s="14" t="s">
        <v>187</v>
      </c>
      <c r="C41" s="100" t="s">
        <v>318</v>
      </c>
      <c r="D41" s="14" t="s">
        <v>5</v>
      </c>
      <c r="E41" s="104">
        <v>41</v>
      </c>
      <c r="F41" s="252"/>
      <c r="G41" s="171">
        <f t="shared" si="2"/>
        <v>0</v>
      </c>
    </row>
    <row r="42" spans="1:7" ht="15">
      <c r="A42" s="14">
        <f t="shared" si="3"/>
        <v>31</v>
      </c>
      <c r="B42" s="14" t="s">
        <v>188</v>
      </c>
      <c r="C42" s="100" t="s">
        <v>176</v>
      </c>
      <c r="D42" s="14" t="s">
        <v>13</v>
      </c>
      <c r="E42" s="104">
        <v>55</v>
      </c>
      <c r="F42" s="252"/>
      <c r="G42" s="171">
        <f t="shared" si="2"/>
        <v>0</v>
      </c>
    </row>
    <row r="43" spans="1:7" ht="15">
      <c r="A43" s="198">
        <f t="shared" si="3"/>
        <v>32</v>
      </c>
      <c r="B43" s="198" t="s">
        <v>37</v>
      </c>
      <c r="C43" s="199" t="s">
        <v>320</v>
      </c>
      <c r="D43" s="198" t="s">
        <v>13</v>
      </c>
      <c r="E43" s="200">
        <v>10</v>
      </c>
      <c r="F43" s="250"/>
      <c r="G43" s="201">
        <f t="shared" si="2"/>
        <v>0</v>
      </c>
    </row>
    <row r="44" spans="1:7" ht="15">
      <c r="A44" s="198">
        <f t="shared" si="3"/>
        <v>33</v>
      </c>
      <c r="B44" s="198" t="s">
        <v>319</v>
      </c>
      <c r="C44" s="199" t="s">
        <v>331</v>
      </c>
      <c r="D44" s="198" t="s">
        <v>12</v>
      </c>
      <c r="E44" s="200">
        <v>30</v>
      </c>
      <c r="F44" s="253"/>
      <c r="G44" s="201">
        <f t="shared" si="2"/>
        <v>0</v>
      </c>
    </row>
    <row r="45" spans="1:7" ht="15" customHeight="1">
      <c r="A45" s="14">
        <f>A44+1</f>
        <v>34</v>
      </c>
      <c r="B45" s="14" t="s">
        <v>183</v>
      </c>
      <c r="C45" s="100" t="s">
        <v>24</v>
      </c>
      <c r="D45" s="14" t="s">
        <v>7</v>
      </c>
      <c r="E45" s="104">
        <v>787.7</v>
      </c>
      <c r="F45" s="249"/>
      <c r="G45" s="171">
        <f t="shared" si="2"/>
        <v>0</v>
      </c>
    </row>
    <row r="46" ht="15">
      <c r="E46" s="86"/>
    </row>
    <row r="47" ht="15">
      <c r="E47" s="86"/>
    </row>
    <row r="48" ht="15">
      <c r="E48" s="86"/>
    </row>
    <row r="49" ht="15">
      <c r="E49" s="86"/>
    </row>
    <row r="50" ht="15">
      <c r="E50" s="86"/>
    </row>
    <row r="51" ht="15">
      <c r="E51" s="86"/>
    </row>
    <row r="52" ht="15">
      <c r="E52" s="86"/>
    </row>
    <row r="53" ht="15">
      <c r="E53" s="86"/>
    </row>
    <row r="54" ht="15">
      <c r="E54" s="86"/>
    </row>
    <row r="55" ht="15">
      <c r="E55" s="86"/>
    </row>
    <row r="56" ht="15">
      <c r="E56" s="86"/>
    </row>
  </sheetData>
  <sheetProtection password="CCC9" sheet="1"/>
  <autoFilter ref="A4:G45"/>
  <mergeCells count="1">
    <mergeCell ref="E3:G3"/>
  </mergeCells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selection activeCell="E43" sqref="E43"/>
    </sheetView>
  </sheetViews>
  <sheetFormatPr defaultColWidth="9.140625" defaultRowHeight="15"/>
  <cols>
    <col min="1" max="1" width="5.140625" style="0" customWidth="1"/>
    <col min="2" max="2" width="8.8515625" style="0" customWidth="1"/>
    <col min="3" max="3" width="93.7109375" style="0" customWidth="1"/>
    <col min="4" max="4" width="5.7109375" style="0" customWidth="1"/>
    <col min="5" max="6" width="8.28125" style="0" customWidth="1"/>
    <col min="7" max="7" width="11.7109375" style="95" customWidth="1"/>
  </cols>
  <sheetData>
    <row r="1" spans="1:7" ht="15">
      <c r="A1" s="25" t="s">
        <v>0</v>
      </c>
      <c r="B1" s="23"/>
      <c r="C1" s="1" t="s">
        <v>81</v>
      </c>
      <c r="D1" s="23"/>
      <c r="E1" s="23"/>
      <c r="F1" s="23"/>
      <c r="G1" s="82"/>
    </row>
    <row r="2" spans="1:7" ht="15">
      <c r="A2" s="26" t="s">
        <v>1</v>
      </c>
      <c r="B2" s="23"/>
      <c r="C2" s="1" t="s">
        <v>289</v>
      </c>
      <c r="D2" s="23"/>
      <c r="E2" s="23"/>
      <c r="F2" s="23"/>
      <c r="G2" s="82"/>
    </row>
    <row r="3" spans="1:7" ht="15" customHeight="1">
      <c r="A3" s="24"/>
      <c r="B3" s="27"/>
      <c r="C3" s="27"/>
      <c r="D3" s="28"/>
      <c r="E3" s="29"/>
      <c r="F3" s="29"/>
      <c r="G3" s="83"/>
    </row>
    <row r="4" spans="1:7" ht="30" customHeight="1">
      <c r="A4" s="33" t="s">
        <v>55</v>
      </c>
      <c r="B4" s="30" t="s">
        <v>46</v>
      </c>
      <c r="C4" s="30" t="s">
        <v>45</v>
      </c>
      <c r="D4" s="30" t="s">
        <v>54</v>
      </c>
      <c r="E4" s="30" t="s">
        <v>47</v>
      </c>
      <c r="F4" s="9" t="s">
        <v>73</v>
      </c>
      <c r="G4" s="170" t="s">
        <v>285</v>
      </c>
    </row>
    <row r="5" spans="1:7" ht="15">
      <c r="A5" s="46"/>
      <c r="B5" s="47"/>
      <c r="C5" s="45" t="s">
        <v>43</v>
      </c>
      <c r="D5" s="48"/>
      <c r="E5" s="48"/>
      <c r="F5" s="48"/>
      <c r="G5" s="216">
        <f>SUBTOTAL(109,G6:G66)</f>
        <v>0</v>
      </c>
    </row>
    <row r="6" spans="1:7" ht="15" customHeight="1">
      <c r="A6" s="53"/>
      <c r="B6" s="54"/>
      <c r="C6" s="55" t="s">
        <v>137</v>
      </c>
      <c r="D6" s="56"/>
      <c r="E6" s="57"/>
      <c r="F6" s="58"/>
      <c r="G6" s="20">
        <f>SUBTOTAL(109,G7:G9)</f>
        <v>0</v>
      </c>
    </row>
    <row r="7" spans="1:7" ht="33" customHeight="1">
      <c r="A7" s="106">
        <v>1</v>
      </c>
      <c r="B7" s="87" t="s">
        <v>78</v>
      </c>
      <c r="C7" s="128" t="s">
        <v>274</v>
      </c>
      <c r="D7" s="88" t="s">
        <v>13</v>
      </c>
      <c r="E7" s="89">
        <v>155</v>
      </c>
      <c r="F7" s="254"/>
      <c r="G7" s="21">
        <f>F7*E7</f>
        <v>0</v>
      </c>
    </row>
    <row r="8" spans="1:7" ht="37.5" customHeight="1">
      <c r="A8" s="106">
        <f>A7+1</f>
        <v>2</v>
      </c>
      <c r="B8" s="87" t="s">
        <v>78</v>
      </c>
      <c r="C8" s="128" t="s">
        <v>275</v>
      </c>
      <c r="D8" s="88" t="s">
        <v>13</v>
      </c>
      <c r="E8" s="89">
        <v>34</v>
      </c>
      <c r="F8" s="254"/>
      <c r="G8" s="21">
        <f>F8*E8</f>
        <v>0</v>
      </c>
    </row>
    <row r="9" spans="1:7" ht="33.75" customHeight="1">
      <c r="A9" s="106">
        <f>A8+1</f>
        <v>3</v>
      </c>
      <c r="B9" s="87" t="s">
        <v>78</v>
      </c>
      <c r="C9" s="128" t="s">
        <v>276</v>
      </c>
      <c r="D9" s="88" t="s">
        <v>13</v>
      </c>
      <c r="E9" s="89">
        <v>9</v>
      </c>
      <c r="F9" s="254"/>
      <c r="G9" s="21">
        <f>F9*E9</f>
        <v>0</v>
      </c>
    </row>
    <row r="10" spans="1:7" ht="15">
      <c r="A10" s="107"/>
      <c r="B10" s="59"/>
      <c r="C10" s="60" t="s">
        <v>138</v>
      </c>
      <c r="D10" s="61"/>
      <c r="E10" s="62"/>
      <c r="F10" s="63"/>
      <c r="G10" s="22">
        <f>SUBTOTAL(109,G11:G27)</f>
        <v>0</v>
      </c>
    </row>
    <row r="11" spans="1:7" ht="15">
      <c r="A11" s="110">
        <f>A9+1</f>
        <v>4</v>
      </c>
      <c r="B11" s="125" t="s">
        <v>231</v>
      </c>
      <c r="C11" s="118" t="s">
        <v>195</v>
      </c>
      <c r="D11" s="120" t="s">
        <v>13</v>
      </c>
      <c r="E11" s="117">
        <v>3</v>
      </c>
      <c r="F11" s="255"/>
      <c r="G11" s="21">
        <f aca="true" t="shared" si="0" ref="G11:G27">F11*E11</f>
        <v>0</v>
      </c>
    </row>
    <row r="12" spans="1:7" ht="15">
      <c r="A12" s="124">
        <f aca="true" t="shared" si="1" ref="A12:A27">A11+1</f>
        <v>5</v>
      </c>
      <c r="B12" s="125" t="s">
        <v>232</v>
      </c>
      <c r="C12" s="118" t="s">
        <v>196</v>
      </c>
      <c r="D12" s="120" t="s">
        <v>13</v>
      </c>
      <c r="E12" s="117">
        <v>3</v>
      </c>
      <c r="F12" s="255"/>
      <c r="G12" s="21">
        <f t="shared" si="0"/>
        <v>0</v>
      </c>
    </row>
    <row r="13" spans="1:7" ht="15">
      <c r="A13" s="124">
        <f t="shared" si="1"/>
        <v>6</v>
      </c>
      <c r="B13" s="125" t="s">
        <v>233</v>
      </c>
      <c r="C13" s="118" t="s">
        <v>197</v>
      </c>
      <c r="D13" s="120" t="s">
        <v>13</v>
      </c>
      <c r="E13" s="117">
        <v>14</v>
      </c>
      <c r="F13" s="255"/>
      <c r="G13" s="21">
        <f t="shared" si="0"/>
        <v>0</v>
      </c>
    </row>
    <row r="14" spans="1:7" ht="15">
      <c r="A14" s="124">
        <f t="shared" si="1"/>
        <v>7</v>
      </c>
      <c r="B14" s="125" t="s">
        <v>234</v>
      </c>
      <c r="C14" s="122" t="s">
        <v>198</v>
      </c>
      <c r="D14" s="121" t="s">
        <v>13</v>
      </c>
      <c r="E14" s="119">
        <v>1</v>
      </c>
      <c r="F14" s="255"/>
      <c r="G14" s="21">
        <f t="shared" si="0"/>
        <v>0</v>
      </c>
    </row>
    <row r="15" spans="1:7" ht="15">
      <c r="A15" s="124">
        <f t="shared" si="1"/>
        <v>8</v>
      </c>
      <c r="B15" s="125" t="s">
        <v>235</v>
      </c>
      <c r="C15" s="122" t="s">
        <v>199</v>
      </c>
      <c r="D15" s="121" t="s">
        <v>13</v>
      </c>
      <c r="E15" s="119">
        <v>1</v>
      </c>
      <c r="F15" s="255"/>
      <c r="G15" s="21">
        <f t="shared" si="0"/>
        <v>0</v>
      </c>
    </row>
    <row r="16" spans="1:7" ht="15">
      <c r="A16" s="124">
        <f t="shared" si="1"/>
        <v>9</v>
      </c>
      <c r="B16" s="125" t="s">
        <v>236</v>
      </c>
      <c r="C16" s="122" t="s">
        <v>200</v>
      </c>
      <c r="D16" s="120" t="s">
        <v>13</v>
      </c>
      <c r="E16" s="119">
        <v>6</v>
      </c>
      <c r="F16" s="255"/>
      <c r="G16" s="21">
        <f t="shared" si="0"/>
        <v>0</v>
      </c>
    </row>
    <row r="17" spans="1:7" ht="15">
      <c r="A17" s="124">
        <f t="shared" si="1"/>
        <v>10</v>
      </c>
      <c r="B17" s="125" t="s">
        <v>237</v>
      </c>
      <c r="C17" s="122" t="s">
        <v>201</v>
      </c>
      <c r="D17" s="120" t="s">
        <v>13</v>
      </c>
      <c r="E17" s="119">
        <v>3</v>
      </c>
      <c r="F17" s="255"/>
      <c r="G17" s="21">
        <f t="shared" si="0"/>
        <v>0</v>
      </c>
    </row>
    <row r="18" spans="1:7" ht="15">
      <c r="A18" s="124">
        <f t="shared" si="1"/>
        <v>11</v>
      </c>
      <c r="B18" s="125" t="s">
        <v>238</v>
      </c>
      <c r="C18" s="122" t="s">
        <v>202</v>
      </c>
      <c r="D18" s="120" t="s">
        <v>13</v>
      </c>
      <c r="E18" s="119">
        <v>3</v>
      </c>
      <c r="F18" s="255"/>
      <c r="G18" s="21">
        <f t="shared" si="0"/>
        <v>0</v>
      </c>
    </row>
    <row r="19" spans="1:7" ht="15">
      <c r="A19" s="124">
        <f t="shared" si="1"/>
        <v>12</v>
      </c>
      <c r="B19" s="125" t="s">
        <v>239</v>
      </c>
      <c r="C19" s="122" t="s">
        <v>203</v>
      </c>
      <c r="D19" s="121" t="s">
        <v>13</v>
      </c>
      <c r="E19" s="119">
        <v>3</v>
      </c>
      <c r="F19" s="255"/>
      <c r="G19" s="21">
        <f t="shared" si="0"/>
        <v>0</v>
      </c>
    </row>
    <row r="20" spans="1:7" ht="15">
      <c r="A20" s="124">
        <f t="shared" si="1"/>
        <v>13</v>
      </c>
      <c r="B20" s="125" t="s">
        <v>240</v>
      </c>
      <c r="C20" s="122" t="s">
        <v>204</v>
      </c>
      <c r="D20" s="121" t="s">
        <v>13</v>
      </c>
      <c r="E20" s="119">
        <v>6</v>
      </c>
      <c r="F20" s="255"/>
      <c r="G20" s="21">
        <f t="shared" si="0"/>
        <v>0</v>
      </c>
    </row>
    <row r="21" spans="1:7" ht="15">
      <c r="A21" s="124">
        <f t="shared" si="1"/>
        <v>14</v>
      </c>
      <c r="B21" s="125" t="s">
        <v>241</v>
      </c>
      <c r="C21" s="118" t="s">
        <v>205</v>
      </c>
      <c r="D21" s="120" t="s">
        <v>13</v>
      </c>
      <c r="E21" s="119">
        <v>40</v>
      </c>
      <c r="F21" s="255"/>
      <c r="G21" s="21">
        <f t="shared" si="0"/>
        <v>0</v>
      </c>
    </row>
    <row r="22" spans="1:7" ht="15">
      <c r="A22" s="124">
        <f t="shared" si="1"/>
        <v>15</v>
      </c>
      <c r="B22" s="125" t="s">
        <v>242</v>
      </c>
      <c r="C22" s="118" t="s">
        <v>206</v>
      </c>
      <c r="D22" s="120" t="s">
        <v>13</v>
      </c>
      <c r="E22" s="119">
        <v>30</v>
      </c>
      <c r="F22" s="255"/>
      <c r="G22" s="21">
        <f t="shared" si="0"/>
        <v>0</v>
      </c>
    </row>
    <row r="23" spans="1:7" ht="15">
      <c r="A23" s="124">
        <f t="shared" si="1"/>
        <v>16</v>
      </c>
      <c r="B23" s="125" t="s">
        <v>243</v>
      </c>
      <c r="C23" s="122" t="s">
        <v>207</v>
      </c>
      <c r="D23" s="120" t="s">
        <v>13</v>
      </c>
      <c r="E23" s="119">
        <v>20</v>
      </c>
      <c r="F23" s="255"/>
      <c r="G23" s="21">
        <f t="shared" si="0"/>
        <v>0</v>
      </c>
    </row>
    <row r="24" spans="1:7" ht="15">
      <c r="A24" s="124">
        <f t="shared" si="1"/>
        <v>17</v>
      </c>
      <c r="B24" s="125" t="s">
        <v>244</v>
      </c>
      <c r="C24" s="122" t="s">
        <v>208</v>
      </c>
      <c r="D24" s="121" t="s">
        <v>13</v>
      </c>
      <c r="E24" s="119">
        <v>8</v>
      </c>
      <c r="F24" s="255"/>
      <c r="G24" s="21">
        <f t="shared" si="0"/>
        <v>0</v>
      </c>
    </row>
    <row r="25" spans="1:7" ht="15">
      <c r="A25" s="124">
        <f t="shared" si="1"/>
        <v>18</v>
      </c>
      <c r="B25" s="125" t="s">
        <v>245</v>
      </c>
      <c r="C25" s="122" t="s">
        <v>209</v>
      </c>
      <c r="D25" s="121" t="s">
        <v>13</v>
      </c>
      <c r="E25" s="119">
        <v>12</v>
      </c>
      <c r="F25" s="255"/>
      <c r="G25" s="21">
        <f t="shared" si="0"/>
        <v>0</v>
      </c>
    </row>
    <row r="26" spans="1:7" ht="15">
      <c r="A26" s="124">
        <f t="shared" si="1"/>
        <v>19</v>
      </c>
      <c r="B26" s="125" t="s">
        <v>246</v>
      </c>
      <c r="C26" s="122" t="s">
        <v>210</v>
      </c>
      <c r="D26" s="120" t="s">
        <v>13</v>
      </c>
      <c r="E26" s="119">
        <v>20</v>
      </c>
      <c r="F26" s="255"/>
      <c r="G26" s="21">
        <f t="shared" si="0"/>
        <v>0</v>
      </c>
    </row>
    <row r="27" spans="1:7" ht="15">
      <c r="A27" s="124">
        <f t="shared" si="1"/>
        <v>20</v>
      </c>
      <c r="B27" s="125" t="s">
        <v>247</v>
      </c>
      <c r="C27" s="122" t="s">
        <v>211</v>
      </c>
      <c r="D27" s="121" t="s">
        <v>13</v>
      </c>
      <c r="E27" s="119">
        <v>25</v>
      </c>
      <c r="F27" s="255"/>
      <c r="G27" s="21">
        <f t="shared" si="0"/>
        <v>0</v>
      </c>
    </row>
    <row r="28" spans="1:7" ht="15">
      <c r="A28" s="108"/>
      <c r="B28" s="64"/>
      <c r="C28" s="50" t="s">
        <v>141</v>
      </c>
      <c r="D28" s="65"/>
      <c r="E28" s="66"/>
      <c r="F28" s="67"/>
      <c r="G28" s="77">
        <f>SUBTOTAL(109,G29:G30)</f>
        <v>0</v>
      </c>
    </row>
    <row r="29" spans="1:7" ht="23.25" customHeight="1">
      <c r="A29" s="109">
        <f>A27+1</f>
        <v>21</v>
      </c>
      <c r="B29" s="90" t="s">
        <v>78</v>
      </c>
      <c r="C29" s="129" t="s">
        <v>277</v>
      </c>
      <c r="D29" s="91" t="s">
        <v>13</v>
      </c>
      <c r="E29" s="92">
        <v>605</v>
      </c>
      <c r="F29" s="256"/>
      <c r="G29" s="21">
        <f>F29*E29</f>
        <v>0</v>
      </c>
    </row>
    <row r="30" spans="1:7" ht="22.5">
      <c r="A30" s="106">
        <f>A29+1</f>
        <v>22</v>
      </c>
      <c r="B30" s="90" t="s">
        <v>78</v>
      </c>
      <c r="C30" s="129" t="s">
        <v>278</v>
      </c>
      <c r="D30" s="91" t="s">
        <v>5</v>
      </c>
      <c r="E30" s="92">
        <v>90</v>
      </c>
      <c r="F30" s="256"/>
      <c r="G30" s="21">
        <f>F30*E30</f>
        <v>0</v>
      </c>
    </row>
    <row r="31" spans="1:7" ht="15">
      <c r="A31" s="107"/>
      <c r="B31" s="59"/>
      <c r="C31" s="60" t="s">
        <v>140</v>
      </c>
      <c r="D31" s="61"/>
      <c r="E31" s="62"/>
      <c r="F31" s="63"/>
      <c r="G31" s="77">
        <f>SUBTOTAL(109,G32:G47)</f>
        <v>0</v>
      </c>
    </row>
    <row r="32" spans="1:7" ht="15">
      <c r="A32" s="110">
        <f>A30+1</f>
        <v>23</v>
      </c>
      <c r="B32" s="125" t="s">
        <v>248</v>
      </c>
      <c r="C32" s="122" t="s">
        <v>212</v>
      </c>
      <c r="D32" s="121" t="s">
        <v>13</v>
      </c>
      <c r="E32" s="119">
        <v>250</v>
      </c>
      <c r="F32" s="255"/>
      <c r="G32" s="123">
        <f aca="true" t="shared" si="2" ref="G32:G47">F32*E32</f>
        <v>0</v>
      </c>
    </row>
    <row r="33" spans="1:7" ht="15">
      <c r="A33" s="124">
        <f>A32+1</f>
        <v>24</v>
      </c>
      <c r="B33" s="125" t="s">
        <v>249</v>
      </c>
      <c r="C33" s="122" t="s">
        <v>230</v>
      </c>
      <c r="D33" s="121" t="s">
        <v>13</v>
      </c>
      <c r="E33" s="119">
        <v>100</v>
      </c>
      <c r="F33" s="255"/>
      <c r="G33" s="123">
        <f t="shared" si="2"/>
        <v>0</v>
      </c>
    </row>
    <row r="34" spans="1:7" ht="15">
      <c r="A34" s="124">
        <f>A33+1</f>
        <v>25</v>
      </c>
      <c r="B34" s="125" t="s">
        <v>250</v>
      </c>
      <c r="C34" s="126" t="s">
        <v>213</v>
      </c>
      <c r="D34" s="121" t="s">
        <v>13</v>
      </c>
      <c r="E34" s="119">
        <v>20</v>
      </c>
      <c r="F34" s="255"/>
      <c r="G34" s="123">
        <f t="shared" si="2"/>
        <v>0</v>
      </c>
    </row>
    <row r="35" spans="1:7" ht="15">
      <c r="A35" s="124">
        <f aca="true" t="shared" si="3" ref="A35:A47">A34+1</f>
        <v>26</v>
      </c>
      <c r="B35" s="125" t="s">
        <v>251</v>
      </c>
      <c r="C35" s="126" t="s">
        <v>214</v>
      </c>
      <c r="D35" s="121" t="s">
        <v>13</v>
      </c>
      <c r="E35" s="119">
        <v>25</v>
      </c>
      <c r="F35" s="255"/>
      <c r="G35" s="123">
        <f t="shared" si="2"/>
        <v>0</v>
      </c>
    </row>
    <row r="36" spans="1:7" ht="15">
      <c r="A36" s="124">
        <f t="shared" si="3"/>
        <v>27</v>
      </c>
      <c r="B36" s="125" t="s">
        <v>252</v>
      </c>
      <c r="C36" s="126" t="s">
        <v>215</v>
      </c>
      <c r="D36" s="121" t="s">
        <v>13</v>
      </c>
      <c r="E36" s="119">
        <v>25</v>
      </c>
      <c r="F36" s="255"/>
      <c r="G36" s="123">
        <f t="shared" si="2"/>
        <v>0</v>
      </c>
    </row>
    <row r="37" spans="1:7" ht="15">
      <c r="A37" s="124">
        <f t="shared" si="3"/>
        <v>28</v>
      </c>
      <c r="B37" s="125" t="s">
        <v>253</v>
      </c>
      <c r="C37" s="126" t="s">
        <v>216</v>
      </c>
      <c r="D37" s="120" t="s">
        <v>13</v>
      </c>
      <c r="E37" s="119">
        <v>25</v>
      </c>
      <c r="F37" s="255"/>
      <c r="G37" s="123">
        <f t="shared" si="2"/>
        <v>0</v>
      </c>
    </row>
    <row r="38" spans="1:7" ht="15">
      <c r="A38" s="124">
        <f t="shared" si="3"/>
        <v>29</v>
      </c>
      <c r="B38" s="125" t="s">
        <v>254</v>
      </c>
      <c r="C38" s="126" t="s">
        <v>217</v>
      </c>
      <c r="D38" s="121" t="s">
        <v>13</v>
      </c>
      <c r="E38" s="119">
        <v>10</v>
      </c>
      <c r="F38" s="255"/>
      <c r="G38" s="123">
        <f t="shared" si="2"/>
        <v>0</v>
      </c>
    </row>
    <row r="39" spans="1:7" ht="15">
      <c r="A39" s="124">
        <f t="shared" si="3"/>
        <v>30</v>
      </c>
      <c r="B39" s="125" t="s">
        <v>255</v>
      </c>
      <c r="C39" s="126" t="s">
        <v>218</v>
      </c>
      <c r="D39" s="121" t="s">
        <v>13</v>
      </c>
      <c r="E39" s="119">
        <v>30</v>
      </c>
      <c r="F39" s="255"/>
      <c r="G39" s="123">
        <f t="shared" si="2"/>
        <v>0</v>
      </c>
    </row>
    <row r="40" spans="1:7" ht="15">
      <c r="A40" s="124">
        <f t="shared" si="3"/>
        <v>31</v>
      </c>
      <c r="B40" s="125" t="s">
        <v>256</v>
      </c>
      <c r="C40" s="126" t="s">
        <v>219</v>
      </c>
      <c r="D40" s="121" t="s">
        <v>13</v>
      </c>
      <c r="E40" s="119">
        <v>20</v>
      </c>
      <c r="F40" s="255"/>
      <c r="G40" s="123">
        <f t="shared" si="2"/>
        <v>0</v>
      </c>
    </row>
    <row r="41" spans="1:7" ht="15">
      <c r="A41" s="124">
        <f t="shared" si="3"/>
        <v>32</v>
      </c>
      <c r="B41" s="125" t="s">
        <v>257</v>
      </c>
      <c r="C41" s="126" t="s">
        <v>220</v>
      </c>
      <c r="D41" s="120" t="s">
        <v>13</v>
      </c>
      <c r="E41" s="119">
        <v>40</v>
      </c>
      <c r="F41" s="255"/>
      <c r="G41" s="123">
        <f t="shared" si="2"/>
        <v>0</v>
      </c>
    </row>
    <row r="42" spans="1:7" ht="15">
      <c r="A42" s="124">
        <f t="shared" si="3"/>
        <v>33</v>
      </c>
      <c r="B42" s="125" t="s">
        <v>258</v>
      </c>
      <c r="C42" s="126" t="s">
        <v>221</v>
      </c>
      <c r="D42" s="121" t="s">
        <v>13</v>
      </c>
      <c r="E42" s="119">
        <v>10</v>
      </c>
      <c r="F42" s="255"/>
      <c r="G42" s="123">
        <f t="shared" si="2"/>
        <v>0</v>
      </c>
    </row>
    <row r="43" spans="1:7" ht="15">
      <c r="A43" s="168">
        <f t="shared" si="3"/>
        <v>34</v>
      </c>
      <c r="B43" s="125" t="s">
        <v>259</v>
      </c>
      <c r="C43" s="172" t="s">
        <v>286</v>
      </c>
      <c r="D43" s="14" t="s">
        <v>13</v>
      </c>
      <c r="E43" s="13">
        <v>10</v>
      </c>
      <c r="F43" s="252"/>
      <c r="G43" s="173">
        <f t="shared" si="2"/>
        <v>0</v>
      </c>
    </row>
    <row r="44" spans="1:7" ht="15">
      <c r="A44" s="124">
        <f t="shared" si="3"/>
        <v>35</v>
      </c>
      <c r="B44" s="125" t="s">
        <v>260</v>
      </c>
      <c r="C44" s="126" t="s">
        <v>222</v>
      </c>
      <c r="D44" s="121" t="s">
        <v>13</v>
      </c>
      <c r="E44" s="119">
        <v>10</v>
      </c>
      <c r="F44" s="255"/>
      <c r="G44" s="123">
        <f t="shared" si="2"/>
        <v>0</v>
      </c>
    </row>
    <row r="45" spans="1:7" ht="15">
      <c r="A45" s="124">
        <f t="shared" si="3"/>
        <v>36</v>
      </c>
      <c r="B45" s="125" t="s">
        <v>261</v>
      </c>
      <c r="C45" s="126" t="s">
        <v>223</v>
      </c>
      <c r="D45" s="121" t="s">
        <v>13</v>
      </c>
      <c r="E45" s="119">
        <v>10</v>
      </c>
      <c r="F45" s="255"/>
      <c r="G45" s="123">
        <f t="shared" si="2"/>
        <v>0</v>
      </c>
    </row>
    <row r="46" spans="1:7" ht="15">
      <c r="A46" s="124">
        <f t="shared" si="3"/>
        <v>37</v>
      </c>
      <c r="B46" s="125" t="s">
        <v>262</v>
      </c>
      <c r="C46" s="126" t="s">
        <v>224</v>
      </c>
      <c r="D46" s="120" t="s">
        <v>13</v>
      </c>
      <c r="E46" s="119">
        <v>20</v>
      </c>
      <c r="F46" s="255"/>
      <c r="G46" s="123">
        <f t="shared" si="2"/>
        <v>0</v>
      </c>
    </row>
    <row r="47" spans="1:7" ht="15">
      <c r="A47" s="124">
        <f t="shared" si="3"/>
        <v>38</v>
      </c>
      <c r="B47" s="125" t="s">
        <v>263</v>
      </c>
      <c r="C47" s="126" t="s">
        <v>225</v>
      </c>
      <c r="D47" s="121" t="s">
        <v>13</v>
      </c>
      <c r="E47" s="119">
        <v>400</v>
      </c>
      <c r="F47" s="255"/>
      <c r="G47" s="123">
        <f t="shared" si="2"/>
        <v>0</v>
      </c>
    </row>
    <row r="48" spans="1:7" ht="15">
      <c r="A48" s="108"/>
      <c r="B48" s="64"/>
      <c r="C48" s="50" t="s">
        <v>93</v>
      </c>
      <c r="D48" s="65"/>
      <c r="E48" s="66"/>
      <c r="F48" s="67"/>
      <c r="G48" s="77">
        <f>SUBTOTAL(109,G49:G55)</f>
        <v>0</v>
      </c>
    </row>
    <row r="49" spans="1:7" ht="15">
      <c r="A49" s="110">
        <f>A47+1</f>
        <v>39</v>
      </c>
      <c r="B49" s="18" t="s">
        <v>78</v>
      </c>
      <c r="C49" s="16" t="s">
        <v>92</v>
      </c>
      <c r="D49" s="18" t="s">
        <v>5</v>
      </c>
      <c r="E49" s="15">
        <v>7550</v>
      </c>
      <c r="F49" s="252"/>
      <c r="G49" s="123">
        <f aca="true" t="shared" si="4" ref="G49:G55">F49*E49</f>
        <v>0</v>
      </c>
    </row>
    <row r="50" spans="1:7" ht="22.5">
      <c r="A50" s="106">
        <f aca="true" t="shared" si="5" ref="A50:A55">A49+1</f>
        <v>40</v>
      </c>
      <c r="B50" s="18" t="s">
        <v>78</v>
      </c>
      <c r="C50" s="16" t="s">
        <v>94</v>
      </c>
      <c r="D50" s="18" t="s">
        <v>5</v>
      </c>
      <c r="E50" s="15">
        <v>7550</v>
      </c>
      <c r="F50" s="255"/>
      <c r="G50" s="123">
        <f t="shared" si="4"/>
        <v>0</v>
      </c>
    </row>
    <row r="51" spans="1:7" ht="15">
      <c r="A51" s="124">
        <f t="shared" si="5"/>
        <v>41</v>
      </c>
      <c r="B51" s="18" t="s">
        <v>78</v>
      </c>
      <c r="C51" s="100" t="s">
        <v>267</v>
      </c>
      <c r="D51" s="18" t="s">
        <v>20</v>
      </c>
      <c r="E51" s="15">
        <v>202.5</v>
      </c>
      <c r="F51" s="252"/>
      <c r="G51" s="123">
        <f t="shared" si="4"/>
        <v>0</v>
      </c>
    </row>
    <row r="52" spans="1:7" ht="15">
      <c r="A52" s="124">
        <f t="shared" si="5"/>
        <v>42</v>
      </c>
      <c r="B52" s="18" t="s">
        <v>78</v>
      </c>
      <c r="C52" s="100" t="s">
        <v>268</v>
      </c>
      <c r="D52" s="18" t="s">
        <v>20</v>
      </c>
      <c r="E52" s="15">
        <v>45</v>
      </c>
      <c r="F52" s="255"/>
      <c r="G52" s="123">
        <f t="shared" si="4"/>
        <v>0</v>
      </c>
    </row>
    <row r="53" spans="1:7" ht="15">
      <c r="A53" s="106">
        <f t="shared" si="5"/>
        <v>43</v>
      </c>
      <c r="B53" s="18" t="s">
        <v>78</v>
      </c>
      <c r="C53" s="78" t="s">
        <v>95</v>
      </c>
      <c r="D53" s="79" t="s">
        <v>5</v>
      </c>
      <c r="E53" s="15">
        <v>700</v>
      </c>
      <c r="F53" s="255"/>
      <c r="G53" s="123">
        <f t="shared" si="4"/>
        <v>0</v>
      </c>
    </row>
    <row r="54" spans="1:7" ht="15">
      <c r="A54" s="124">
        <f t="shared" si="5"/>
        <v>44</v>
      </c>
      <c r="B54" s="18" t="s">
        <v>78</v>
      </c>
      <c r="C54" s="8" t="s">
        <v>96</v>
      </c>
      <c r="D54" s="130" t="s">
        <v>5</v>
      </c>
      <c r="E54" s="15">
        <v>8250</v>
      </c>
      <c r="F54" s="255"/>
      <c r="G54" s="123">
        <f t="shared" si="4"/>
        <v>0</v>
      </c>
    </row>
    <row r="55" spans="1:7" ht="15">
      <c r="A55" s="168">
        <f t="shared" si="5"/>
        <v>45</v>
      </c>
      <c r="B55" s="125" t="s">
        <v>264</v>
      </c>
      <c r="C55" s="100" t="s">
        <v>229</v>
      </c>
      <c r="D55" s="14" t="s">
        <v>20</v>
      </c>
      <c r="E55" s="13">
        <v>247.5</v>
      </c>
      <c r="F55" s="255"/>
      <c r="G55" s="173">
        <f t="shared" si="4"/>
        <v>0</v>
      </c>
    </row>
    <row r="56" spans="1:7" ht="15">
      <c r="A56" s="108"/>
      <c r="B56" s="64"/>
      <c r="C56" s="50" t="s">
        <v>97</v>
      </c>
      <c r="D56" s="93"/>
      <c r="E56" s="66"/>
      <c r="F56" s="67"/>
      <c r="G56" s="77">
        <f>SUBTOTAL(109,G57:G63)</f>
        <v>0</v>
      </c>
    </row>
    <row r="57" spans="1:7" ht="15">
      <c r="A57" s="110">
        <f>A55+1</f>
        <v>46</v>
      </c>
      <c r="B57" s="18" t="s">
        <v>78</v>
      </c>
      <c r="C57" s="16" t="s">
        <v>99</v>
      </c>
      <c r="D57" s="18" t="s">
        <v>13</v>
      </c>
      <c r="E57" s="15">
        <v>32</v>
      </c>
      <c r="F57" s="252"/>
      <c r="G57" s="123">
        <f aca="true" t="shared" si="6" ref="G57:G63">F57*E57</f>
        <v>0</v>
      </c>
    </row>
    <row r="58" spans="1:7" ht="15">
      <c r="A58" s="106">
        <f aca="true" t="shared" si="7" ref="A58:A63">A57+1</f>
        <v>47</v>
      </c>
      <c r="B58" s="18" t="s">
        <v>78</v>
      </c>
      <c r="C58" s="16" t="s">
        <v>100</v>
      </c>
      <c r="D58" s="18" t="s">
        <v>13</v>
      </c>
      <c r="E58" s="15">
        <v>5</v>
      </c>
      <c r="F58" s="255"/>
      <c r="G58" s="123">
        <f t="shared" si="6"/>
        <v>0</v>
      </c>
    </row>
    <row r="59" spans="1:7" ht="15">
      <c r="A59" s="106">
        <f t="shared" si="7"/>
        <v>48</v>
      </c>
      <c r="B59" s="18" t="s">
        <v>78</v>
      </c>
      <c r="C59" s="100" t="s">
        <v>228</v>
      </c>
      <c r="D59" s="18" t="s">
        <v>13</v>
      </c>
      <c r="E59" s="32">
        <v>1</v>
      </c>
      <c r="F59" s="252"/>
      <c r="G59" s="123">
        <f t="shared" si="6"/>
        <v>0</v>
      </c>
    </row>
    <row r="60" spans="1:7" ht="15">
      <c r="A60" s="106">
        <f t="shared" si="7"/>
        <v>49</v>
      </c>
      <c r="B60" s="18" t="s">
        <v>78</v>
      </c>
      <c r="C60" s="78" t="s">
        <v>98</v>
      </c>
      <c r="D60" s="79" t="s">
        <v>13</v>
      </c>
      <c r="E60" s="15">
        <v>1</v>
      </c>
      <c r="F60" s="255"/>
      <c r="G60" s="123">
        <f t="shared" si="6"/>
        <v>0</v>
      </c>
    </row>
    <row r="61" spans="1:7" ht="15">
      <c r="A61" s="106">
        <f t="shared" si="7"/>
        <v>50</v>
      </c>
      <c r="B61" s="18" t="s">
        <v>78</v>
      </c>
      <c r="C61" s="112" t="s">
        <v>266</v>
      </c>
      <c r="D61" s="18" t="s">
        <v>13</v>
      </c>
      <c r="E61" s="15">
        <v>1</v>
      </c>
      <c r="F61" s="255"/>
      <c r="G61" s="123">
        <f t="shared" si="6"/>
        <v>0</v>
      </c>
    </row>
    <row r="62" spans="1:7" ht="33.75">
      <c r="A62" s="124">
        <f t="shared" si="7"/>
        <v>51</v>
      </c>
      <c r="B62" s="18" t="s">
        <v>78</v>
      </c>
      <c r="C62" s="131" t="s">
        <v>269</v>
      </c>
      <c r="D62" s="130" t="s">
        <v>13</v>
      </c>
      <c r="E62" s="15">
        <v>2409</v>
      </c>
      <c r="F62" s="255"/>
      <c r="G62" s="123">
        <f t="shared" si="6"/>
        <v>0</v>
      </c>
    </row>
    <row r="63" spans="1:7" ht="22.5">
      <c r="A63" s="124">
        <f t="shared" si="7"/>
        <v>52</v>
      </c>
      <c r="B63" s="18" t="s">
        <v>78</v>
      </c>
      <c r="C63" s="131" t="s">
        <v>265</v>
      </c>
      <c r="D63" s="105" t="s">
        <v>5</v>
      </c>
      <c r="E63" s="15">
        <v>270</v>
      </c>
      <c r="F63" s="255"/>
      <c r="G63" s="123">
        <f t="shared" si="6"/>
        <v>0</v>
      </c>
    </row>
    <row r="64" spans="1:7" ht="15">
      <c r="A64" s="111"/>
      <c r="B64" s="64"/>
      <c r="C64" s="68" t="s">
        <v>31</v>
      </c>
      <c r="D64" s="94"/>
      <c r="E64" s="69"/>
      <c r="F64" s="70"/>
      <c r="G64" s="77">
        <f>SUBTOTAL(109,G65:G66)</f>
        <v>0</v>
      </c>
    </row>
    <row r="65" spans="1:7" ht="15">
      <c r="A65" s="101">
        <f>A62+1</f>
        <v>52</v>
      </c>
      <c r="B65" s="31" t="s">
        <v>37</v>
      </c>
      <c r="C65" s="80" t="s">
        <v>101</v>
      </c>
      <c r="D65" s="18" t="s">
        <v>13</v>
      </c>
      <c r="E65" s="81">
        <v>10</v>
      </c>
      <c r="F65" s="257"/>
      <c r="G65" s="123">
        <f>F65*E65</f>
        <v>0</v>
      </c>
    </row>
    <row r="66" spans="1:7" ht="15">
      <c r="A66" s="106">
        <f>A65+1</f>
        <v>53</v>
      </c>
      <c r="B66" s="31" t="s">
        <v>37</v>
      </c>
      <c r="C66" s="80" t="s">
        <v>189</v>
      </c>
      <c r="D66" s="18" t="s">
        <v>2</v>
      </c>
      <c r="E66" s="81">
        <v>7</v>
      </c>
      <c r="F66" s="257"/>
      <c r="G66" s="123">
        <f>F66*E66</f>
        <v>0</v>
      </c>
    </row>
    <row r="67" spans="1:7" ht="15">
      <c r="A67" s="34"/>
      <c r="B67" s="35"/>
      <c r="C67" s="35"/>
      <c r="D67" s="36"/>
      <c r="E67" s="35"/>
      <c r="F67" s="35"/>
      <c r="G67" s="35"/>
    </row>
  </sheetData>
  <sheetProtection password="CCC9" sheet="1"/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5.140625" style="0" customWidth="1"/>
    <col min="2" max="2" width="8.8515625" style="0" customWidth="1"/>
    <col min="3" max="3" width="93.7109375" style="0" customWidth="1"/>
    <col min="4" max="4" width="10.57421875" style="0" customWidth="1"/>
    <col min="5" max="5" width="9.00390625" style="0" customWidth="1"/>
    <col min="6" max="6" width="7.421875" style="0" customWidth="1"/>
    <col min="7" max="7" width="11.7109375" style="95" customWidth="1"/>
    <col min="8" max="8" width="5.00390625" style="0" customWidth="1"/>
    <col min="9" max="9" width="8.00390625" style="0" customWidth="1"/>
    <col min="10" max="10" width="7.57421875" style="0" customWidth="1"/>
    <col min="11" max="11" width="5.28125" style="0" customWidth="1"/>
    <col min="12" max="12" width="9.8515625" style="0" customWidth="1"/>
    <col min="13" max="13" width="16.421875" style="0" customWidth="1"/>
  </cols>
  <sheetData>
    <row r="1" spans="1:7" ht="15">
      <c r="A1" s="25" t="s">
        <v>0</v>
      </c>
      <c r="B1" s="23"/>
      <c r="C1" s="1" t="s">
        <v>81</v>
      </c>
      <c r="D1" s="23"/>
      <c r="E1" s="23"/>
      <c r="F1" s="23"/>
      <c r="G1" s="82"/>
    </row>
    <row r="2" spans="1:13" ht="15">
      <c r="A2" s="26" t="s">
        <v>1</v>
      </c>
      <c r="B2" s="23"/>
      <c r="C2" s="25" t="s">
        <v>59</v>
      </c>
      <c r="D2" s="23"/>
      <c r="E2" s="23"/>
      <c r="F2" s="23"/>
      <c r="G2" s="82"/>
      <c r="M2" s="2"/>
    </row>
    <row r="3" spans="1:13" ht="15" customHeight="1">
      <c r="A3" s="24"/>
      <c r="B3" s="27"/>
      <c r="C3" s="27"/>
      <c r="D3" s="28"/>
      <c r="E3" s="29"/>
      <c r="F3" s="29"/>
      <c r="G3" s="83"/>
      <c r="H3" s="12"/>
      <c r="I3" s="12"/>
      <c r="J3" s="12"/>
      <c r="K3" s="11"/>
      <c r="L3" s="12"/>
      <c r="M3" s="4"/>
    </row>
    <row r="4" spans="1:7" ht="30" customHeight="1">
      <c r="A4" s="33" t="s">
        <v>55</v>
      </c>
      <c r="B4" s="30" t="s">
        <v>46</v>
      </c>
      <c r="C4" s="30" t="s">
        <v>45</v>
      </c>
      <c r="D4" s="30" t="s">
        <v>54</v>
      </c>
      <c r="E4" s="30" t="s">
        <v>47</v>
      </c>
      <c r="F4" s="30" t="s">
        <v>67</v>
      </c>
      <c r="G4" s="170" t="s">
        <v>285</v>
      </c>
    </row>
    <row r="5" spans="1:7" ht="15">
      <c r="A5" s="113"/>
      <c r="B5" s="47"/>
      <c r="C5" s="45" t="s">
        <v>60</v>
      </c>
      <c r="D5" s="48"/>
      <c r="E5" s="48"/>
      <c r="F5" s="71"/>
      <c r="G5" s="76">
        <f>G6+G13</f>
        <v>0</v>
      </c>
    </row>
    <row r="6" spans="1:7" ht="15">
      <c r="A6" s="114"/>
      <c r="B6" s="49"/>
      <c r="C6" s="50" t="s">
        <v>61</v>
      </c>
      <c r="D6" s="51"/>
      <c r="E6" s="52"/>
      <c r="F6" s="51"/>
      <c r="G6" s="77">
        <f>SUM(G7:G12)</f>
        <v>0</v>
      </c>
    </row>
    <row r="7" spans="1:7" ht="15">
      <c r="A7" s="110">
        <v>1</v>
      </c>
      <c r="B7" s="174" t="s">
        <v>63</v>
      </c>
      <c r="C7" s="131" t="s">
        <v>323</v>
      </c>
      <c r="D7" s="174" t="s">
        <v>66</v>
      </c>
      <c r="E7" s="175">
        <v>1</v>
      </c>
      <c r="F7" s="259"/>
      <c r="G7" s="37">
        <f aca="true" t="shared" si="0" ref="G7:G12">E7*F7</f>
        <v>0</v>
      </c>
    </row>
    <row r="8" spans="1:7" ht="15">
      <c r="A8" s="176">
        <v>2</v>
      </c>
      <c r="B8" s="177" t="s">
        <v>64</v>
      </c>
      <c r="C8" s="188" t="s">
        <v>322</v>
      </c>
      <c r="D8" s="177" t="s">
        <v>66</v>
      </c>
      <c r="E8" s="178">
        <v>1</v>
      </c>
      <c r="F8" s="260"/>
      <c r="G8" s="224">
        <f t="shared" si="0"/>
        <v>0</v>
      </c>
    </row>
    <row r="9" spans="1:7" ht="15">
      <c r="A9" s="124" t="s">
        <v>270</v>
      </c>
      <c r="B9" s="217" t="s">
        <v>160</v>
      </c>
      <c r="C9" s="218" t="s">
        <v>190</v>
      </c>
      <c r="D9" s="217" t="s">
        <v>5</v>
      </c>
      <c r="E9" s="179">
        <v>363</v>
      </c>
      <c r="F9" s="261"/>
      <c r="G9" s="37">
        <f t="shared" si="0"/>
        <v>0</v>
      </c>
    </row>
    <row r="10" spans="1:7" ht="15" customHeight="1">
      <c r="A10" s="124" t="s">
        <v>271</v>
      </c>
      <c r="B10" s="217" t="s">
        <v>159</v>
      </c>
      <c r="C10" s="218" t="s">
        <v>191</v>
      </c>
      <c r="D10" s="217" t="s">
        <v>5</v>
      </c>
      <c r="E10" s="179">
        <v>363</v>
      </c>
      <c r="F10" s="261"/>
      <c r="G10" s="37">
        <f t="shared" si="0"/>
        <v>0</v>
      </c>
    </row>
    <row r="11" spans="1:7" ht="15" customHeight="1">
      <c r="A11" s="124" t="s">
        <v>272</v>
      </c>
      <c r="B11" s="219" t="s">
        <v>37</v>
      </c>
      <c r="C11" s="218" t="s">
        <v>182</v>
      </c>
      <c r="D11" s="217" t="s">
        <v>5</v>
      </c>
      <c r="E11" s="179">
        <v>363</v>
      </c>
      <c r="F11" s="261"/>
      <c r="G11" s="37">
        <f t="shared" si="0"/>
        <v>0</v>
      </c>
    </row>
    <row r="12" spans="1:7" ht="15">
      <c r="A12" s="220" t="s">
        <v>321</v>
      </c>
      <c r="B12" s="221" t="s">
        <v>327</v>
      </c>
      <c r="C12" s="222" t="s">
        <v>330</v>
      </c>
      <c r="D12" s="223" t="s">
        <v>5</v>
      </c>
      <c r="E12" s="190">
        <v>155</v>
      </c>
      <c r="F12" s="262"/>
      <c r="G12" s="37">
        <f t="shared" si="0"/>
        <v>0</v>
      </c>
    </row>
    <row r="13" spans="1:7" ht="15">
      <c r="A13" s="115"/>
      <c r="B13" s="73"/>
      <c r="C13" s="74" t="s">
        <v>62</v>
      </c>
      <c r="D13" s="72"/>
      <c r="E13" s="75"/>
      <c r="F13" s="191"/>
      <c r="G13" s="19">
        <f>SUM(G14:G18)</f>
        <v>0</v>
      </c>
    </row>
    <row r="14" spans="1:7" ht="15">
      <c r="A14" s="110">
        <v>4</v>
      </c>
      <c r="B14" s="134" t="s">
        <v>65</v>
      </c>
      <c r="C14" s="189" t="s">
        <v>333</v>
      </c>
      <c r="D14" s="134" t="s">
        <v>66</v>
      </c>
      <c r="E14" s="17">
        <v>1</v>
      </c>
      <c r="F14" s="258"/>
      <c r="G14" s="37">
        <f>E14*F14</f>
        <v>0</v>
      </c>
    </row>
    <row r="15" spans="1:7" ht="15">
      <c r="A15" s="110">
        <v>5</v>
      </c>
      <c r="B15" s="134" t="s">
        <v>69</v>
      </c>
      <c r="C15" s="189" t="s">
        <v>68</v>
      </c>
      <c r="D15" s="134" t="s">
        <v>66</v>
      </c>
      <c r="E15" s="17">
        <v>1</v>
      </c>
      <c r="F15" s="258"/>
      <c r="G15" s="37">
        <f>E15*F15</f>
        <v>0</v>
      </c>
    </row>
    <row r="16" spans="1:7" ht="15">
      <c r="A16" s="110">
        <v>6</v>
      </c>
      <c r="B16" s="180" t="s">
        <v>192</v>
      </c>
      <c r="C16" s="181" t="s">
        <v>70</v>
      </c>
      <c r="D16" s="134" t="s">
        <v>66</v>
      </c>
      <c r="E16" s="17">
        <v>1</v>
      </c>
      <c r="F16" s="258"/>
      <c r="G16" s="37">
        <f>E16*F16</f>
        <v>0</v>
      </c>
    </row>
    <row r="17" spans="1:8" ht="15">
      <c r="A17" s="192">
        <v>7</v>
      </c>
      <c r="B17" s="193" t="s">
        <v>193</v>
      </c>
      <c r="C17" s="194" t="s">
        <v>279</v>
      </c>
      <c r="D17" s="195" t="s">
        <v>13</v>
      </c>
      <c r="E17" s="196">
        <v>1</v>
      </c>
      <c r="F17" s="253"/>
      <c r="G17" s="37">
        <f>E17*F17</f>
        <v>0</v>
      </c>
      <c r="H17" s="197"/>
    </row>
    <row r="18" spans="1:7" ht="15">
      <c r="A18" s="110">
        <v>8</v>
      </c>
      <c r="B18" s="132" t="s">
        <v>71</v>
      </c>
      <c r="C18" s="133" t="s">
        <v>273</v>
      </c>
      <c r="D18" s="134" t="s">
        <v>13</v>
      </c>
      <c r="E18" s="17">
        <v>1</v>
      </c>
      <c r="F18" s="258"/>
      <c r="G18" s="37">
        <f>E18*F18</f>
        <v>0</v>
      </c>
    </row>
  </sheetData>
  <sheetProtection password="CCC9" sheet="1"/>
  <printOptions/>
  <pageMargins left="0.3937007874015748" right="0.3937007874015748" top="0.3937007874015748" bottom="0.3937007874015748" header="0.31496062992125984" footer="0.31496062992125984"/>
  <pageSetup fitToHeight="0" fitToWidth="1" horizontalDpi="300" verticalDpi="3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Ontko</dc:creator>
  <cp:keywords/>
  <dc:description/>
  <cp:lastModifiedBy>Linhová, Sandra</cp:lastModifiedBy>
  <cp:lastPrinted>2016-07-25T04:26:21Z</cp:lastPrinted>
  <dcterms:created xsi:type="dcterms:W3CDTF">2012-10-16T06:25:09Z</dcterms:created>
  <dcterms:modified xsi:type="dcterms:W3CDTF">2016-11-23T15:00:09Z</dcterms:modified>
  <cp:category/>
  <cp:version/>
  <cp:contentType/>
  <cp:contentStatus/>
</cp:coreProperties>
</file>