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c\Desktop\"/>
    </mc:Choice>
  </mc:AlternateContent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SO-00 1 Naklady" sheetId="12" r:id="rId4"/>
    <sheet name="SO-01 1 Pol" sheetId="13" r:id="rId5"/>
    <sheet name="SO-01 2 Pol" sheetId="14" r:id="rId6"/>
    <sheet name="SO-01 3 Pol" sheetId="15" r:id="rId7"/>
    <sheet name="SO-01 4 Pol" sheetId="16" r:id="rId8"/>
    <sheet name="SO-01 5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'SO-00 1 Naklady'!$1:$7</definedName>
    <definedName name="_xlnm.Print_Titles" localSheetId="4">'SO-01 1 Pol'!$1:$7</definedName>
    <definedName name="_xlnm.Print_Titles" localSheetId="5">'SO-01 2 Pol'!$1:$7</definedName>
    <definedName name="_xlnm.Print_Titles" localSheetId="6">'SO-01 3 Pol'!$1:$7</definedName>
    <definedName name="_xlnm.Print_Titles" localSheetId="7">'SO-01 4 Pol'!$1:$7</definedName>
    <definedName name="_xlnm.Print_Titles" localSheetId="8">'SO-01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'SO-00 1 Naklady'!$A$1:$W$24</definedName>
    <definedName name="_xlnm.Print_Area" localSheetId="4">'SO-01 1 Pol'!$A$1:$W$470</definedName>
    <definedName name="_xlnm.Print_Area" localSheetId="5">'SO-01 2 Pol'!$A$1:$W$255</definedName>
    <definedName name="_xlnm.Print_Area" localSheetId="6">'SO-01 3 Pol'!$A$1:$W$113</definedName>
    <definedName name="_xlnm.Print_Area" localSheetId="7">'SO-01 4 Pol'!$A$1:$W$80</definedName>
    <definedName name="_xlnm.Print_Area" localSheetId="8">'SO-01 5 Pol'!$A$1:$W$83</definedName>
    <definedName name="_xlnm.Print_Area" localSheetId="1">Stavba!$A$1:$J$99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8" i="1" l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F48" i="1" s="1"/>
  <c r="G82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K8" i="17" s="1"/>
  <c r="O11" i="17"/>
  <c r="O8" i="17" s="1"/>
  <c r="Q11" i="17"/>
  <c r="V11" i="17"/>
  <c r="V8" i="17" s="1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I61" i="17"/>
  <c r="K61" i="17"/>
  <c r="M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I77" i="17"/>
  <c r="K77" i="17"/>
  <c r="M77" i="17"/>
  <c r="O77" i="17"/>
  <c r="Q77" i="17"/>
  <c r="V77" i="17"/>
  <c r="G79" i="17"/>
  <c r="M79" i="17" s="1"/>
  <c r="I79" i="17"/>
  <c r="K79" i="17"/>
  <c r="O79" i="17"/>
  <c r="Q79" i="17"/>
  <c r="V79" i="17"/>
  <c r="AE82" i="17"/>
  <c r="AF82" i="17"/>
  <c r="G79" i="16"/>
  <c r="G9" i="16"/>
  <c r="I9" i="16"/>
  <c r="I8" i="16" s="1"/>
  <c r="K9" i="16"/>
  <c r="M9" i="16"/>
  <c r="O9" i="16"/>
  <c r="Q9" i="16"/>
  <c r="Q8" i="16" s="1"/>
  <c r="V9" i="16"/>
  <c r="G11" i="16"/>
  <c r="G8" i="16" s="1"/>
  <c r="I11" i="16"/>
  <c r="K11" i="16"/>
  <c r="K8" i="16" s="1"/>
  <c r="O11" i="16"/>
  <c r="O8" i="16" s="1"/>
  <c r="Q11" i="16"/>
  <c r="V11" i="16"/>
  <c r="V8" i="16" s="1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8" i="16"/>
  <c r="G17" i="16" s="1"/>
  <c r="I18" i="16"/>
  <c r="K18" i="16"/>
  <c r="K17" i="16" s="1"/>
  <c r="O18" i="16"/>
  <c r="O17" i="16" s="1"/>
  <c r="Q18" i="16"/>
  <c r="V18" i="16"/>
  <c r="V17" i="16" s="1"/>
  <c r="G20" i="16"/>
  <c r="I20" i="16"/>
  <c r="I17" i="16" s="1"/>
  <c r="K20" i="16"/>
  <c r="M20" i="16"/>
  <c r="O20" i="16"/>
  <c r="Q20" i="16"/>
  <c r="Q17" i="16" s="1"/>
  <c r="V20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9" i="16"/>
  <c r="G28" i="16" s="1"/>
  <c r="I29" i="16"/>
  <c r="K29" i="16"/>
  <c r="K28" i="16" s="1"/>
  <c r="O29" i="16"/>
  <c r="O28" i="16" s="1"/>
  <c r="Q29" i="16"/>
  <c r="V29" i="16"/>
  <c r="V28" i="16" s="1"/>
  <c r="G31" i="16"/>
  <c r="I31" i="16"/>
  <c r="I28" i="16" s="1"/>
  <c r="K31" i="16"/>
  <c r="M31" i="16"/>
  <c r="O31" i="16"/>
  <c r="Q31" i="16"/>
  <c r="Q28" i="16" s="1"/>
  <c r="V31" i="16"/>
  <c r="G33" i="16"/>
  <c r="M33" i="16" s="1"/>
  <c r="I33" i="16"/>
  <c r="K33" i="16"/>
  <c r="O33" i="16"/>
  <c r="Q33" i="16"/>
  <c r="V33" i="16"/>
  <c r="G35" i="16"/>
  <c r="I35" i="16"/>
  <c r="K35" i="16"/>
  <c r="M35" i="16"/>
  <c r="O35" i="16"/>
  <c r="Q35" i="16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1" i="16"/>
  <c r="M41" i="16" s="1"/>
  <c r="I41" i="16"/>
  <c r="K41" i="16"/>
  <c r="O41" i="16"/>
  <c r="Q41" i="16"/>
  <c r="V41" i="16"/>
  <c r="G44" i="16"/>
  <c r="G43" i="16" s="1"/>
  <c r="I44" i="16"/>
  <c r="K44" i="16"/>
  <c r="K43" i="16" s="1"/>
  <c r="O44" i="16"/>
  <c r="O43" i="16" s="1"/>
  <c r="Q44" i="16"/>
  <c r="V44" i="16"/>
  <c r="V43" i="16" s="1"/>
  <c r="G46" i="16"/>
  <c r="I46" i="16"/>
  <c r="I43" i="16" s="1"/>
  <c r="K46" i="16"/>
  <c r="M46" i="16"/>
  <c r="O46" i="16"/>
  <c r="Q46" i="16"/>
  <c r="Q43" i="16" s="1"/>
  <c r="V46" i="16"/>
  <c r="G48" i="16"/>
  <c r="M48" i="16" s="1"/>
  <c r="I48" i="16"/>
  <c r="K48" i="16"/>
  <c r="O48" i="16"/>
  <c r="Q48" i="16"/>
  <c r="V48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9" i="16"/>
  <c r="G58" i="16" s="1"/>
  <c r="I59" i="16"/>
  <c r="K59" i="16"/>
  <c r="K58" i="16" s="1"/>
  <c r="O59" i="16"/>
  <c r="O58" i="16" s="1"/>
  <c r="Q59" i="16"/>
  <c r="V59" i="16"/>
  <c r="V58" i="16" s="1"/>
  <c r="G62" i="16"/>
  <c r="I62" i="16"/>
  <c r="I58" i="16" s="1"/>
  <c r="K62" i="16"/>
  <c r="M62" i="16"/>
  <c r="O62" i="16"/>
  <c r="Q62" i="16"/>
  <c r="Q58" i="16" s="1"/>
  <c r="V62" i="16"/>
  <c r="G64" i="16"/>
  <c r="M64" i="16" s="1"/>
  <c r="I64" i="16"/>
  <c r="K64" i="16"/>
  <c r="O64" i="16"/>
  <c r="Q64" i="16"/>
  <c r="V64" i="16"/>
  <c r="G66" i="16"/>
  <c r="I66" i="16"/>
  <c r="K66" i="16"/>
  <c r="M66" i="16"/>
  <c r="O66" i="16"/>
  <c r="Q66" i="16"/>
  <c r="V66" i="16"/>
  <c r="G68" i="16"/>
  <c r="M68" i="16" s="1"/>
  <c r="I68" i="16"/>
  <c r="K68" i="16"/>
  <c r="O68" i="16"/>
  <c r="Q68" i="16"/>
  <c r="V68" i="16"/>
  <c r="G70" i="16"/>
  <c r="I70" i="16"/>
  <c r="K70" i="16"/>
  <c r="M70" i="16"/>
  <c r="O70" i="16"/>
  <c r="Q70" i="16"/>
  <c r="V70" i="16"/>
  <c r="G72" i="16"/>
  <c r="M72" i="16" s="1"/>
  <c r="I72" i="16"/>
  <c r="K72" i="16"/>
  <c r="O72" i="16"/>
  <c r="Q72" i="16"/>
  <c r="V72" i="16"/>
  <c r="G74" i="16"/>
  <c r="I74" i="16"/>
  <c r="K74" i="16"/>
  <c r="M74" i="16"/>
  <c r="O74" i="16"/>
  <c r="Q74" i="16"/>
  <c r="V74" i="16"/>
  <c r="G76" i="16"/>
  <c r="M76" i="16" s="1"/>
  <c r="I76" i="16"/>
  <c r="K76" i="16"/>
  <c r="O76" i="16"/>
  <c r="Q76" i="16"/>
  <c r="V76" i="16"/>
  <c r="AE79" i="16"/>
  <c r="AF79" i="16"/>
  <c r="G112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8" i="15"/>
  <c r="I28" i="15"/>
  <c r="I27" i="15" s="1"/>
  <c r="K28" i="15"/>
  <c r="M28" i="15"/>
  <c r="O28" i="15"/>
  <c r="Q28" i="15"/>
  <c r="Q27" i="15" s="1"/>
  <c r="V28" i="15"/>
  <c r="G30" i="15"/>
  <c r="G27" i="15" s="1"/>
  <c r="I30" i="15"/>
  <c r="K30" i="15"/>
  <c r="K27" i="15" s="1"/>
  <c r="O30" i="15"/>
  <c r="O27" i="15" s="1"/>
  <c r="Q30" i="15"/>
  <c r="V30" i="15"/>
  <c r="V27" i="15" s="1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9" i="15"/>
  <c r="G48" i="15" s="1"/>
  <c r="I49" i="15"/>
  <c r="K49" i="15"/>
  <c r="K48" i="15" s="1"/>
  <c r="O49" i="15"/>
  <c r="O48" i="15" s="1"/>
  <c r="Q49" i="15"/>
  <c r="V49" i="15"/>
  <c r="V48" i="15" s="1"/>
  <c r="G51" i="15"/>
  <c r="I51" i="15"/>
  <c r="I48" i="15" s="1"/>
  <c r="K51" i="15"/>
  <c r="M51" i="15"/>
  <c r="O51" i="15"/>
  <c r="Q51" i="15"/>
  <c r="Q48" i="15" s="1"/>
  <c r="V51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7" i="15"/>
  <c r="I87" i="15"/>
  <c r="K87" i="15"/>
  <c r="M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5" i="15"/>
  <c r="I95" i="15"/>
  <c r="K95" i="15"/>
  <c r="M95" i="15"/>
  <c r="O95" i="15"/>
  <c r="Q95" i="15"/>
  <c r="V95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1" i="15"/>
  <c r="M101" i="15" s="1"/>
  <c r="I101" i="15"/>
  <c r="K101" i="15"/>
  <c r="O101" i="15"/>
  <c r="Q101" i="15"/>
  <c r="V101" i="15"/>
  <c r="G103" i="15"/>
  <c r="I103" i="15"/>
  <c r="K103" i="15"/>
  <c r="M103" i="15"/>
  <c r="O103" i="15"/>
  <c r="Q103" i="15"/>
  <c r="V103" i="15"/>
  <c r="G105" i="15"/>
  <c r="M105" i="15" s="1"/>
  <c r="I105" i="15"/>
  <c r="K105" i="15"/>
  <c r="O105" i="15"/>
  <c r="Q105" i="15"/>
  <c r="V105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AE112" i="15"/>
  <c r="AF112" i="15"/>
  <c r="G254" i="14"/>
  <c r="G9" i="14"/>
  <c r="I9" i="14"/>
  <c r="I8" i="14" s="1"/>
  <c r="K9" i="14"/>
  <c r="M9" i="14"/>
  <c r="O9" i="14"/>
  <c r="Q9" i="14"/>
  <c r="Q8" i="14" s="1"/>
  <c r="V9" i="14"/>
  <c r="G11" i="14"/>
  <c r="G8" i="14" s="1"/>
  <c r="I11" i="14"/>
  <c r="K11" i="14"/>
  <c r="K8" i="14" s="1"/>
  <c r="O11" i="14"/>
  <c r="O8" i="14" s="1"/>
  <c r="Q11" i="14"/>
  <c r="V11" i="14"/>
  <c r="V8" i="14" s="1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6" i="14"/>
  <c r="G25" i="14" s="1"/>
  <c r="I26" i="14"/>
  <c r="K26" i="14"/>
  <c r="K25" i="14" s="1"/>
  <c r="O26" i="14"/>
  <c r="O25" i="14" s="1"/>
  <c r="Q26" i="14"/>
  <c r="V26" i="14"/>
  <c r="V25" i="14" s="1"/>
  <c r="G28" i="14"/>
  <c r="I28" i="14"/>
  <c r="I25" i="14" s="1"/>
  <c r="K28" i="14"/>
  <c r="M28" i="14"/>
  <c r="O28" i="14"/>
  <c r="Q28" i="14"/>
  <c r="Q25" i="14" s="1"/>
  <c r="V28" i="14"/>
  <c r="G30" i="14"/>
  <c r="M30" i="14" s="1"/>
  <c r="I30" i="14"/>
  <c r="K30" i="14"/>
  <c r="O30" i="14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G36" i="14"/>
  <c r="I36" i="14"/>
  <c r="K36" i="14"/>
  <c r="M36" i="14"/>
  <c r="O36" i="14"/>
  <c r="Q36" i="14"/>
  <c r="V36" i="14"/>
  <c r="G38" i="14"/>
  <c r="M38" i="14" s="1"/>
  <c r="I38" i="14"/>
  <c r="K38" i="14"/>
  <c r="O38" i="14"/>
  <c r="Q38" i="14"/>
  <c r="V38" i="14"/>
  <c r="G40" i="14"/>
  <c r="I40" i="14"/>
  <c r="K40" i="14"/>
  <c r="M40" i="14"/>
  <c r="O40" i="14"/>
  <c r="Q40" i="14"/>
  <c r="V40" i="14"/>
  <c r="G42" i="14"/>
  <c r="M42" i="14" s="1"/>
  <c r="I42" i="14"/>
  <c r="K42" i="14"/>
  <c r="O42" i="14"/>
  <c r="Q42" i="14"/>
  <c r="V42" i="14"/>
  <c r="G44" i="14"/>
  <c r="I44" i="14"/>
  <c r="K44" i="14"/>
  <c r="M44" i="14"/>
  <c r="O44" i="14"/>
  <c r="Q44" i="14"/>
  <c r="V44" i="14"/>
  <c r="G46" i="14"/>
  <c r="M46" i="14" s="1"/>
  <c r="I46" i="14"/>
  <c r="K46" i="14"/>
  <c r="O46" i="14"/>
  <c r="Q46" i="14"/>
  <c r="V46" i="14"/>
  <c r="G48" i="14"/>
  <c r="I48" i="14"/>
  <c r="K48" i="14"/>
  <c r="M48" i="14"/>
  <c r="O48" i="14"/>
  <c r="Q48" i="14"/>
  <c r="V48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3" i="14"/>
  <c r="I63" i="14"/>
  <c r="I62" i="14" s="1"/>
  <c r="K63" i="14"/>
  <c r="M63" i="14"/>
  <c r="O63" i="14"/>
  <c r="Q63" i="14"/>
  <c r="Q62" i="14" s="1"/>
  <c r="V63" i="14"/>
  <c r="G65" i="14"/>
  <c r="G62" i="14" s="1"/>
  <c r="I65" i="14"/>
  <c r="K65" i="14"/>
  <c r="K62" i="14" s="1"/>
  <c r="O65" i="14"/>
  <c r="O62" i="14" s="1"/>
  <c r="Q65" i="14"/>
  <c r="V65" i="14"/>
  <c r="V62" i="14" s="1"/>
  <c r="G67" i="14"/>
  <c r="I67" i="14"/>
  <c r="K67" i="14"/>
  <c r="M67" i="14"/>
  <c r="O67" i="14"/>
  <c r="Q67" i="14"/>
  <c r="V67" i="14"/>
  <c r="G69" i="14"/>
  <c r="M69" i="14" s="1"/>
  <c r="I69" i="14"/>
  <c r="K69" i="14"/>
  <c r="O69" i="14"/>
  <c r="Q69" i="14"/>
  <c r="V69" i="14"/>
  <c r="G71" i="14"/>
  <c r="I71" i="14"/>
  <c r="K71" i="14"/>
  <c r="M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7" i="14"/>
  <c r="I87" i="14"/>
  <c r="K87" i="14"/>
  <c r="M87" i="14"/>
  <c r="O87" i="14"/>
  <c r="Q87" i="14"/>
  <c r="V87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4" i="14"/>
  <c r="I94" i="14"/>
  <c r="I93" i="14" s="1"/>
  <c r="K94" i="14"/>
  <c r="M94" i="14"/>
  <c r="O94" i="14"/>
  <c r="Q94" i="14"/>
  <c r="Q93" i="14" s="1"/>
  <c r="V94" i="14"/>
  <c r="G96" i="14"/>
  <c r="G93" i="14" s="1"/>
  <c r="I96" i="14"/>
  <c r="K96" i="14"/>
  <c r="K93" i="14" s="1"/>
  <c r="O96" i="14"/>
  <c r="O93" i="14" s="1"/>
  <c r="Q96" i="14"/>
  <c r="V96" i="14"/>
  <c r="V93" i="14" s="1"/>
  <c r="G98" i="14"/>
  <c r="I98" i="14"/>
  <c r="K98" i="14"/>
  <c r="M98" i="14"/>
  <c r="O98" i="14"/>
  <c r="Q98" i="14"/>
  <c r="V98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4" i="14"/>
  <c r="M104" i="14" s="1"/>
  <c r="I104" i="14"/>
  <c r="K104" i="14"/>
  <c r="O104" i="14"/>
  <c r="Q104" i="14"/>
  <c r="V104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4" i="14"/>
  <c r="I114" i="14"/>
  <c r="K114" i="14"/>
  <c r="M114" i="14"/>
  <c r="O114" i="14"/>
  <c r="Q114" i="14"/>
  <c r="V114" i="14"/>
  <c r="G117" i="14"/>
  <c r="I117" i="14"/>
  <c r="I116" i="14" s="1"/>
  <c r="K117" i="14"/>
  <c r="M117" i="14"/>
  <c r="O117" i="14"/>
  <c r="Q117" i="14"/>
  <c r="Q116" i="14" s="1"/>
  <c r="V117" i="14"/>
  <c r="G119" i="14"/>
  <c r="G116" i="14" s="1"/>
  <c r="I119" i="14"/>
  <c r="K119" i="14"/>
  <c r="K116" i="14" s="1"/>
  <c r="O119" i="14"/>
  <c r="O116" i="14" s="1"/>
  <c r="Q119" i="14"/>
  <c r="V119" i="14"/>
  <c r="V116" i="14" s="1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V123" i="14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Q127" i="14"/>
  <c r="V127" i="14"/>
  <c r="G129" i="14"/>
  <c r="I129" i="14"/>
  <c r="K129" i="14"/>
  <c r="M129" i="14"/>
  <c r="O129" i="14"/>
  <c r="Q129" i="14"/>
  <c r="V129" i="14"/>
  <c r="G132" i="14"/>
  <c r="I132" i="14"/>
  <c r="I131" i="14" s="1"/>
  <c r="K132" i="14"/>
  <c r="M132" i="14"/>
  <c r="O132" i="14"/>
  <c r="Q132" i="14"/>
  <c r="Q131" i="14" s="1"/>
  <c r="V132" i="14"/>
  <c r="G134" i="14"/>
  <c r="G131" i="14" s="1"/>
  <c r="I134" i="14"/>
  <c r="K134" i="14"/>
  <c r="K131" i="14" s="1"/>
  <c r="O134" i="14"/>
  <c r="O131" i="14" s="1"/>
  <c r="Q134" i="14"/>
  <c r="V134" i="14"/>
  <c r="V131" i="14" s="1"/>
  <c r="G136" i="14"/>
  <c r="I136" i="14"/>
  <c r="K136" i="14"/>
  <c r="M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I140" i="14"/>
  <c r="K140" i="14"/>
  <c r="M140" i="14"/>
  <c r="O140" i="14"/>
  <c r="Q140" i="14"/>
  <c r="V140" i="14"/>
  <c r="G142" i="14"/>
  <c r="M142" i="14" s="1"/>
  <c r="I142" i="14"/>
  <c r="K142" i="14"/>
  <c r="O142" i="14"/>
  <c r="Q142" i="14"/>
  <c r="V142" i="14"/>
  <c r="G145" i="14"/>
  <c r="G144" i="14" s="1"/>
  <c r="I145" i="14"/>
  <c r="K145" i="14"/>
  <c r="K144" i="14" s="1"/>
  <c r="O145" i="14"/>
  <c r="O144" i="14" s="1"/>
  <c r="Q145" i="14"/>
  <c r="V145" i="14"/>
  <c r="V144" i="14" s="1"/>
  <c r="G147" i="14"/>
  <c r="I147" i="14"/>
  <c r="I144" i="14" s="1"/>
  <c r="K147" i="14"/>
  <c r="M147" i="14"/>
  <c r="O147" i="14"/>
  <c r="Q147" i="14"/>
  <c r="Q144" i="14" s="1"/>
  <c r="V147" i="14"/>
  <c r="G149" i="14"/>
  <c r="M149" i="14" s="1"/>
  <c r="I149" i="14"/>
  <c r="K149" i="14"/>
  <c r="O149" i="14"/>
  <c r="Q149" i="14"/>
  <c r="V149" i="14"/>
  <c r="G151" i="14"/>
  <c r="I151" i="14"/>
  <c r="K151" i="14"/>
  <c r="M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I155" i="14"/>
  <c r="K155" i="14"/>
  <c r="M155" i="14"/>
  <c r="O155" i="14"/>
  <c r="Q155" i="14"/>
  <c r="V155" i="14"/>
  <c r="G158" i="14"/>
  <c r="I158" i="14"/>
  <c r="I157" i="14" s="1"/>
  <c r="K158" i="14"/>
  <c r="M158" i="14"/>
  <c r="O158" i="14"/>
  <c r="Q158" i="14"/>
  <c r="Q157" i="14" s="1"/>
  <c r="V158" i="14"/>
  <c r="G160" i="14"/>
  <c r="G157" i="14" s="1"/>
  <c r="I160" i="14"/>
  <c r="K160" i="14"/>
  <c r="O160" i="14"/>
  <c r="O157" i="14" s="1"/>
  <c r="Q160" i="14"/>
  <c r="V160" i="14"/>
  <c r="V157" i="14" s="1"/>
  <c r="G162" i="14"/>
  <c r="I162" i="14"/>
  <c r="K162" i="14"/>
  <c r="M162" i="14"/>
  <c r="O162" i="14"/>
  <c r="Q162" i="14"/>
  <c r="V162" i="14"/>
  <c r="G164" i="14"/>
  <c r="M164" i="14" s="1"/>
  <c r="I164" i="14"/>
  <c r="K164" i="14"/>
  <c r="O164" i="14"/>
  <c r="Q164" i="14"/>
  <c r="V164" i="14"/>
  <c r="G166" i="14"/>
  <c r="I166" i="14"/>
  <c r="K166" i="14"/>
  <c r="M166" i="14"/>
  <c r="O166" i="14"/>
  <c r="Q166" i="14"/>
  <c r="V166" i="14"/>
  <c r="G168" i="14"/>
  <c r="M168" i="14" s="1"/>
  <c r="I168" i="14"/>
  <c r="K168" i="14"/>
  <c r="O168" i="14"/>
  <c r="Q168" i="14"/>
  <c r="V168" i="14"/>
  <c r="G170" i="14"/>
  <c r="I170" i="14"/>
  <c r="K170" i="14"/>
  <c r="M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I174" i="14"/>
  <c r="K174" i="14"/>
  <c r="M174" i="14"/>
  <c r="O174" i="14"/>
  <c r="Q174" i="14"/>
  <c r="V174" i="14"/>
  <c r="G176" i="14"/>
  <c r="M176" i="14" s="1"/>
  <c r="I176" i="14"/>
  <c r="K176" i="14"/>
  <c r="O176" i="14"/>
  <c r="Q176" i="14"/>
  <c r="V176" i="14"/>
  <c r="G178" i="14"/>
  <c r="I178" i="14"/>
  <c r="K178" i="14"/>
  <c r="M178" i="14"/>
  <c r="O178" i="14"/>
  <c r="Q178" i="14"/>
  <c r="V178" i="14"/>
  <c r="G180" i="14"/>
  <c r="M180" i="14" s="1"/>
  <c r="I180" i="14"/>
  <c r="K180" i="14"/>
  <c r="O180" i="14"/>
  <c r="Q180" i="14"/>
  <c r="V180" i="14"/>
  <c r="G182" i="14"/>
  <c r="I182" i="14"/>
  <c r="K182" i="14"/>
  <c r="M182" i="14"/>
  <c r="O182" i="14"/>
  <c r="Q182" i="14"/>
  <c r="V182" i="14"/>
  <c r="G184" i="14"/>
  <c r="M184" i="14" s="1"/>
  <c r="I184" i="14"/>
  <c r="K184" i="14"/>
  <c r="O184" i="14"/>
  <c r="Q184" i="14"/>
  <c r="V184" i="14"/>
  <c r="G186" i="14"/>
  <c r="I186" i="14"/>
  <c r="K186" i="14"/>
  <c r="M186" i="14"/>
  <c r="O186" i="14"/>
  <c r="Q186" i="14"/>
  <c r="V186" i="14"/>
  <c r="G188" i="14"/>
  <c r="M188" i="14" s="1"/>
  <c r="I188" i="14"/>
  <c r="K188" i="14"/>
  <c r="O188" i="14"/>
  <c r="Q188" i="14"/>
  <c r="V188" i="14"/>
  <c r="G190" i="14"/>
  <c r="I190" i="14"/>
  <c r="K190" i="14"/>
  <c r="M190" i="14"/>
  <c r="O190" i="14"/>
  <c r="Q190" i="14"/>
  <c r="V190" i="14"/>
  <c r="G192" i="14"/>
  <c r="M192" i="14" s="1"/>
  <c r="I192" i="14"/>
  <c r="K192" i="14"/>
  <c r="O192" i="14"/>
  <c r="Q192" i="14"/>
  <c r="V192" i="14"/>
  <c r="G194" i="14"/>
  <c r="I194" i="14"/>
  <c r="K194" i="14"/>
  <c r="M194" i="14"/>
  <c r="O194" i="14"/>
  <c r="Q194" i="14"/>
  <c r="V194" i="14"/>
  <c r="G196" i="14"/>
  <c r="M196" i="14" s="1"/>
  <c r="I196" i="14"/>
  <c r="K196" i="14"/>
  <c r="O196" i="14"/>
  <c r="Q196" i="14"/>
  <c r="V196" i="14"/>
  <c r="G199" i="14"/>
  <c r="I199" i="14"/>
  <c r="K199" i="14"/>
  <c r="O199" i="14"/>
  <c r="Q199" i="14"/>
  <c r="V199" i="14"/>
  <c r="G201" i="14"/>
  <c r="I201" i="14"/>
  <c r="I198" i="14" s="1"/>
  <c r="K201" i="14"/>
  <c r="M201" i="14"/>
  <c r="O201" i="14"/>
  <c r="Q201" i="14"/>
  <c r="Q198" i="14" s="1"/>
  <c r="V201" i="14"/>
  <c r="G203" i="14"/>
  <c r="M203" i="14" s="1"/>
  <c r="I203" i="14"/>
  <c r="K203" i="14"/>
  <c r="O203" i="14"/>
  <c r="Q203" i="14"/>
  <c r="V203" i="14"/>
  <c r="G205" i="14"/>
  <c r="I205" i="14"/>
  <c r="K205" i="14"/>
  <c r="M205" i="14"/>
  <c r="O205" i="14"/>
  <c r="Q205" i="14"/>
  <c r="V205" i="14"/>
  <c r="G207" i="14"/>
  <c r="M207" i="14" s="1"/>
  <c r="I207" i="14"/>
  <c r="K207" i="14"/>
  <c r="O207" i="14"/>
  <c r="Q207" i="14"/>
  <c r="V207" i="14"/>
  <c r="G209" i="14"/>
  <c r="I209" i="14"/>
  <c r="K209" i="14"/>
  <c r="M209" i="14"/>
  <c r="O209" i="14"/>
  <c r="Q209" i="14"/>
  <c r="V209" i="14"/>
  <c r="G211" i="14"/>
  <c r="M211" i="14" s="1"/>
  <c r="I211" i="14"/>
  <c r="K211" i="14"/>
  <c r="O211" i="14"/>
  <c r="Q211" i="14"/>
  <c r="V211" i="14"/>
  <c r="G214" i="14"/>
  <c r="I214" i="14"/>
  <c r="K214" i="14"/>
  <c r="O214" i="14"/>
  <c r="Q214" i="14"/>
  <c r="V214" i="14"/>
  <c r="G216" i="14"/>
  <c r="I216" i="14"/>
  <c r="I213" i="14" s="1"/>
  <c r="K216" i="14"/>
  <c r="M216" i="14"/>
  <c r="O216" i="14"/>
  <c r="Q216" i="14"/>
  <c r="Q213" i="14" s="1"/>
  <c r="V216" i="14"/>
  <c r="G218" i="14"/>
  <c r="M218" i="14" s="1"/>
  <c r="I218" i="14"/>
  <c r="K218" i="14"/>
  <c r="O218" i="14"/>
  <c r="Q218" i="14"/>
  <c r="V218" i="14"/>
  <c r="G220" i="14"/>
  <c r="I220" i="14"/>
  <c r="K220" i="14"/>
  <c r="M220" i="14"/>
  <c r="O220" i="14"/>
  <c r="Q220" i="14"/>
  <c r="V220" i="14"/>
  <c r="G222" i="14"/>
  <c r="M222" i="14" s="1"/>
  <c r="I222" i="14"/>
  <c r="K222" i="14"/>
  <c r="O222" i="14"/>
  <c r="Q222" i="14"/>
  <c r="V222" i="14"/>
  <c r="G224" i="14"/>
  <c r="I224" i="14"/>
  <c r="K224" i="14"/>
  <c r="M224" i="14"/>
  <c r="O224" i="14"/>
  <c r="Q224" i="14"/>
  <c r="V224" i="14"/>
  <c r="G226" i="14"/>
  <c r="M226" i="14" s="1"/>
  <c r="I226" i="14"/>
  <c r="K226" i="14"/>
  <c r="O226" i="14"/>
  <c r="Q226" i="14"/>
  <c r="V226" i="14"/>
  <c r="G228" i="14"/>
  <c r="I228" i="14"/>
  <c r="K228" i="14"/>
  <c r="M228" i="14"/>
  <c r="O228" i="14"/>
  <c r="Q228" i="14"/>
  <c r="V228" i="14"/>
  <c r="G230" i="14"/>
  <c r="M230" i="14" s="1"/>
  <c r="I230" i="14"/>
  <c r="K230" i="14"/>
  <c r="O230" i="14"/>
  <c r="Q230" i="14"/>
  <c r="V230" i="14"/>
  <c r="G232" i="14"/>
  <c r="I232" i="14"/>
  <c r="K232" i="14"/>
  <c r="M232" i="14"/>
  <c r="O232" i="14"/>
  <c r="Q232" i="14"/>
  <c r="V232" i="14"/>
  <c r="G234" i="14"/>
  <c r="M234" i="14" s="1"/>
  <c r="I234" i="14"/>
  <c r="K234" i="14"/>
  <c r="O234" i="14"/>
  <c r="Q234" i="14"/>
  <c r="V234" i="14"/>
  <c r="G236" i="14"/>
  <c r="I236" i="14"/>
  <c r="K236" i="14"/>
  <c r="M236" i="14"/>
  <c r="O236" i="14"/>
  <c r="Q236" i="14"/>
  <c r="V236" i="14"/>
  <c r="G238" i="14"/>
  <c r="M238" i="14" s="1"/>
  <c r="I238" i="14"/>
  <c r="K238" i="14"/>
  <c r="O238" i="14"/>
  <c r="Q238" i="14"/>
  <c r="V238" i="14"/>
  <c r="G241" i="14"/>
  <c r="G240" i="14" s="1"/>
  <c r="I241" i="14"/>
  <c r="K241" i="14"/>
  <c r="K240" i="14" s="1"/>
  <c r="O241" i="14"/>
  <c r="O240" i="14" s="1"/>
  <c r="Q241" i="14"/>
  <c r="V241" i="14"/>
  <c r="V240" i="14" s="1"/>
  <c r="G243" i="14"/>
  <c r="I243" i="14"/>
  <c r="I240" i="14" s="1"/>
  <c r="K243" i="14"/>
  <c r="M243" i="14"/>
  <c r="O243" i="14"/>
  <c r="Q243" i="14"/>
  <c r="Q240" i="14" s="1"/>
  <c r="V243" i="14"/>
  <c r="G245" i="14"/>
  <c r="M245" i="14" s="1"/>
  <c r="I245" i="14"/>
  <c r="K245" i="14"/>
  <c r="O245" i="14"/>
  <c r="Q245" i="14"/>
  <c r="V245" i="14"/>
  <c r="G247" i="14"/>
  <c r="I247" i="14"/>
  <c r="K247" i="14"/>
  <c r="M247" i="14"/>
  <c r="O247" i="14"/>
  <c r="Q247" i="14"/>
  <c r="V247" i="14"/>
  <c r="G249" i="14"/>
  <c r="M249" i="14" s="1"/>
  <c r="I249" i="14"/>
  <c r="K249" i="14"/>
  <c r="O249" i="14"/>
  <c r="Q249" i="14"/>
  <c r="V249" i="14"/>
  <c r="G251" i="14"/>
  <c r="I251" i="14"/>
  <c r="K251" i="14"/>
  <c r="M251" i="14"/>
  <c r="O251" i="14"/>
  <c r="Q251" i="14"/>
  <c r="V251" i="14"/>
  <c r="AE254" i="14"/>
  <c r="G469" i="13"/>
  <c r="BA371" i="13"/>
  <c r="BA367" i="13"/>
  <c r="BA362" i="13"/>
  <c r="BA358" i="13"/>
  <c r="BA353" i="13"/>
  <c r="BA283" i="13"/>
  <c r="BA272" i="13"/>
  <c r="BA112" i="13"/>
  <c r="BA24" i="13"/>
  <c r="G9" i="13"/>
  <c r="I9" i="13"/>
  <c r="I8" i="13" s="1"/>
  <c r="K9" i="13"/>
  <c r="M9" i="13"/>
  <c r="O9" i="13"/>
  <c r="Q9" i="13"/>
  <c r="Q8" i="13" s="1"/>
  <c r="V9" i="13"/>
  <c r="G15" i="13"/>
  <c r="M15" i="13" s="1"/>
  <c r="I15" i="13"/>
  <c r="K15" i="13"/>
  <c r="K8" i="13" s="1"/>
  <c r="O15" i="13"/>
  <c r="O8" i="13" s="1"/>
  <c r="Q15" i="13"/>
  <c r="V15" i="13"/>
  <c r="V8" i="13" s="1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7" i="13"/>
  <c r="M27" i="13" s="1"/>
  <c r="I27" i="13"/>
  <c r="K27" i="13"/>
  <c r="O27" i="13"/>
  <c r="Q27" i="13"/>
  <c r="V27" i="13"/>
  <c r="G29" i="13"/>
  <c r="K29" i="13"/>
  <c r="O29" i="13"/>
  <c r="V29" i="13"/>
  <c r="G30" i="13"/>
  <c r="I30" i="13"/>
  <c r="I29" i="13" s="1"/>
  <c r="K30" i="13"/>
  <c r="M30" i="13"/>
  <c r="M29" i="13" s="1"/>
  <c r="O30" i="13"/>
  <c r="Q30" i="13"/>
  <c r="Q29" i="13" s="1"/>
  <c r="V30" i="13"/>
  <c r="G36" i="13"/>
  <c r="I36" i="13"/>
  <c r="I35" i="13" s="1"/>
  <c r="K36" i="13"/>
  <c r="M36" i="13"/>
  <c r="O36" i="13"/>
  <c r="Q36" i="13"/>
  <c r="Q35" i="13" s="1"/>
  <c r="V36" i="13"/>
  <c r="G43" i="13"/>
  <c r="G35" i="13" s="1"/>
  <c r="I43" i="13"/>
  <c r="K43" i="13"/>
  <c r="K35" i="13" s="1"/>
  <c r="O43" i="13"/>
  <c r="O35" i="13" s="1"/>
  <c r="Q43" i="13"/>
  <c r="V43" i="13"/>
  <c r="V35" i="13" s="1"/>
  <c r="G48" i="13"/>
  <c r="I48" i="13"/>
  <c r="K48" i="13"/>
  <c r="M48" i="13"/>
  <c r="O48" i="13"/>
  <c r="Q48" i="13"/>
  <c r="V48" i="13"/>
  <c r="G52" i="13"/>
  <c r="M52" i="13" s="1"/>
  <c r="I52" i="13"/>
  <c r="K52" i="13"/>
  <c r="O52" i="13"/>
  <c r="Q52" i="13"/>
  <c r="V52" i="13"/>
  <c r="G56" i="13"/>
  <c r="I56" i="13"/>
  <c r="K56" i="13"/>
  <c r="M56" i="13"/>
  <c r="O56" i="13"/>
  <c r="Q56" i="13"/>
  <c r="V56" i="13"/>
  <c r="G60" i="13"/>
  <c r="M60" i="13" s="1"/>
  <c r="I60" i="13"/>
  <c r="K60" i="13"/>
  <c r="O60" i="13"/>
  <c r="Q60" i="13"/>
  <c r="V60" i="13"/>
  <c r="G64" i="13"/>
  <c r="I64" i="13"/>
  <c r="K64" i="13"/>
  <c r="M64" i="13"/>
  <c r="O64" i="13"/>
  <c r="Q64" i="13"/>
  <c r="V64" i="13"/>
  <c r="G69" i="13"/>
  <c r="M69" i="13" s="1"/>
  <c r="I69" i="13"/>
  <c r="K69" i="13"/>
  <c r="O69" i="13"/>
  <c r="Q69" i="13"/>
  <c r="V69" i="13"/>
  <c r="G74" i="13"/>
  <c r="I74" i="13"/>
  <c r="K74" i="13"/>
  <c r="M74" i="13"/>
  <c r="O74" i="13"/>
  <c r="Q74" i="13"/>
  <c r="V74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7" i="13"/>
  <c r="M87" i="13" s="1"/>
  <c r="I87" i="13"/>
  <c r="K87" i="13"/>
  <c r="O87" i="13"/>
  <c r="Q87" i="13"/>
  <c r="V87" i="13"/>
  <c r="G92" i="13"/>
  <c r="G91" i="13" s="1"/>
  <c r="I92" i="13"/>
  <c r="K92" i="13"/>
  <c r="K91" i="13" s="1"/>
  <c r="O92" i="13"/>
  <c r="O91" i="13" s="1"/>
  <c r="Q92" i="13"/>
  <c r="V92" i="13"/>
  <c r="V91" i="13" s="1"/>
  <c r="G96" i="13"/>
  <c r="I96" i="13"/>
  <c r="I91" i="13" s="1"/>
  <c r="K96" i="13"/>
  <c r="M96" i="13"/>
  <c r="O96" i="13"/>
  <c r="Q96" i="13"/>
  <c r="Q91" i="13" s="1"/>
  <c r="V96" i="13"/>
  <c r="G99" i="13"/>
  <c r="M99" i="13" s="1"/>
  <c r="I99" i="13"/>
  <c r="K99" i="13"/>
  <c r="O99" i="13"/>
  <c r="Q99" i="13"/>
  <c r="V99" i="13"/>
  <c r="G103" i="13"/>
  <c r="I103" i="13"/>
  <c r="K103" i="13"/>
  <c r="M103" i="13"/>
  <c r="O103" i="13"/>
  <c r="Q103" i="13"/>
  <c r="V103" i="13"/>
  <c r="G106" i="13"/>
  <c r="K106" i="13"/>
  <c r="O106" i="13"/>
  <c r="V106" i="13"/>
  <c r="G107" i="13"/>
  <c r="I107" i="13"/>
  <c r="I106" i="13" s="1"/>
  <c r="K107" i="13"/>
  <c r="M107" i="13"/>
  <c r="M106" i="13" s="1"/>
  <c r="O107" i="13"/>
  <c r="Q107" i="13"/>
  <c r="Q106" i="13" s="1"/>
  <c r="V107" i="13"/>
  <c r="G110" i="13"/>
  <c r="I110" i="13"/>
  <c r="I109" i="13" s="1"/>
  <c r="K110" i="13"/>
  <c r="M110" i="13"/>
  <c r="O110" i="13"/>
  <c r="Q110" i="13"/>
  <c r="Q109" i="13" s="1"/>
  <c r="V110" i="13"/>
  <c r="G114" i="13"/>
  <c r="G109" i="13" s="1"/>
  <c r="I114" i="13"/>
  <c r="K114" i="13"/>
  <c r="K109" i="13" s="1"/>
  <c r="O114" i="13"/>
  <c r="O109" i="13" s="1"/>
  <c r="Q114" i="13"/>
  <c r="V114" i="13"/>
  <c r="V109" i="13" s="1"/>
  <c r="G118" i="13"/>
  <c r="I118" i="13"/>
  <c r="K118" i="13"/>
  <c r="M118" i="13"/>
  <c r="O118" i="13"/>
  <c r="Q118" i="13"/>
  <c r="V118" i="13"/>
  <c r="G121" i="13"/>
  <c r="M121" i="13" s="1"/>
  <c r="I121" i="13"/>
  <c r="K121" i="13"/>
  <c r="O121" i="13"/>
  <c r="Q121" i="13"/>
  <c r="V121" i="13"/>
  <c r="G125" i="13"/>
  <c r="I125" i="13"/>
  <c r="K125" i="13"/>
  <c r="M125" i="13"/>
  <c r="O125" i="13"/>
  <c r="Q125" i="13"/>
  <c r="V125" i="13"/>
  <c r="G128" i="13"/>
  <c r="M128" i="13" s="1"/>
  <c r="I128" i="13"/>
  <c r="K128" i="13"/>
  <c r="O128" i="13"/>
  <c r="Q128" i="13"/>
  <c r="V128" i="13"/>
  <c r="G131" i="13"/>
  <c r="I131" i="13"/>
  <c r="K131" i="13"/>
  <c r="M131" i="13"/>
  <c r="O131" i="13"/>
  <c r="Q131" i="13"/>
  <c r="V131" i="13"/>
  <c r="G135" i="13"/>
  <c r="M135" i="13" s="1"/>
  <c r="I135" i="13"/>
  <c r="K135" i="13"/>
  <c r="O135" i="13"/>
  <c r="Q135" i="13"/>
  <c r="V135" i="13"/>
  <c r="G140" i="13"/>
  <c r="I140" i="13"/>
  <c r="K140" i="13"/>
  <c r="M140" i="13"/>
  <c r="O140" i="13"/>
  <c r="Q140" i="13"/>
  <c r="V140" i="13"/>
  <c r="G144" i="13"/>
  <c r="K144" i="13"/>
  <c r="O144" i="13"/>
  <c r="V144" i="13"/>
  <c r="G145" i="13"/>
  <c r="I145" i="13"/>
  <c r="I144" i="13" s="1"/>
  <c r="K145" i="13"/>
  <c r="M145" i="13"/>
  <c r="M144" i="13" s="1"/>
  <c r="O145" i="13"/>
  <c r="Q145" i="13"/>
  <c r="Q144" i="13" s="1"/>
  <c r="V145" i="13"/>
  <c r="G150" i="13"/>
  <c r="I150" i="13"/>
  <c r="I149" i="13" s="1"/>
  <c r="K150" i="13"/>
  <c r="M150" i="13"/>
  <c r="O150" i="13"/>
  <c r="Q150" i="13"/>
  <c r="Q149" i="13" s="1"/>
  <c r="V150" i="13"/>
  <c r="G154" i="13"/>
  <c r="G149" i="13" s="1"/>
  <c r="I154" i="13"/>
  <c r="K154" i="13"/>
  <c r="K149" i="13" s="1"/>
  <c r="O154" i="13"/>
  <c r="O149" i="13" s="1"/>
  <c r="Q154" i="13"/>
  <c r="V154" i="13"/>
  <c r="V149" i="13" s="1"/>
  <c r="G158" i="13"/>
  <c r="I158" i="13"/>
  <c r="K158" i="13"/>
  <c r="M158" i="13"/>
  <c r="O158" i="13"/>
  <c r="Q158" i="13"/>
  <c r="V158" i="13"/>
  <c r="G161" i="13"/>
  <c r="M161" i="13" s="1"/>
  <c r="I161" i="13"/>
  <c r="K161" i="13"/>
  <c r="O161" i="13"/>
  <c r="Q161" i="13"/>
  <c r="V161" i="13"/>
  <c r="G164" i="13"/>
  <c r="I164" i="13"/>
  <c r="K164" i="13"/>
  <c r="M164" i="13"/>
  <c r="O164" i="13"/>
  <c r="Q164" i="13"/>
  <c r="V164" i="13"/>
  <c r="G169" i="13"/>
  <c r="M169" i="13" s="1"/>
  <c r="I169" i="13"/>
  <c r="K169" i="13"/>
  <c r="O169" i="13"/>
  <c r="Q169" i="13"/>
  <c r="V169" i="13"/>
  <c r="G173" i="13"/>
  <c r="I173" i="13"/>
  <c r="K173" i="13"/>
  <c r="M173" i="13"/>
  <c r="O173" i="13"/>
  <c r="Q173" i="13"/>
  <c r="V173" i="13"/>
  <c r="G177" i="13"/>
  <c r="M177" i="13" s="1"/>
  <c r="I177" i="13"/>
  <c r="K177" i="13"/>
  <c r="O177" i="13"/>
  <c r="Q177" i="13"/>
  <c r="V177" i="13"/>
  <c r="G184" i="13"/>
  <c r="G183" i="13" s="1"/>
  <c r="I184" i="13"/>
  <c r="K184" i="13"/>
  <c r="K183" i="13" s="1"/>
  <c r="O184" i="13"/>
  <c r="O183" i="13" s="1"/>
  <c r="Q184" i="13"/>
  <c r="V184" i="13"/>
  <c r="V183" i="13" s="1"/>
  <c r="G187" i="13"/>
  <c r="I187" i="13"/>
  <c r="I183" i="13" s="1"/>
  <c r="K187" i="13"/>
  <c r="M187" i="13"/>
  <c r="O187" i="13"/>
  <c r="Q187" i="13"/>
  <c r="Q183" i="13" s="1"/>
  <c r="V187" i="13"/>
  <c r="G190" i="13"/>
  <c r="M190" i="13" s="1"/>
  <c r="I190" i="13"/>
  <c r="K190" i="13"/>
  <c r="O190" i="13"/>
  <c r="Q190" i="13"/>
  <c r="V190" i="13"/>
  <c r="G193" i="13"/>
  <c r="I193" i="13"/>
  <c r="K193" i="13"/>
  <c r="M193" i="13"/>
  <c r="O193" i="13"/>
  <c r="Q193" i="13"/>
  <c r="V193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199" i="13"/>
  <c r="M199" i="13" s="1"/>
  <c r="I199" i="13"/>
  <c r="K199" i="13"/>
  <c r="O199" i="13"/>
  <c r="Q199" i="13"/>
  <c r="V199" i="13"/>
  <c r="G201" i="13"/>
  <c r="I201" i="13"/>
  <c r="K201" i="13"/>
  <c r="M201" i="13"/>
  <c r="O201" i="13"/>
  <c r="Q201" i="13"/>
  <c r="V201" i="13"/>
  <c r="G207" i="13"/>
  <c r="M207" i="13" s="1"/>
  <c r="I207" i="13"/>
  <c r="K207" i="13"/>
  <c r="O207" i="13"/>
  <c r="Q207" i="13"/>
  <c r="V207" i="13"/>
  <c r="G210" i="13"/>
  <c r="I210" i="13"/>
  <c r="K210" i="13"/>
  <c r="M210" i="13"/>
  <c r="O210" i="13"/>
  <c r="Q210" i="13"/>
  <c r="V210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I223" i="13"/>
  <c r="K223" i="13"/>
  <c r="M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I227" i="13"/>
  <c r="K227" i="13"/>
  <c r="M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I231" i="13"/>
  <c r="K231" i="13"/>
  <c r="M231" i="13"/>
  <c r="O231" i="13"/>
  <c r="Q231" i="13"/>
  <c r="V231" i="13"/>
  <c r="G233" i="13"/>
  <c r="M233" i="13" s="1"/>
  <c r="I233" i="13"/>
  <c r="K233" i="13"/>
  <c r="O233" i="13"/>
  <c r="Q233" i="13"/>
  <c r="V233" i="13"/>
  <c r="G236" i="13"/>
  <c r="I236" i="13"/>
  <c r="K236" i="13"/>
  <c r="M236" i="13"/>
  <c r="O236" i="13"/>
  <c r="Q236" i="13"/>
  <c r="V236" i="13"/>
  <c r="G239" i="13"/>
  <c r="I239" i="13"/>
  <c r="I238" i="13" s="1"/>
  <c r="K239" i="13"/>
  <c r="M239" i="13"/>
  <c r="O239" i="13"/>
  <c r="Q239" i="13"/>
  <c r="Q238" i="13" s="1"/>
  <c r="V239" i="13"/>
  <c r="G242" i="13"/>
  <c r="G238" i="13" s="1"/>
  <c r="I242" i="13"/>
  <c r="K242" i="13"/>
  <c r="K238" i="13" s="1"/>
  <c r="O242" i="13"/>
  <c r="O238" i="13" s="1"/>
  <c r="Q242" i="13"/>
  <c r="V242" i="13"/>
  <c r="V238" i="13" s="1"/>
  <c r="G245" i="13"/>
  <c r="I245" i="13"/>
  <c r="K245" i="13"/>
  <c r="M245" i="13"/>
  <c r="O245" i="13"/>
  <c r="Q245" i="13"/>
  <c r="V245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4" i="13"/>
  <c r="I254" i="13"/>
  <c r="I253" i="13" s="1"/>
  <c r="K254" i="13"/>
  <c r="M254" i="13"/>
  <c r="O254" i="13"/>
  <c r="Q254" i="13"/>
  <c r="Q253" i="13" s="1"/>
  <c r="V254" i="13"/>
  <c r="G257" i="13"/>
  <c r="G253" i="13" s="1"/>
  <c r="I257" i="13"/>
  <c r="K257" i="13"/>
  <c r="K253" i="13" s="1"/>
  <c r="O257" i="13"/>
  <c r="O253" i="13" s="1"/>
  <c r="Q257" i="13"/>
  <c r="V257" i="13"/>
  <c r="V253" i="13" s="1"/>
  <c r="G260" i="13"/>
  <c r="I260" i="13"/>
  <c r="K260" i="13"/>
  <c r="M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6" i="13"/>
  <c r="M266" i="13" s="1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71" i="13"/>
  <c r="I271" i="13"/>
  <c r="K271" i="13"/>
  <c r="M271" i="13"/>
  <c r="O271" i="13"/>
  <c r="Q271" i="13"/>
  <c r="V271" i="13"/>
  <c r="G276" i="13"/>
  <c r="I276" i="13"/>
  <c r="K276" i="13"/>
  <c r="O276" i="13"/>
  <c r="Q276" i="13"/>
  <c r="V276" i="13"/>
  <c r="V270" i="13" s="1"/>
  <c r="G280" i="13"/>
  <c r="I280" i="13"/>
  <c r="K280" i="13"/>
  <c r="M280" i="13"/>
  <c r="O280" i="13"/>
  <c r="Q280" i="13"/>
  <c r="V280" i="13"/>
  <c r="G282" i="13"/>
  <c r="M282" i="13" s="1"/>
  <c r="I282" i="13"/>
  <c r="K282" i="13"/>
  <c r="O282" i="13"/>
  <c r="Q282" i="13"/>
  <c r="V282" i="13"/>
  <c r="G286" i="13"/>
  <c r="I286" i="13"/>
  <c r="K286" i="13"/>
  <c r="M286" i="13"/>
  <c r="O286" i="13"/>
  <c r="Q286" i="13"/>
  <c r="V286" i="13"/>
  <c r="G290" i="13"/>
  <c r="M290" i="13" s="1"/>
  <c r="I290" i="13"/>
  <c r="K290" i="13"/>
  <c r="O290" i="13"/>
  <c r="Q290" i="13"/>
  <c r="V290" i="13"/>
  <c r="G294" i="13"/>
  <c r="I294" i="13"/>
  <c r="K294" i="13"/>
  <c r="M294" i="13"/>
  <c r="O294" i="13"/>
  <c r="Q294" i="13"/>
  <c r="V294" i="13"/>
  <c r="G297" i="13"/>
  <c r="M297" i="13" s="1"/>
  <c r="I297" i="13"/>
  <c r="K297" i="13"/>
  <c r="O297" i="13"/>
  <c r="Q297" i="13"/>
  <c r="V297" i="13"/>
  <c r="G301" i="13"/>
  <c r="I301" i="13"/>
  <c r="K301" i="13"/>
  <c r="M301" i="13"/>
  <c r="O301" i="13"/>
  <c r="Q301" i="13"/>
  <c r="V301" i="13"/>
  <c r="G305" i="13"/>
  <c r="M305" i="13" s="1"/>
  <c r="I305" i="13"/>
  <c r="K305" i="13"/>
  <c r="O305" i="13"/>
  <c r="Q305" i="13"/>
  <c r="V305" i="13"/>
  <c r="G308" i="13"/>
  <c r="I308" i="13"/>
  <c r="K308" i="13"/>
  <c r="M308" i="13"/>
  <c r="O308" i="13"/>
  <c r="Q308" i="13"/>
  <c r="V308" i="13"/>
  <c r="G314" i="13"/>
  <c r="K314" i="13"/>
  <c r="O314" i="13"/>
  <c r="V314" i="13"/>
  <c r="G315" i="13"/>
  <c r="I315" i="13"/>
  <c r="I314" i="13" s="1"/>
  <c r="K315" i="13"/>
  <c r="M315" i="13"/>
  <c r="M314" i="13" s="1"/>
  <c r="O315" i="13"/>
  <c r="Q315" i="13"/>
  <c r="Q314" i="13" s="1"/>
  <c r="V315" i="13"/>
  <c r="G318" i="13"/>
  <c r="K318" i="13"/>
  <c r="O318" i="13"/>
  <c r="V318" i="13"/>
  <c r="G319" i="13"/>
  <c r="I319" i="13"/>
  <c r="I318" i="13" s="1"/>
  <c r="K319" i="13"/>
  <c r="M319" i="13"/>
  <c r="M318" i="13" s="1"/>
  <c r="O319" i="13"/>
  <c r="Q319" i="13"/>
  <c r="Q318" i="13" s="1"/>
  <c r="V319" i="13"/>
  <c r="G323" i="13"/>
  <c r="M323" i="13" s="1"/>
  <c r="I323" i="13"/>
  <c r="K323" i="13"/>
  <c r="K322" i="13" s="1"/>
  <c r="O323" i="13"/>
  <c r="O322" i="13" s="1"/>
  <c r="Q323" i="13"/>
  <c r="V323" i="13"/>
  <c r="V322" i="13" s="1"/>
  <c r="G327" i="13"/>
  <c r="I327" i="13"/>
  <c r="K327" i="13"/>
  <c r="M327" i="13"/>
  <c r="O327" i="13"/>
  <c r="Q327" i="13"/>
  <c r="V327" i="13"/>
  <c r="G331" i="13"/>
  <c r="M331" i="13" s="1"/>
  <c r="I331" i="13"/>
  <c r="K331" i="13"/>
  <c r="O331" i="13"/>
  <c r="Q331" i="13"/>
  <c r="V331" i="13"/>
  <c r="G337" i="13"/>
  <c r="I337" i="13"/>
  <c r="K337" i="13"/>
  <c r="M337" i="13"/>
  <c r="O337" i="13"/>
  <c r="Q337" i="13"/>
  <c r="V337" i="13"/>
  <c r="G340" i="13"/>
  <c r="M340" i="13" s="1"/>
  <c r="I340" i="13"/>
  <c r="K340" i="13"/>
  <c r="O340" i="13"/>
  <c r="Q340" i="13"/>
  <c r="V340" i="13"/>
  <c r="G343" i="13"/>
  <c r="I343" i="13"/>
  <c r="K343" i="13"/>
  <c r="M343" i="13"/>
  <c r="O343" i="13"/>
  <c r="Q343" i="13"/>
  <c r="V343" i="13"/>
  <c r="G346" i="13"/>
  <c r="M346" i="13" s="1"/>
  <c r="I346" i="13"/>
  <c r="K346" i="13"/>
  <c r="O346" i="13"/>
  <c r="Q346" i="13"/>
  <c r="V346" i="13"/>
  <c r="G348" i="13"/>
  <c r="I348" i="13"/>
  <c r="K348" i="13"/>
  <c r="M348" i="13"/>
  <c r="O348" i="13"/>
  <c r="Q348" i="13"/>
  <c r="V348" i="13"/>
  <c r="G352" i="13"/>
  <c r="I352" i="13"/>
  <c r="I351" i="13" s="1"/>
  <c r="K352" i="13"/>
  <c r="M352" i="13"/>
  <c r="O352" i="13"/>
  <c r="Q352" i="13"/>
  <c r="Q351" i="13" s="1"/>
  <c r="V352" i="13"/>
  <c r="G357" i="13"/>
  <c r="M357" i="13" s="1"/>
  <c r="I357" i="13"/>
  <c r="K357" i="13"/>
  <c r="K351" i="13" s="1"/>
  <c r="O357" i="13"/>
  <c r="O351" i="13" s="1"/>
  <c r="Q357" i="13"/>
  <c r="V357" i="13"/>
  <c r="V351" i="13" s="1"/>
  <c r="G361" i="13"/>
  <c r="I361" i="13"/>
  <c r="K361" i="13"/>
  <c r="M361" i="13"/>
  <c r="O361" i="13"/>
  <c r="Q361" i="13"/>
  <c r="V361" i="13"/>
  <c r="G366" i="13"/>
  <c r="M366" i="13" s="1"/>
  <c r="I366" i="13"/>
  <c r="K366" i="13"/>
  <c r="O366" i="13"/>
  <c r="Q366" i="13"/>
  <c r="V366" i="13"/>
  <c r="G370" i="13"/>
  <c r="I370" i="13"/>
  <c r="K370" i="13"/>
  <c r="M370" i="13"/>
  <c r="O370" i="13"/>
  <c r="Q370" i="13"/>
  <c r="V370" i="13"/>
  <c r="G373" i="13"/>
  <c r="M373" i="13" s="1"/>
  <c r="I373" i="13"/>
  <c r="K373" i="13"/>
  <c r="O373" i="13"/>
  <c r="Q373" i="13"/>
  <c r="V373" i="13"/>
  <c r="G380" i="13"/>
  <c r="I380" i="13"/>
  <c r="K380" i="13"/>
  <c r="M380" i="13"/>
  <c r="O380" i="13"/>
  <c r="Q380" i="13"/>
  <c r="V380" i="13"/>
  <c r="G384" i="13"/>
  <c r="I384" i="13"/>
  <c r="I383" i="13" s="1"/>
  <c r="K384" i="13"/>
  <c r="M384" i="13"/>
  <c r="O384" i="13"/>
  <c r="Q384" i="13"/>
  <c r="Q383" i="13" s="1"/>
  <c r="V384" i="13"/>
  <c r="G386" i="13"/>
  <c r="M386" i="13" s="1"/>
  <c r="I386" i="13"/>
  <c r="K386" i="13"/>
  <c r="K383" i="13" s="1"/>
  <c r="O386" i="13"/>
  <c r="O383" i="13" s="1"/>
  <c r="Q386" i="13"/>
  <c r="V386" i="13"/>
  <c r="V383" i="13" s="1"/>
  <c r="G390" i="13"/>
  <c r="G389" i="13" s="1"/>
  <c r="I390" i="13"/>
  <c r="K390" i="13"/>
  <c r="K389" i="13" s="1"/>
  <c r="O390" i="13"/>
  <c r="O389" i="13" s="1"/>
  <c r="Q390" i="13"/>
  <c r="V390" i="13"/>
  <c r="V389" i="13" s="1"/>
  <c r="G392" i="13"/>
  <c r="I392" i="13"/>
  <c r="I389" i="13" s="1"/>
  <c r="K392" i="13"/>
  <c r="M392" i="13"/>
  <c r="O392" i="13"/>
  <c r="Q392" i="13"/>
  <c r="Q389" i="13" s="1"/>
  <c r="V392" i="13"/>
  <c r="G396" i="13"/>
  <c r="M396" i="13" s="1"/>
  <c r="I396" i="13"/>
  <c r="K396" i="13"/>
  <c r="O396" i="13"/>
  <c r="Q396" i="13"/>
  <c r="V396" i="13"/>
  <c r="G400" i="13"/>
  <c r="I400" i="13"/>
  <c r="K400" i="13"/>
  <c r="M400" i="13"/>
  <c r="O400" i="13"/>
  <c r="Q400" i="13"/>
  <c r="V400" i="13"/>
  <c r="G404" i="13"/>
  <c r="M404" i="13" s="1"/>
  <c r="I404" i="13"/>
  <c r="K404" i="13"/>
  <c r="O404" i="13"/>
  <c r="Q404" i="13"/>
  <c r="V404" i="13"/>
  <c r="G408" i="13"/>
  <c r="I408" i="13"/>
  <c r="K408" i="13"/>
  <c r="M408" i="13"/>
  <c r="O408" i="13"/>
  <c r="Q408" i="13"/>
  <c r="V408" i="13"/>
  <c r="G411" i="13"/>
  <c r="G412" i="13"/>
  <c r="I412" i="13"/>
  <c r="I411" i="13" s="1"/>
  <c r="K412" i="13"/>
  <c r="M412" i="13"/>
  <c r="O412" i="13"/>
  <c r="Q412" i="13"/>
  <c r="Q411" i="13" s="1"/>
  <c r="V412" i="13"/>
  <c r="G419" i="13"/>
  <c r="M419" i="13" s="1"/>
  <c r="I419" i="13"/>
  <c r="K419" i="13"/>
  <c r="K411" i="13" s="1"/>
  <c r="O419" i="13"/>
  <c r="O411" i="13" s="1"/>
  <c r="Q419" i="13"/>
  <c r="V419" i="13"/>
  <c r="V411" i="13" s="1"/>
  <c r="G423" i="13"/>
  <c r="I423" i="13"/>
  <c r="K423" i="13"/>
  <c r="M423" i="13"/>
  <c r="O423" i="13"/>
  <c r="Q423" i="13"/>
  <c r="V423" i="13"/>
  <c r="G426" i="13"/>
  <c r="M426" i="13" s="1"/>
  <c r="I426" i="13"/>
  <c r="K426" i="13"/>
  <c r="O426" i="13"/>
  <c r="Q426" i="13"/>
  <c r="V426" i="13"/>
  <c r="G430" i="13"/>
  <c r="I430" i="13"/>
  <c r="K430" i="13"/>
  <c r="M430" i="13"/>
  <c r="O430" i="13"/>
  <c r="Q430" i="13"/>
  <c r="V430" i="13"/>
  <c r="G433" i="13"/>
  <c r="I433" i="13"/>
  <c r="I432" i="13" s="1"/>
  <c r="K433" i="13"/>
  <c r="M433" i="13"/>
  <c r="O433" i="13"/>
  <c r="Q433" i="13"/>
  <c r="Q432" i="13" s="1"/>
  <c r="V433" i="13"/>
  <c r="G436" i="13"/>
  <c r="M436" i="13" s="1"/>
  <c r="I436" i="13"/>
  <c r="K436" i="13"/>
  <c r="K432" i="13" s="1"/>
  <c r="O436" i="13"/>
  <c r="O432" i="13" s="1"/>
  <c r="Q436" i="13"/>
  <c r="V436" i="13"/>
  <c r="V432" i="13" s="1"/>
  <c r="G446" i="13"/>
  <c r="G445" i="13" s="1"/>
  <c r="I446" i="13"/>
  <c r="K446" i="13"/>
  <c r="K445" i="13" s="1"/>
  <c r="O446" i="13"/>
  <c r="O445" i="13" s="1"/>
  <c r="Q446" i="13"/>
  <c r="V446" i="13"/>
  <c r="V445" i="13" s="1"/>
  <c r="G448" i="13"/>
  <c r="I448" i="13"/>
  <c r="I445" i="13" s="1"/>
  <c r="K448" i="13"/>
  <c r="M448" i="13"/>
  <c r="O448" i="13"/>
  <c r="Q448" i="13"/>
  <c r="Q445" i="13" s="1"/>
  <c r="V448" i="13"/>
  <c r="G452" i="13"/>
  <c r="M452" i="13" s="1"/>
  <c r="I452" i="13"/>
  <c r="K452" i="13"/>
  <c r="O452" i="13"/>
  <c r="Q452" i="13"/>
  <c r="V452" i="13"/>
  <c r="G454" i="13"/>
  <c r="I454" i="13"/>
  <c r="K454" i="13"/>
  <c r="M454" i="13"/>
  <c r="O454" i="13"/>
  <c r="Q454" i="13"/>
  <c r="V454" i="13"/>
  <c r="G458" i="13"/>
  <c r="I458" i="13"/>
  <c r="I457" i="13" s="1"/>
  <c r="K458" i="13"/>
  <c r="M458" i="13"/>
  <c r="O458" i="13"/>
  <c r="Q458" i="13"/>
  <c r="Q457" i="13" s="1"/>
  <c r="V458" i="13"/>
  <c r="G460" i="13"/>
  <c r="M460" i="13" s="1"/>
  <c r="I460" i="13"/>
  <c r="K460" i="13"/>
  <c r="K457" i="13" s="1"/>
  <c r="O460" i="13"/>
  <c r="O457" i="13" s="1"/>
  <c r="Q460" i="13"/>
  <c r="V460" i="13"/>
  <c r="V457" i="13" s="1"/>
  <c r="G462" i="13"/>
  <c r="I462" i="13"/>
  <c r="K462" i="13"/>
  <c r="M462" i="13"/>
  <c r="O462" i="13"/>
  <c r="Q462" i="13"/>
  <c r="V462" i="13"/>
  <c r="G464" i="13"/>
  <c r="M464" i="13" s="1"/>
  <c r="I464" i="13"/>
  <c r="K464" i="13"/>
  <c r="O464" i="13"/>
  <c r="Q464" i="13"/>
  <c r="V464" i="13"/>
  <c r="G466" i="13"/>
  <c r="I466" i="13"/>
  <c r="K466" i="13"/>
  <c r="M466" i="13"/>
  <c r="O466" i="13"/>
  <c r="Q466" i="13"/>
  <c r="V466" i="13"/>
  <c r="AE469" i="13"/>
  <c r="G23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3" i="12"/>
  <c r="I13" i="12"/>
  <c r="K13" i="12"/>
  <c r="M13" i="12"/>
  <c r="O13" i="12"/>
  <c r="Q13" i="12"/>
  <c r="V13" i="12"/>
  <c r="G16" i="12"/>
  <c r="I16" i="12"/>
  <c r="I15" i="12" s="1"/>
  <c r="K16" i="12"/>
  <c r="M16" i="12"/>
  <c r="O16" i="12"/>
  <c r="Q16" i="12"/>
  <c r="Q15" i="12" s="1"/>
  <c r="V16" i="12"/>
  <c r="G18" i="12"/>
  <c r="G15" i="12" s="1"/>
  <c r="I18" i="12"/>
  <c r="K18" i="12"/>
  <c r="K15" i="12" s="1"/>
  <c r="O18" i="12"/>
  <c r="O15" i="12" s="1"/>
  <c r="Q18" i="12"/>
  <c r="V18" i="12"/>
  <c r="V15" i="12" s="1"/>
  <c r="G20" i="12"/>
  <c r="I20" i="12"/>
  <c r="K20" i="12"/>
  <c r="M20" i="12"/>
  <c r="O20" i="12"/>
  <c r="Q20" i="12"/>
  <c r="V20" i="12"/>
  <c r="AE23" i="12"/>
  <c r="I20" i="1"/>
  <c r="I19" i="1"/>
  <c r="I18" i="1"/>
  <c r="I17" i="1"/>
  <c r="I16" i="1"/>
  <c r="I99" i="1"/>
  <c r="J98" i="1" s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J56" i="1" l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G23" i="1"/>
  <c r="G28" i="1"/>
  <c r="H39" i="1"/>
  <c r="H48" i="1" s="1"/>
  <c r="M11" i="17"/>
  <c r="M8" i="17" s="1"/>
  <c r="M8" i="16"/>
  <c r="M59" i="16"/>
  <c r="M58" i="16" s="1"/>
  <c r="M44" i="16"/>
  <c r="M43" i="16" s="1"/>
  <c r="M29" i="16"/>
  <c r="M28" i="16" s="1"/>
  <c r="M18" i="16"/>
  <c r="M17" i="16" s="1"/>
  <c r="M11" i="16"/>
  <c r="M49" i="15"/>
  <c r="M48" i="15" s="1"/>
  <c r="M30" i="15"/>
  <c r="M27" i="15" s="1"/>
  <c r="M11" i="15"/>
  <c r="M8" i="15" s="1"/>
  <c r="V213" i="14"/>
  <c r="O213" i="14"/>
  <c r="V198" i="14"/>
  <c r="O198" i="14"/>
  <c r="AF254" i="14"/>
  <c r="M241" i="14"/>
  <c r="M240" i="14" s="1"/>
  <c r="K213" i="14"/>
  <c r="G213" i="14"/>
  <c r="M214" i="14"/>
  <c r="M213" i="14" s="1"/>
  <c r="K198" i="14"/>
  <c r="G198" i="14"/>
  <c r="M199" i="14"/>
  <c r="M198" i="14" s="1"/>
  <c r="K157" i="14"/>
  <c r="M157" i="14"/>
  <c r="M160" i="14"/>
  <c r="M145" i="14"/>
  <c r="M144" i="14" s="1"/>
  <c r="M134" i="14"/>
  <c r="M131" i="14" s="1"/>
  <c r="M119" i="14"/>
  <c r="M116" i="14" s="1"/>
  <c r="M96" i="14"/>
  <c r="M93" i="14" s="1"/>
  <c r="M65" i="14"/>
  <c r="M62" i="14" s="1"/>
  <c r="M26" i="14"/>
  <c r="M25" i="14" s="1"/>
  <c r="M11" i="14"/>
  <c r="M8" i="14" s="1"/>
  <c r="M432" i="13"/>
  <c r="M383" i="13"/>
  <c r="M351" i="13"/>
  <c r="M457" i="13"/>
  <c r="M411" i="13"/>
  <c r="M322" i="13"/>
  <c r="G457" i="13"/>
  <c r="G432" i="13"/>
  <c r="G383" i="13"/>
  <c r="G351" i="13"/>
  <c r="G322" i="13"/>
  <c r="O270" i="13"/>
  <c r="AF469" i="13"/>
  <c r="M446" i="13"/>
  <c r="M445" i="13" s="1"/>
  <c r="M390" i="13"/>
  <c r="M389" i="13" s="1"/>
  <c r="Q322" i="13"/>
  <c r="I322" i="13"/>
  <c r="K270" i="13"/>
  <c r="G270" i="13"/>
  <c r="M276" i="13"/>
  <c r="Q270" i="13"/>
  <c r="M270" i="13"/>
  <c r="I270" i="13"/>
  <c r="M8" i="13"/>
  <c r="M257" i="13"/>
  <c r="M253" i="13" s="1"/>
  <c r="M242" i="13"/>
  <c r="M238" i="13" s="1"/>
  <c r="M184" i="13"/>
  <c r="M183" i="13" s="1"/>
  <c r="M154" i="13"/>
  <c r="M149" i="13" s="1"/>
  <c r="M114" i="13"/>
  <c r="M109" i="13" s="1"/>
  <c r="M92" i="13"/>
  <c r="M91" i="13" s="1"/>
  <c r="M43" i="13"/>
  <c r="M35" i="13" s="1"/>
  <c r="G8" i="13"/>
  <c r="M15" i="12"/>
  <c r="AF23" i="12"/>
  <c r="M18" i="12"/>
  <c r="M11" i="12"/>
  <c r="M8" i="12" s="1"/>
  <c r="I39" i="1"/>
  <c r="I48" i="1" s="1"/>
  <c r="J47" i="1" s="1"/>
  <c r="I21" i="1"/>
  <c r="J28" i="1"/>
  <c r="J26" i="1"/>
  <c r="G38" i="1"/>
  <c r="F38" i="1"/>
  <c r="H32" i="1"/>
  <c r="J23" i="1"/>
  <c r="J24" i="1"/>
  <c r="J25" i="1"/>
  <c r="J27" i="1"/>
  <c r="E24" i="1"/>
  <c r="E26" i="1"/>
  <c r="J99" i="1" l="1"/>
  <c r="A23" i="1"/>
  <c r="A24" i="1" s="1"/>
  <c r="G24" i="1" s="1"/>
  <c r="A27" i="1" s="1"/>
  <c r="A29" i="1" s="1"/>
  <c r="G29" i="1" s="1"/>
  <c r="G27" i="1" s="1"/>
  <c r="J42" i="1"/>
  <c r="J46" i="1"/>
  <c r="J41" i="1"/>
  <c r="J45" i="1"/>
  <c r="J40" i="1"/>
  <c r="J44" i="1"/>
  <c r="J39" i="1"/>
  <c r="J48" i="1" s="1"/>
  <c r="J4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<sst xmlns="http://schemas.openxmlformats.org/spreadsheetml/2006/main" count="3690" uniqueCount="1134">
  <si>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</si>
  <si>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</si>
  <si>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</si>
  <si>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</si>
  <si>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</si>
  <si>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</si>
  <si>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</si>
  <si>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</si>
  <si>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</si>
  <si>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</si>
  <si>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</si>
  <si>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</si>
  <si>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</si>
  <si>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</si>
  <si>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</si>
  <si>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</si>
  <si>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</si>
  <si>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</si>
  <si>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</si>
  <si>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</si>
  <si>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</si>
  <si>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</si>
  <si>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</si>
  <si>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</si>
  <si>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</si>
  <si>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</si>
  <si>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</si>
  <si>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</si>
  <si>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</si>
  <si>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</si>
  <si>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</si>
  <si>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</si>
  <si>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</si>
  <si>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</si>
  <si>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</si>
  <si>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</si>
  <si>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</si>
  <si>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</si>
  <si>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</si>
  <si>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</si>
  <si>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</si>
  <si>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</si>
  <si>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</si>
  <si>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Radomír Ryška</t>
  </si>
  <si>
    <t>07/2017_1</t>
  </si>
  <si>
    <t>Nízkoprahové denní centrum v objektu č.p.2140 v Sokolově</t>
  </si>
  <si>
    <t>Město Sokolov</t>
  </si>
  <si>
    <t>Rokycanova 1929</t>
  </si>
  <si>
    <t>Sokolov-Sokolov</t>
  </si>
  <si>
    <t>35601</t>
  </si>
  <si>
    <t>00259586</t>
  </si>
  <si>
    <t>CZ00259586</t>
  </si>
  <si>
    <t>Musil Jan, Ing.</t>
  </si>
  <si>
    <t>Heyrovského 1566</t>
  </si>
  <si>
    <t>Sokolov</t>
  </si>
  <si>
    <t>12405621</t>
  </si>
  <si>
    <t>Stavba</t>
  </si>
  <si>
    <t>SO-00</t>
  </si>
  <si>
    <t>Vedlější rozpočtové náklady</t>
  </si>
  <si>
    <t>1</t>
  </si>
  <si>
    <t>VRN</t>
  </si>
  <si>
    <t>SO-01</t>
  </si>
  <si>
    <t xml:space="preserve">Stavební práce </t>
  </si>
  <si>
    <t>2</t>
  </si>
  <si>
    <t>Elektroinstalace a kamerový systém</t>
  </si>
  <si>
    <t>3</t>
  </si>
  <si>
    <t>Zdravotechnika</t>
  </si>
  <si>
    <t>4</t>
  </si>
  <si>
    <t>Ústřední vytápění</t>
  </si>
  <si>
    <t>5</t>
  </si>
  <si>
    <t>Vzduchotechnika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</si>
  <si>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</si>
  <si>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</si>
  <si>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</si>
  <si>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</si>
  <si>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</si>
  <si>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</si>
  <si>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</si>
  <si>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</si>
  <si>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40</t>
  </si>
  <si>
    <t>Požární ucpávky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</si>
  <si>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</si>
  <si>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</si>
  <si>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</si>
  <si>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</si>
  <si>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</si>
  <si>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</si>
  <si>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</si>
  <si>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</si>
  <si>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</si>
  <si>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</si>
  <si>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</si>
  <si>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</si>
  <si>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</si>
  <si>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</si>
  <si>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</si>
  <si>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</si>
  <si>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</si>
  <si>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</si>
  <si>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</si>
  <si>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</si>
  <si>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</si>
  <si>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</si>
  <si>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</si>
  <si>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</si>
  <si>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</si>
  <si>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</si>
  <si>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</si>
  <si>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</si>
  <si>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</si>
  <si>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</si>
  <si>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</si>
  <si>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</si>
  <si>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</si>
  <si>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</si>
  <si>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</si>
  <si>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</si>
  <si>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</si>
  <si>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7631</t>
  </si>
  <si>
    <t>Konstrukce sádrokartonové</t>
  </si>
  <si>
    <t>764</t>
  </si>
  <si>
    <t>Konstrukce klempířské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</si>
  <si>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</si>
  <si>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</si>
  <si>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</si>
  <si>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</si>
  <si>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</si>
  <si>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</si>
  <si>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</si>
  <si>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</si>
  <si>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M211</t>
  </si>
  <si>
    <t>Kamerový systém</t>
  </si>
  <si>
    <t>M212</t>
  </si>
  <si>
    <t>Silnoproud a slaboproud kabeláže</t>
  </si>
  <si>
    <t>M213</t>
  </si>
  <si>
    <t>Přístroje koncové - standart</t>
  </si>
  <si>
    <t>M214</t>
  </si>
  <si>
    <t>Instalační materiál</t>
  </si>
  <si>
    <t>M215</t>
  </si>
  <si>
    <t>Svítidla</t>
  </si>
  <si>
    <t>M216</t>
  </si>
  <si>
    <t>Rozvaděče a dodávky</t>
  </si>
  <si>
    <t>M217</t>
  </si>
  <si>
    <t>Ostatní práce na elektromontážích</t>
  </si>
  <si>
    <t>M218</t>
  </si>
  <si>
    <t>Hromosvod</t>
  </si>
  <si>
    <t>M219</t>
  </si>
  <si>
    <t>Videotelefon</t>
  </si>
  <si>
    <t>M2191</t>
  </si>
  <si>
    <t>STA</t>
  </si>
  <si>
    <t>M2193</t>
  </si>
  <si>
    <t xml:space="preserve">Zemní a ostatní práce při elektromontážích 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</si>
  <si>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</si>
  <si>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</si>
  <si>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</si>
  <si>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</si>
  <si>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</si>
  <si>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</si>
  <si>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</si>
  <si>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</si>
  <si>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</si>
  <si>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</si>
  <si>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</si>
  <si>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</si>
  <si>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</si>
  <si>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</si>
  <si>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</si>
  <si>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</si>
  <si>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</si>
  <si>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</si>
  <si>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</si>
  <si>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</si>
  <si>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</si>
  <si>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</si>
  <si>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</si>
  <si>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</si>
  <si>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</si>
  <si>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</si>
  <si>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</si>
  <si>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</si>
  <si>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</si>
  <si>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</si>
  <si>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</si>
  <si>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</si>
  <si>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</si>
  <si>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</si>
  <si>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</si>
  <si>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</t>
  </si>
  <si>
    <t>Indiv</t>
  </si>
  <si>
    <t>POL99_8</t>
  </si>
  <si>
    <t>SPU</t>
  </si>
  <si>
    <t>005121020R</t>
  </si>
  <si>
    <t xml:space="preserve">Provoz zařízení staveniště </t>
  </si>
  <si>
    <t>005121030R</t>
  </si>
  <si>
    <t>Odstranění zařízení staveniště</t>
  </si>
  <si>
    <t>005261030R</t>
  </si>
  <si>
    <t xml:space="preserve">Finanční rezerva </t>
  </si>
  <si>
    <t>POL99_2</t>
  </si>
  <si>
    <t>005281011R</t>
  </si>
  <si>
    <t>Dodávka a instalace velkoplošného informačního panelu - vč. povinných prvků publicity, informace o, projektu a financování</t>
  </si>
  <si>
    <t>Vlastní</t>
  </si>
  <si>
    <t>005281012R</t>
  </si>
  <si>
    <t>Pamětní deska (vysvětlující tabulka)  vč.osazení a povinných prvků publicity, (dopor.materiál - leštěný kámen, sklo, bronz)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</si>
  <si>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</si>
  <si>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</si>
  <si>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</si>
  <si>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</si>
  <si>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</si>
  <si>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</si>
  <si>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</si>
  <si>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RTS 17/ I</t>
  </si>
  <si>
    <t>POL1_</t>
  </si>
  <si>
    <t>s přehozením na vzdálenost do 5 m nebo s naložením na ruční dopravní prostředek</t>
  </si>
  <si>
    <t>SPI</t>
  </si>
  <si>
    <t>1NP mimo garáží : 8*3,95*0,25</t>
  </si>
  <si>
    <t>VV</t>
  </si>
  <si>
    <t>8*12*0,25</t>
  </si>
  <si>
    <t>kanalizace pod povrchem, upřesnit dle hloubky napojení : (2+2+1+1+5+8+5+8+3+4,5)*0,3*0,3</t>
  </si>
  <si>
    <t>162701101R00</t>
  </si>
  <si>
    <t>Vodorovné přemístění výkopku z horniny 1 až 4, na vzdálenost přes 5 000  do 6 000 m</t>
  </si>
  <si>
    <t>po suchu, bez ohledu na druh dopravního prostředku, bez naložení výkopku, avšak se složením bez rozhrnutí,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</si>
  <si>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</si>
  <si>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</si>
  <si>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</si>
  <si>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167101201R00</t>
  </si>
  <si>
    <t>Nakládání, skládání, překládání neulehlého výkopku nakládání, skládání, překládání neulehléno výkopku nebo zeminy - ručně_x000D_
 z horniny 1 až 4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</si>
  <si>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</si>
  <si>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</si>
  <si>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</si>
  <si>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(2+2+1+1+5+8+5+8+3+4,5)*0,3*0,2</t>
  </si>
  <si>
    <t>199000005R00</t>
  </si>
  <si>
    <t>Poplatky za skládku zeminy 1- 4</t>
  </si>
  <si>
    <t>t</t>
  </si>
  <si>
    <t>281606113R00</t>
  </si>
  <si>
    <t>Injektování zdiva proti vzlínající vlhkosti beztlakovou injektáží, cihelného zdiva, tloušťky 600 mm</t>
  </si>
  <si>
    <t>m</t>
  </si>
  <si>
    <t>801-4</t>
  </si>
  <si>
    <t xml:space="preserve">Aby došlo ke zmírnění vztlaku vody do zdiva, provrde se před prováděním podlah ve sklepě a v prostorách denního centra injektáž zdiva : </t>
  </si>
  <si>
    <t>1PP u stropu : 4,9+4,9+4,95+4,95</t>
  </si>
  <si>
    <t>1NP : 9,9+9,9+4,95+4,95+17,45+17,45+9,05+9,05</t>
  </si>
  <si>
    <t>310239411RT1</t>
  </si>
  <si>
    <t>Zazdívka otvorů o ploše přes 1 m2 do 4 m2 ve zdivu nadzákladovém cihlami pálenými pro jakoukoliv maltu cementovou</t>
  </si>
  <si>
    <t>z pomocného pracovního lešení o výšce podlahy do 1900 mm a pro zatížení do 1,5 kPa,</t>
  </si>
  <si>
    <t>denní centrum 1NP : 1*2,1*0,5</t>
  </si>
  <si>
    <t>1,25*1*0,5</t>
  </si>
  <si>
    <t>0,5*0,5*2,5</t>
  </si>
  <si>
    <t>ostatní opravy narušeného zdiva-prozdění : 1</t>
  </si>
  <si>
    <t>317234410RT2</t>
  </si>
  <si>
    <t>Vyzdívka mezi nosníky cementovou</t>
  </si>
  <si>
    <t>jakýmikoliv cihlami pálenými na jakoukoliv maltu,</t>
  </si>
  <si>
    <t>4*0,3*0,22</t>
  </si>
  <si>
    <t>1,45*0,3*0,2</t>
  </si>
  <si>
    <t>317941121RT2</t>
  </si>
  <si>
    <t xml:space="preserve">Osazení ocelových válcovaných nosníků na zdivu profil I, výšky 100 mm </t>
  </si>
  <si>
    <t>801-1</t>
  </si>
  <si>
    <t>profilu I, nebo IE, nebo U, nebo UE, nebo L</t>
  </si>
  <si>
    <t>překlady nad dveře : (1,4+1,4+1,3+1,3+1,2+1,1+1,1+1,1+1,1+1,2+1,3+1,3+1,3+1,3+1,2+1,2+1,1)*0,00834</t>
  </si>
  <si>
    <t>317941123RT2</t>
  </si>
  <si>
    <t>Osazení ocelových válcovaných nosníků na zdivu profil I, výšky 140 mm</t>
  </si>
  <si>
    <t>nad dveře : (2+2+2+2+2)*0,0143</t>
  </si>
  <si>
    <t>317941123RT3</t>
  </si>
  <si>
    <t>Osazení ocelových válcovaných nosníků na zdivu profil I, výšky 160 mm</t>
  </si>
  <si>
    <t>obvodové zdivo : (1,45*5)*0,0179</t>
  </si>
  <si>
    <t>317941123RT6</t>
  </si>
  <si>
    <t>Osazení ocelových válcovaných nosníků na zdivu profil I, výšky 220 mm</t>
  </si>
  <si>
    <t>obvodové zdivo : (4*5)*0,0311</t>
  </si>
  <si>
    <t>342255024RT1</t>
  </si>
  <si>
    <t>Příčky z cihel a tvárnic nepálených příčky z příčkovek pórobetonových tloušťky 100 mm</t>
  </si>
  <si>
    <t>m2</t>
  </si>
  <si>
    <t>včetně pomocného lešení</t>
  </si>
  <si>
    <t>příčky denní centrum : (3,05+1,35+1,9+2,7+1,35+3,05+1,65)*3,25</t>
  </si>
  <si>
    <t>-(0,8*2*2)-(0,7*2*5)</t>
  </si>
  <si>
    <t>342255028RT1</t>
  </si>
  <si>
    <t>Příčky z cihel a tvárnic nepálených příčky z příčkovek pórobetonových tloušťky 150 mm</t>
  </si>
  <si>
    <t>příčky denní centrum : (8+2+2+2,3+1,65+3,95)*3,25</t>
  </si>
  <si>
    <t>-(0,7*2*1)-(0,8*2*3)-(0,9*2*1)</t>
  </si>
  <si>
    <t>342948111R00</t>
  </si>
  <si>
    <t>Kotvení příček ke konstrukcím kotvami na hmoždinky</t>
  </si>
  <si>
    <t>3,25*12</t>
  </si>
  <si>
    <t>346244313R00</t>
  </si>
  <si>
    <t>Obezdívka van a WC modulů z pórobetonu tloušťky 100 mm</t>
  </si>
  <si>
    <t>obezdívka sloupů tvárnicemi YTONG tl.100 : 0,35*4*3,25*3</t>
  </si>
  <si>
    <t>346244381RT2</t>
  </si>
  <si>
    <t>Plentování ocelových nosníků jednostranné výšky do 200 mm</t>
  </si>
  <si>
    <t>jakýmikoliv cihlami,</t>
  </si>
  <si>
    <t>(1,4+1,4+1,3+1,3+1,2+1,1+1,1+1,1+1,1+1,2+1,3+1,3+1,3+1,3+1,2+1,2+1,1)*0,15*2</t>
  </si>
  <si>
    <t>(2+2)*0,2</t>
  </si>
  <si>
    <t>(1,45*2)*0,25</t>
  </si>
  <si>
    <t>(4*2)*0,3</t>
  </si>
  <si>
    <t>342009999</t>
  </si>
  <si>
    <t>Provedení dilatace mezi příčkou YTONG a stávajícím cihelným zdivem proužkem těžkého asfaltového pásu</t>
  </si>
  <si>
    <t>důvodem dilatace je zabránění přechodu vlhkosti mezi stáv.zdivem a porobetonovou  příčkou : 3,25*12</t>
  </si>
  <si>
    <t xml:space="preserve">tlouštka pásu cca 150mm : </t>
  </si>
  <si>
    <t>411354173R00</t>
  </si>
  <si>
    <t>Podpěrná konstrukce bednění stropů přes 5 do 12 kPa, - zřízení</t>
  </si>
  <si>
    <t>výšky do 4 m se zesílením dna bednění podle hodnoty zatížení betonovou směsí a výztuží</t>
  </si>
  <si>
    <t>zajištění klenbového stropu při vybourávání otvorů : 7*1</t>
  </si>
  <si>
    <t>411354174R00</t>
  </si>
  <si>
    <t>Podpěrná konstrukce bednění stropů přes 5 do 12 kPa, - odstranění</t>
  </si>
  <si>
    <t>451572111R00</t>
  </si>
  <si>
    <t>Lože pod potrubí, stoky a drobné objekty z kameniva drobného těženého 0÷4 mm</t>
  </si>
  <si>
    <t>827-1</t>
  </si>
  <si>
    <t>v otevřeném výkopu,</t>
  </si>
  <si>
    <t>(2+2+1+1+5+8+5+8+3+4,5)*0,3*0,1</t>
  </si>
  <si>
    <t>45111</t>
  </si>
  <si>
    <t>Vyspravení stávajícího betonového schodiště cementovou stěrkou např Schonox PL</t>
  </si>
  <si>
    <t>velikost schodiště je 12 schodů šíře 0,95 (nášlap 225mm a podstupnice 200mm) : 0,425*0,95*12</t>
  </si>
  <si>
    <t>400000001</t>
  </si>
  <si>
    <t>Požární ucpávka vč protokolu na plotrubí do DN125</t>
  </si>
  <si>
    <t>kus</t>
  </si>
  <si>
    <t>610452105R00</t>
  </si>
  <si>
    <t>Omítky vnitřní cementové vodotěsné příplatek k ceně za každých dalších 10 mm tloušťky přes 20 mm_x000D_
 pro plochy rovinné</t>
  </si>
  <si>
    <t>801-5</t>
  </si>
  <si>
    <t>betonových konstrukcí čistíren odpadních vod (mimo budovy), nadrží, vodojemů, žlabů nebo kanálů</t>
  </si>
  <si>
    <t>s přísadou na zvýšení vodotěsnosti, o tl. 20 mm, dvouvrstvé štukové, ocelovým hladítkem hlazené, s penetračním nátěrem, postřikem a dvojnásobným uzavíracím nátěrem</t>
  </si>
  <si>
    <t>611452133R00</t>
  </si>
  <si>
    <t>Omítky vnitřní stropů cementové kleneb nebo skořepin štukové plstí hlazené</t>
  </si>
  <si>
    <t>s pomocným lešením o výšce podlahy do 1900 mm a pro zatížení do 1,5 kPa,</t>
  </si>
  <si>
    <t>sklep : 4,95*4,9*1,2</t>
  </si>
  <si>
    <t>612421331RT2</t>
  </si>
  <si>
    <t>Oprava vnitřních vápenných omítek stěn v množství opravované plochy přes 10 do 30 %,  štukových</t>
  </si>
  <si>
    <t>garáže 1NP : (4,95+4,95+4,9+4,9+3,45+3,45+4,95+4,95)*3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</si>
  <si>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</si>
  <si>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</si>
  <si>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</si>
  <si>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(3,5+2+2+2,5+2,5+1,05+2,3+2,5+2,5+1+1,25+1,25+2+2+1,05+2,6+2,45+2,45+2,6+2,55+2,55+1+2+2)*0,4</t>
  </si>
  <si>
    <t>612434173R00</t>
  </si>
  <si>
    <t xml:space="preserve">Omítkový sanační systém pro vnitřní zdivo sanační podhoz tl. 4 mm, minerální sanační omítka tl. 15 mm, minerální sanační omítka tl. 15 mm,  </t>
  </si>
  <si>
    <t>(4,9+4,9+4,95+4,95)*2,1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</si>
  <si>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</si>
  <si>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</si>
  <si>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</t>
  </si>
  <si>
    <t>612473186R00</t>
  </si>
  <si>
    <t>Omítky vnitřní zdiva ze suchých směsí příplatek za zabudované rohovníky</t>
  </si>
  <si>
    <t>(20*3,25)+(3,5+2,3+1+1,1)</t>
  </si>
  <si>
    <t>612475121RT3</t>
  </si>
  <si>
    <t>Omítky vnitřních stěn ze suché směsi s postřikem, vápenocementové, tloušťka vrstvy 15 mm</t>
  </si>
  <si>
    <t>v podlaží i ve schodišti</t>
  </si>
  <si>
    <t>na cihelné zdivo mimo zdiva s předstěnou : (9+8+8+3,95+6,25)*3,25</t>
  </si>
  <si>
    <t>-(3,5*2)-(1*2)-(2,3*2,5)+(1,25*1)-(1,2*1)-(1*2*2)</t>
  </si>
  <si>
    <t>612479112RT3</t>
  </si>
  <si>
    <t>Provedení vnitřní omítky stěn ze suché směsi ručně zpracované, jednovrstvé, na pórobeton</t>
  </si>
  <si>
    <t>bez dodávky materiálu</t>
  </si>
  <si>
    <t>dle příček a obezdívek : (38,71+56,67+13,65)*2</t>
  </si>
  <si>
    <t>622422511R00</t>
  </si>
  <si>
    <t>Oprava vnějších omítek vápenných stupeň členitosti 1 a 2_x000D_
 v množství opravované plochy přes 40  do 50 % , hladkých</t>
  </si>
  <si>
    <t>a vápenocementových, bez otlučení vadných míst,</t>
  </si>
  <si>
    <t>oprava vnějšího průčelí fasády po osazení výplní : 11,5*3</t>
  </si>
  <si>
    <t>564831111R00</t>
  </si>
  <si>
    <t>Podklad ze štěrkodrti s rozprostřením a zhutněním tloušťka po zhutnění 100 mm</t>
  </si>
  <si>
    <t>822-1</t>
  </si>
  <si>
    <t>1NP mimo garáží podklad pod podlahu štěrk fr.16-32 : 8*3,95</t>
  </si>
  <si>
    <t>8*12</t>
  </si>
  <si>
    <t>631311121R00</t>
  </si>
  <si>
    <t>Doplnění mazanin betonem prostým o ploše jednotlivě do 1 m2 tloušťky do 80 mm</t>
  </si>
  <si>
    <t>prostým betonem (s dodáním hmot) bez potěru,</t>
  </si>
  <si>
    <t>doplnění v místech osazení nových otvorových výplní : 0,25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</si>
  <si>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</si>
  <si>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</si>
  <si>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</si>
  <si>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</si>
  <si>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</si>
  <si>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</si>
  <si>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631312611RT8</t>
  </si>
  <si>
    <t>Mazanina z betonu vyztuženého tl. přes 50 do 80 mm třídy C 16/20 , výztuž ocelovými vlákny, 20 kg / m3</t>
  </si>
  <si>
    <t>hlazená dřevěným hladítkem, s vytvořením dilatačních spár, bez zaplnění,</t>
  </si>
  <si>
    <t>1NP : (4,06+1,08+2,04+1,08+1,08+4,06+3+57,2+4+4,77+20,87+1,35+4,2+4+4,27+3,04)*0,06</t>
  </si>
  <si>
    <t>sklep : 4,95*4,9*0,06</t>
  </si>
  <si>
    <t>631343531R00</t>
  </si>
  <si>
    <t>Mazanina z betonu lehkého hutného konstrukčního tloušťky přes 80 do 120 mm keramzitového, třídy LC 8/9</t>
  </si>
  <si>
    <t>1NP mimo garáží : 8*3,95*0,15</t>
  </si>
  <si>
    <t>8*12*0,15</t>
  </si>
  <si>
    <t>631361921RT4</t>
  </si>
  <si>
    <t>Výztuž mazanin z betonů a z lehkých betonů ze svařovaných sítí průměr drátu 6 mm, velikost oka 100/100 mm</t>
  </si>
  <si>
    <t>Výztuž do keramzitbetonu : 8*3,95*0,00444*1,2</t>
  </si>
  <si>
    <t>8*12*0,00444*1,2</t>
  </si>
  <si>
    <t>632411105R00</t>
  </si>
  <si>
    <t>Potěr ze suchých směsí samonivelační polymercementová stěrka, pevnost v tlaku 20 MPa, tloušťka 5 mm, ruční zpracování</t>
  </si>
  <si>
    <t>s rozprostřením a uhlazením</t>
  </si>
  <si>
    <t>sklep : 24,26</t>
  </si>
  <si>
    <t>garáže : 24,23+17,75</t>
  </si>
  <si>
    <t>denní centrum : 4,06+1,08+2,04+1,08+1,08+4,06+3+57,2+4+4,77+20,87+1,35+4,2+4+4,27+3,04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</si>
  <si>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</si>
  <si>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11 cm</t>
  </si>
  <si>
    <t>m 102+103+104+105+112+113 : 6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</si>
  <si>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</si>
  <si>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80 x 197 x 16 cm</t>
  </si>
  <si>
    <t>m101+115+116+114+106 : 5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</si>
  <si>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</si>
  <si>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</si>
  <si>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m 107+108 : 2</t>
  </si>
  <si>
    <t>766661112R00</t>
  </si>
  <si>
    <t>Montáž dveřních křídel kompletizovaných otevíravých ,  , do ocelové nebo fošnové zárubně, jednokřídlových, šířky do 800 mm</t>
  </si>
  <si>
    <t>800-766</t>
  </si>
  <si>
    <t>766661122R00</t>
  </si>
  <si>
    <t>Montáž dveřních křídel kompletizovaných otevíravých ,  , do ocelové nebo fošnové zárubně, jednokřídlových, šířky přes 800 mm</t>
  </si>
  <si>
    <t>640000001</t>
  </si>
  <si>
    <t>Montáž plastových výplní vč vnitřního a vnějšího parapetu</t>
  </si>
  <si>
    <t>kpl</t>
  </si>
  <si>
    <t>640000002</t>
  </si>
  <si>
    <t>Doprava plastových výplní na místo</t>
  </si>
  <si>
    <t>640001</t>
  </si>
  <si>
    <t>Výroba a montáž poklopu do podlahy garáž vel-900/2350 ocelovo dřevěná konstrukce, otvíravý poklop, zajistit pojezd os.automobilem</t>
  </si>
  <si>
    <t>Poklop bude namontován na místo starého stávajícího poklopu - Dodávka a montáž : 1</t>
  </si>
  <si>
    <t xml:space="preserve">rám v podlaze z ocelových L profilů je možno využít - provést jen nátěr : </t>
  </si>
  <si>
    <t xml:space="preserve">poklob by měl být dělený pro bezproblémový vstup do sklepních prostor : </t>
  </si>
  <si>
    <t xml:space="preserve">V soucasné době je poklop tvořený dřevěnými fošnami volně loženými... : </t>
  </si>
  <si>
    <t>640002</t>
  </si>
  <si>
    <t>Zateplení ocelových garážových vrat polystyrenem tl.100mm a překrytí zevnitř Pz plechem a nanýtovat, vel.2600/2450</t>
  </si>
  <si>
    <t>Zateplení dvoukřídlých vrat vel 2,55/2,6 a 2,45/2,6 polystyrenem tl.100mm + překrytí plechem na nýty : 2</t>
  </si>
  <si>
    <t>640 01</t>
  </si>
  <si>
    <t>Dveře vstupní plastové prosklené izolačním dvojsklem conex otvíravé ven 1100/2100 bílé vč kování</t>
  </si>
  <si>
    <t>POL3_</t>
  </si>
  <si>
    <t>640 02</t>
  </si>
  <si>
    <t>Okno plast 1000/1200 bílé izolační dvojsklo otvíravé a sklápěcí - neprůdledná zrcadlová fólie</t>
  </si>
  <si>
    <t>640 03</t>
  </si>
  <si>
    <t>Okno plast 1250/1600  bílé izolační dvojsklo otvíravé a sklápěcí - neprůdledná zrcadlová fólie</t>
  </si>
  <si>
    <t>640 04</t>
  </si>
  <si>
    <t>Dveře vstupní plastové prosklené izolačním dvojsklem conex otvíravé ven 1050/2500 bílé vč kování</t>
  </si>
  <si>
    <t>plastové dveře s conex sklem, fólií a úpravou dle vyhl.č.398/2009 Sb : 2</t>
  </si>
  <si>
    <t>640 05</t>
  </si>
  <si>
    <t>Sestava oken hliník 3500/2000 bílé izolační dvojsklo otvíravé a sklápěcí - neprůh.zrc.fólie EI45min, půlka fix, půlka otvíravé a sklápěcí dle výpisu</t>
  </si>
  <si>
    <t>640 06</t>
  </si>
  <si>
    <t>Vnitřní plastová příčka do L s dveřmi 90/197 prosklená sklem conex v místnosti 110 (1,7+2,425)x2,7</t>
  </si>
  <si>
    <t>640 07</t>
  </si>
  <si>
    <t>Vnitřní plastová příčka do L s dveřmi 90/197 prosklená sklem conex v místnosti 109 (1,675+2,575)x2,7</t>
  </si>
  <si>
    <t>640 08</t>
  </si>
  <si>
    <t>Statické zajištění plastových prosklených příček do stropu nad SDK podhled</t>
  </si>
  <si>
    <t>640 14</t>
  </si>
  <si>
    <t>Dveře dřev interiérové  vč kování  700/1970 bílé</t>
  </si>
  <si>
    <t>640 15</t>
  </si>
  <si>
    <t>Dveře dřev interiérové  vč kování  800/1970 bílé</t>
  </si>
  <si>
    <t>640 16</t>
  </si>
  <si>
    <t>Dveře dřev interiérové  vč kování  900/1970 bílé</t>
  </si>
  <si>
    <t>640 19</t>
  </si>
  <si>
    <t>vnější parapet tažený hliník vč bočnic hl.250mm, odhad, dle výběru investora</t>
  </si>
  <si>
    <t>mb</t>
  </si>
  <si>
    <t>1+1,25+3,5</t>
  </si>
  <si>
    <t>640 20</t>
  </si>
  <si>
    <t>vnitřníí parapet plast vč bočnic hl.200mm, odhad, dle výběru investora</t>
  </si>
  <si>
    <t>941941031R00</t>
  </si>
  <si>
    <t>Montáž lešení lehkého pracovního řadového s podlahami šířky od 0,80 do 1,00 m, výšky do 10 m</t>
  </si>
  <si>
    <t>800-3</t>
  </si>
  <si>
    <t>12*3</t>
  </si>
  <si>
    <t>941941501R00</t>
  </si>
  <si>
    <t>Montáž lešení lehkého pracovního řadového s podlahami dovoz včetně odvozu lešení_x000D_
 1 m2 lehkého řadového lešení</t>
  </si>
  <si>
    <t>km</t>
  </si>
  <si>
    <t>36*10</t>
  </si>
  <si>
    <t>941941111R00</t>
  </si>
  <si>
    <t>Montáž lešení lehkého pracovního řadového s podlahami pronájem lešení za den Pronájem lešení za den</t>
  </si>
  <si>
    <t>36*14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</si>
  <si>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</si>
  <si>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</si>
  <si>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</si>
  <si>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</si>
  <si>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4,06+1,08+2,04+1,08+1,08+4,06+3+57,2+4+4,77+20,87+1,35+4,2+4+4,27+3,04+(4,95*4,9)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</si>
  <si>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</si>
  <si>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</si>
  <si>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899712111R00</t>
  </si>
  <si>
    <t>Orientační tabulky na vodovodních a kanalizačních řadech, únikový východ atd..  na zdivu D+M</t>
  </si>
  <si>
    <t>POL1_1</t>
  </si>
  <si>
    <t>Včetně dodání a připevnění tabulky.</t>
  </si>
  <si>
    <t>POP</t>
  </si>
  <si>
    <t>9903</t>
  </si>
  <si>
    <t>HP typu P6 s hasící schopností 21A/113B, dodávka a montáž 1,5m nad podlahu na stěnu</t>
  </si>
  <si>
    <t>952 02</t>
  </si>
  <si>
    <t>Kuchyňská linka dl.1500 mm vč vrchních skříněk provedení standart vč indukční dvouplotýnkové desky, dodávka+montáž</t>
  </si>
  <si>
    <t>952 03</t>
  </si>
  <si>
    <t>Pračka š 600mm s předním plněním</t>
  </si>
  <si>
    <t>952 04</t>
  </si>
  <si>
    <t>Sušička š 600mm s předním plněním</t>
  </si>
  <si>
    <t>952 05</t>
  </si>
  <si>
    <t>Myčka nádobí  š 600mm s předním plněním</t>
  </si>
  <si>
    <t>962032241R00</t>
  </si>
  <si>
    <t>Bourání zdiva nadzákladového cihelného z cihel pálených nebo vápenopískových,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</si>
  <si>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</si>
  <si>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</si>
  <si>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po osazení překladů vybourání zdiva pro otvory oken a dveří 1NP denní centrum : 3,5*2,1*0,5</t>
  </si>
  <si>
    <t>1,05*1,25*0,5</t>
  </si>
  <si>
    <t>965042241R00</t>
  </si>
  <si>
    <t>Bourání podkladů pod dlažby nebo litých celistvých dlažeb a mazanin  betonových nebo z litého asfaltu, tloušťky přes 100 mm, plochy přes 4 m2</t>
  </si>
  <si>
    <t>965049112RT1</t>
  </si>
  <si>
    <t>Bourání podkladů pod dlažby nebo litých celistvých dlažeb a mazanin  příplatek za bourání mazanin vyztužených svařovanou sítí, tloušťky přes 100 mm</t>
  </si>
  <si>
    <t>967031142R00</t>
  </si>
  <si>
    <t>Přisekání rovných ostění ve zdivu cihelném na maltu cementovou</t>
  </si>
  <si>
    <t>bez odstupu, po hrubém vybourání otvorů v jakémkoliv zdivu cihelném, včetně pomocného lešení o výšce podlahy do 1900 mm a pro zatížení do 1,5 kPa  (150 kg/m2),</t>
  </si>
  <si>
    <t>(2+2+2+2+2+1,5)*0,5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</si>
  <si>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</si>
  <si>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</si>
  <si>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</si>
  <si>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vstup do 2NP a do denní části : 2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</si>
  <si>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</si>
  <si>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</si>
  <si>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</si>
  <si>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1,25*1*2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</si>
  <si>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</si>
  <si>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</si>
  <si>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vstup do 2NP a vstup do denní části : 2</t>
  </si>
  <si>
    <t>970041130R00</t>
  </si>
  <si>
    <t>Jádrové vrtání, kruhové prostupy v prostém betonu jádrové vrtání , do D 130 mm</t>
  </si>
  <si>
    <t>prostup VZT a kanalizace : 2*0,5</t>
  </si>
  <si>
    <t>prostup skrze základy přípojka kanalizace : 1</t>
  </si>
  <si>
    <t>978011191R00</t>
  </si>
  <si>
    <t>Otlučení omítek vápenných nebo vápenocementových vnitřních stropů, v rozsahu do 100 %</t>
  </si>
  <si>
    <t>1PP sklep : 4,95*4,9</t>
  </si>
  <si>
    <t>-(0,95*1,05)</t>
  </si>
  <si>
    <t>978013141R00</t>
  </si>
  <si>
    <t>Otlučení omítek vápenných nebo vápenocementových vnitřních stěn, v rozsahu do 30 %</t>
  </si>
  <si>
    <t>978013191R00</t>
  </si>
  <si>
    <t>Otlučení omítek vápenných nebo vápenocementových vnitřních stěn, v rozsahu do 100 %</t>
  </si>
  <si>
    <t>1PP sklep : (4,9+4,9+4,95+4,95)*2,1</t>
  </si>
  <si>
    <t>1NP stacionář mino garáží : (8+8+3,95+3,95+8+8+12+12)*3,25</t>
  </si>
  <si>
    <t>-(1*2*2)</t>
  </si>
  <si>
    <t>-(3,5*2)-(1*1,2)-(2,3*2,5)</t>
  </si>
  <si>
    <t>974031666R00</t>
  </si>
  <si>
    <t>Vysekání rýh v jakémkoliv zdivu cihelném pro vtahování nosníků do zdí, před vybouráním otvorů_x000D_
 do hloubky 150 mm, při výšce nosníku do 250 mm</t>
  </si>
  <si>
    <t>4+4+4+4+4+1,45+1,45+1,45+1,45+1,45+2+2+2+2+2</t>
  </si>
  <si>
    <t>999281108R00</t>
  </si>
  <si>
    <t xml:space="preserve">Přesun hmot pro opravy a údržbu objektů pro opravy a údržbu dosavadních objektů včetně vnějších plášťů_x000D_
 výšky do 12 m,  </t>
  </si>
  <si>
    <t>POL7_</t>
  </si>
  <si>
    <t>oborů 801, 803, 811 a 812</t>
  </si>
  <si>
    <t>711111001RZ1</t>
  </si>
  <si>
    <t>Izolace proti zemní vlhkosti natěradly za studena na ploše vodorovné nátěrem penetračním, 1 x nátěr, včetně dodávky penetračního laku ALP</t>
  </si>
  <si>
    <t>800-711</t>
  </si>
  <si>
    <t>1NP mimo garáží s vytažením na zdivo 10cm : 8*3,95*1,1</t>
  </si>
  <si>
    <t>8*12*1,1</t>
  </si>
  <si>
    <t>711141559RY1</t>
  </si>
  <si>
    <t>Izolace proti zemní vlhkosti pásy přitavením vodorovná, 1 vrstva, s dodávkou izolačního pásu se skleněnou nebo polyesterovou vložkou, s minerálním posypem</t>
  </si>
  <si>
    <t>711212002RT1</t>
  </si>
  <si>
    <t>Izolace proti netlakové vodě - nátěry a stěrky stěrka hydroizolační  proti vlhkosti</t>
  </si>
  <si>
    <t>dvouvrstvá</t>
  </si>
  <si>
    <t>podlahy vytyžení na zdivo 10-20cm : (4,06+1,08+2,04+1,08+1,08+4,06+1,35+4,2+4+4,27+3,04)*1,2</t>
  </si>
  <si>
    <t>stěny sprchové kouty : (1,4+2+2+1,4+2+2+1,5+2+2)*2,7</t>
  </si>
  <si>
    <t>sprcha ZTP WC : 4</t>
  </si>
  <si>
    <t>711212003RT4</t>
  </si>
  <si>
    <t>Izolace proti netlakové vodě - nátěry a stěrky stěrka hydroizolační a protiradonová_x000D_
 proti tlakové vodě, druh podkladní konstrukce beton</t>
  </si>
  <si>
    <t>1PP sklep s vytažením 10cm na zdi : 24,26*1,2</t>
  </si>
  <si>
    <t>711212601R00</t>
  </si>
  <si>
    <t>Izolace proti netlakové vodě - nátěry a stěrky doplňky_x000D_
 těsnicí pás do spoje podlaha stěna š 120 mm</t>
  </si>
  <si>
    <t>1,4+1,4+2,9+2,9+2,7+2,7+0,9+0,9+1,2+1,2+1,7+1,7+1,2+1,2+0,9+0,9+1,2+1,2+0,9+0,9+1,2+1,2+1,4+1,4+2,9+2,9+2,7+2,7+2+2+1,5+1,5+2+2+2+2+2,8+2,8+1,5+1,5+2,7+2,7+1,5+1,5+0,9+0,9</t>
  </si>
  <si>
    <t>711263242R00</t>
  </si>
  <si>
    <t>Izolace proti netlakové vodě - izolační pásy  , těsnění prostupů podlah - manžeta, z oboustranně kašírované polyetylenové tkaniny , 400x400 mm</t>
  </si>
  <si>
    <t>utěsnění kanalizačních prostupů : 11</t>
  </si>
  <si>
    <t>711491171RZ1</t>
  </si>
  <si>
    <t>Izolace proti tlakové vodě ostatní vodorovná, podkladní textílie, včetně dodávky materiálu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</si>
  <si>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</si>
  <si>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</si>
  <si>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</si>
  <si>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342264514RS1</t>
  </si>
  <si>
    <t>Revizní protipožární dvířka do SDK podhledů rozměr 400x400 mm, požární odolnost EW 30</t>
  </si>
  <si>
    <t>Položka obsahuje prořezání otvoru, osazení a dodávku rámu s dvířky včetně prošroubování a tmelení.</t>
  </si>
  <si>
    <t>6</t>
  </si>
  <si>
    <t>347015134R00</t>
  </si>
  <si>
    <t>Předstěny opláštěné sádrokartonovými deskami předsazené stěny volně stojící s minerální izolací tl. 40 mm 1x ocelová konstrukce CW 100, tloušťka stěny 115 mm, tloušťka desky 12,5, protipožární impregnovaná, tl. izolace 40 mm, požární odolnost EI 30</t>
  </si>
  <si>
    <t>Předsazené stěny Rigips, volně stojící, systém OK11 odpovídá W625, samostatná ocelová konstrukce z profilů CW 100 a UW 100, 1x opláštěná, tl. 115 mm, s minerální izolacítl. 40 mm, desky protipožární impregnované RFI (DFH2) tl. 12,5 mm. Požární odolnost EI 30.</t>
  </si>
  <si>
    <t>předstěna před obvodovým zdivem po vyzdění příček : (1,5+0,9+2,8+6,7+2+2,75+1,4+0,9+1,7+0,9+0,9+1,4+2,75)*3,26</t>
  </si>
  <si>
    <t>416026122R00</t>
  </si>
  <si>
    <t>Podhledy na kovové konstrukci opláštěné deskami sádrokartonovými dvouúrovňový křížový rošt z profilů CD zavěšený 1x deska, tloušťky 12,5 mm, protipožární, požární odolnost REI 45</t>
  </si>
  <si>
    <t>Podhledy sádrokartonové Rigips, systém PK21 odpovídá D112, zavěšený ocelový dvouúrovňový křížový rošt, 1x opláštěný, bez minerální izolace, desky protipožární RF (DF) tl. 12,5 mm. Požární odolnost REI 45.</t>
  </si>
  <si>
    <t>1 NP denní centrum : 3+57,2+4+4,77+20,87</t>
  </si>
  <si>
    <t>1NP garáže- z důvodu provedených stáv.rozvodů v garážích SDK podhled : 24,23+17,75</t>
  </si>
  <si>
    <t>416026124R00</t>
  </si>
  <si>
    <t>Podhledy na kovové konstrukci opláštěné deskami sádrokartonovými dvouúrovňový křížový rošt z profilů CD zavěšený 1x deska, tloušťky 12,5 mm, protipožární impregnovaná, požární odolnost REI 45</t>
  </si>
  <si>
    <t>Podhledy sádrokartonové Rigips, systém PK21 odpovídá D112, zavěšený ocelový dvouúrovňový křížový rošt, 1x opláštěný, bez minerální izolace, desky protipožární impregnované  RFI (DFH2) tl. 12,5 mm. Požární odolnost REI 45.</t>
  </si>
  <si>
    <t>1NP sociální zázemí : 4,06+1,08+2,04+1,08+1,08+4,06+1,35+4,2+4+2,27+3,04</t>
  </si>
  <si>
    <t>34799</t>
  </si>
  <si>
    <t>Příplatek k předstěně za instalaci profilu pro pověšení skříněk kuch linky 1,5m</t>
  </si>
  <si>
    <t>954221206R00</t>
  </si>
  <si>
    <t>Obklady konstrukcí sádrokartonovými deskami obklady dřevěných konstrukcí obklady dřevěných nosníků, do 300 x 300 mm 1x opláštění, třístranný, deska protipožární tloušťky 15 mm</t>
  </si>
  <si>
    <t>POL1_7</t>
  </si>
  <si>
    <t>Včetně: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</si>
  <si>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</si>
  <si>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</si>
  <si>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</si>
  <si>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2NP opláštění VZT : 3</t>
  </si>
  <si>
    <t>998763101R00</t>
  </si>
  <si>
    <t>Přesun hmot dřevostaveb v objektech výšky do 6 m</t>
  </si>
  <si>
    <t>800-763</t>
  </si>
  <si>
    <t>50 m vodorovně</t>
  </si>
  <si>
    <t>76401</t>
  </si>
  <si>
    <t>Průnik střechou pro anténí stožár a odvětrání vzt vč oplechování průniku a začištění</t>
  </si>
  <si>
    <t>998764202R00</t>
  </si>
  <si>
    <t>Přesun hmot pro konstrukce klempířské v objektech výšky do 12 m</t>
  </si>
  <si>
    <t>800-764</t>
  </si>
  <si>
    <t>771101210RT1</t>
  </si>
  <si>
    <t>Příprava podkladu pod dlažby penetrace podkladu pod dlažby</t>
  </si>
  <si>
    <t>800-771</t>
  </si>
  <si>
    <t>771445014RT1</t>
  </si>
  <si>
    <t>Montáž soklíků z dlaždic hutných a polohutných na výšku 100 mm, soklíků vodorovných, do flexibilního tmele</t>
  </si>
  <si>
    <t>denní centrum : 2+0,5+0,4+0,4+0,3+8+5,5+0,4+1,25+0,25+1,5+6,25+3,95-0,7+6,7+2,15+2,15-0,8+4,1-1,6+2,15-0,9+1,65</t>
  </si>
  <si>
    <t>sklep : 4,9+4,9+4,95+4,95</t>
  </si>
  <si>
    <t>771575109RV1</t>
  </si>
  <si>
    <t>Montáž podlah z dlaždic keramických 300 x 300 mm, režných nebo glazovaných, hladkých, kladených do flexibilního tmele</t>
  </si>
  <si>
    <t>garáže a sklep : 17,75+24,23+24,26</t>
  </si>
  <si>
    <t>771578011RT1</t>
  </si>
  <si>
    <t>Zvláštní úpravy spár spára podlaha-stěna silikonem</t>
  </si>
  <si>
    <t>vč. dodávky a montáže silikonu.</t>
  </si>
  <si>
    <t>65,3+86,7</t>
  </si>
  <si>
    <t>597642209</t>
  </si>
  <si>
    <t>Dlažba  např Taurus Granit  300x300x8 mm protiskluz</t>
  </si>
  <si>
    <t>soklíky řezané : 65,3*0,15*1,1</t>
  </si>
  <si>
    <t>dlažba : 180,34*1,1</t>
  </si>
  <si>
    <t>998771102R00</t>
  </si>
  <si>
    <t>Přesun hmot pro podlahy z dlaždic v objektech výšky do 12 m</t>
  </si>
  <si>
    <t>781475115RV1</t>
  </si>
  <si>
    <t>Montáž obkladů vnitřních z dlaždic keramických kladených do tmele 250 x 250 mm,  , kladených do flexibilního tmele</t>
  </si>
  <si>
    <t>sociální zázemí : (1,4+1,4+2,9+2,9+2,7+2,7+0,9+0,9+1,2+1,2+1,7+1,7+1,2+1,2+0,9+0,9+1,2+1,2+0,9+0,9+1,2+1,2+1,4+1,4+2,9+2,9+2,7+2,7+2+2+1,5+1,5+2+2+2+2+2,8+2,8+1,5+1,5+2,7+2,7+1,5+1,5+0,9+0,9)*2,7</t>
  </si>
  <si>
    <t>-(0,7*2*11)-(0,8*2*7)-(0,9*2*1)</t>
  </si>
  <si>
    <t>za kuch linkou a za umyvadlem v prostoru : (3*0,6)+(1,25*1,5)+(2,3*1,5)</t>
  </si>
  <si>
    <t>garáže : (4,9+4,95+4,95+1,25+1,25+3,45+4,95+4,95+0,4+0,5+0,3+0,1)*2</t>
  </si>
  <si>
    <t>2NP : 0,5*2,0</t>
  </si>
  <si>
    <t>781497132R00</t>
  </si>
  <si>
    <t xml:space="preserve">Lišty k obkladům profil rohový nerez ododlná proti oděru, uložení do tmele,  , výška profilu 8 mm,  </t>
  </si>
  <si>
    <t>ochrana rohů ocelovým nerez profilem : 2,7*1*1,1</t>
  </si>
  <si>
    <t>2NP : 2,6*2*1,1</t>
  </si>
  <si>
    <t>59781538</t>
  </si>
  <si>
    <t>Obklad  15x15 cm lesk pastelová barva např zelenožlutá</t>
  </si>
  <si>
    <t>obklad pro barevné rozložení obkladů : 30</t>
  </si>
  <si>
    <t>59781539</t>
  </si>
  <si>
    <t>Obklad  15x15 cm lesk bílá</t>
  </si>
  <si>
    <t>RTS 14/ II</t>
  </si>
  <si>
    <t>obklad : 260,165*1,1</t>
  </si>
  <si>
    <t>odečtění obkladu pro vzor-pruhy : -30</t>
  </si>
  <si>
    <t>998781102R00</t>
  </si>
  <si>
    <t>Přesun hmot pro obklady keramické v objektech výšky do 12 m</t>
  </si>
  <si>
    <t>783101811R00</t>
  </si>
  <si>
    <t>Odstranění starých nátěrů z ocelových konstrukcí konstrukcí těžkých "A", oškrabáním</t>
  </si>
  <si>
    <t>800-783</t>
  </si>
  <si>
    <t>obloušení stáv ocelových konstrukcí od rzi a nečistot vč přebroušení nových zárubní : 39,775</t>
  </si>
  <si>
    <t>783212100R00</t>
  </si>
  <si>
    <t>Nátěry kov. stavebních doplňk. konstrukcí olejové dvojnásobné</t>
  </si>
  <si>
    <t>nátěr zárubní : 4,7*0,2*6</t>
  </si>
  <si>
    <t>4,8*0,2*5</t>
  </si>
  <si>
    <t>4,9*0,2*2</t>
  </si>
  <si>
    <t>sloupy sklep : 0,5*2,1*6</t>
  </si>
  <si>
    <t>sloupy 1 NP denní centrum : 0,5*3,25*3</t>
  </si>
  <si>
    <t>ocelové nosníky 1NP denní centrum stáv. strop : 9*1,6</t>
  </si>
  <si>
    <t>9*0,2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</si>
  <si>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</si>
  <si>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</si>
  <si>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</si>
  <si>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</si>
  <si>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</si>
  <si>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21,106+109,5+95,7+218,06+86,716+131,82+28,26</t>
  </si>
  <si>
    <t>-259,165</t>
  </si>
  <si>
    <t>784000001</t>
  </si>
  <si>
    <t>Malba na sanační omítku otevřená, prodyšná určená k systému</t>
  </si>
  <si>
    <t>784402801R00</t>
  </si>
  <si>
    <t>Odstranění maleb oškrabáním, v místnostech do 3,8 m</t>
  </si>
  <si>
    <t>garáže : 109,5</t>
  </si>
  <si>
    <t>979087112R00</t>
  </si>
  <si>
    <t>Nakládání suti na dopravní prostředky</t>
  </si>
  <si>
    <t>POL8_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</si>
  <si>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</si>
  <si>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</si>
  <si>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</si>
  <si>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</si>
  <si>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</si>
  <si>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na skládku do 6000 m</t>
  </si>
  <si>
    <t>979990001R00</t>
  </si>
  <si>
    <t>Poplatek za skládku stavební suti</t>
  </si>
  <si>
    <t>Protipožární revizní dvířka Promat SP jsou vhodná k vestavbě do lehkých i masivních stavebních konstrukcí. Stavební dílce, do nichž jsou dvířka osazována, musí vykazovat minimálně stejnou hodnotu požární odolnosti jako revizní dvířka.</t>
  </si>
  <si>
    <t>21101</t>
  </si>
  <si>
    <t>Instalace kabeláže. kamer, PC, WIFI sítě</t>
  </si>
  <si>
    <t>hod</t>
  </si>
  <si>
    <t>Kamera např.DS-2CD2022WD-I 6mm</t>
  </si>
  <si>
    <t>21102</t>
  </si>
  <si>
    <t>Zadní kryt pro skrytou montáž kabelů kamer</t>
  </si>
  <si>
    <t>21103</t>
  </si>
  <si>
    <t>UTP outdor</t>
  </si>
  <si>
    <t>21104</t>
  </si>
  <si>
    <t>Drobný materiál, kabelové rozvody</t>
  </si>
  <si>
    <t>21105</t>
  </si>
  <si>
    <t>PC repas</t>
  </si>
  <si>
    <t>21106</t>
  </si>
  <si>
    <t>Monitor 19,5" LED</t>
  </si>
  <si>
    <t>21107</t>
  </si>
  <si>
    <t>WIFI router</t>
  </si>
  <si>
    <t>21201</t>
  </si>
  <si>
    <t>Kabel CYKY 3A*1,5, materiál + montáž</t>
  </si>
  <si>
    <t>21202</t>
  </si>
  <si>
    <t>Kabel CYKY 3C*1,5, materiál + montáž</t>
  </si>
  <si>
    <t>21203</t>
  </si>
  <si>
    <t>Kabel CYKY 3C*2,5, materiál + montáž</t>
  </si>
  <si>
    <t>21204</t>
  </si>
  <si>
    <t>Kabel CYKY 5C*1,5, materiál + montáž</t>
  </si>
  <si>
    <t>21205</t>
  </si>
  <si>
    <t>Kabel CYKY 5C*2,5, materiál + montáž</t>
  </si>
  <si>
    <t>21206</t>
  </si>
  <si>
    <t>Kabel CYKY 5C*4, materiál + montáž</t>
  </si>
  <si>
    <t>21207</t>
  </si>
  <si>
    <t>Kabel CYKY 5C*6, materiál + montáž</t>
  </si>
  <si>
    <t>21208</t>
  </si>
  <si>
    <t>Kabel CYKY 5C*10, materiál + montáž</t>
  </si>
  <si>
    <t>21209</t>
  </si>
  <si>
    <t>Kabel CYKY 4Bx10, materiál + montáž</t>
  </si>
  <si>
    <t>ks</t>
  </si>
  <si>
    <t>21211</t>
  </si>
  <si>
    <t>Kabel CYKY 4Bx16, materiál + montáž</t>
  </si>
  <si>
    <t>21212</t>
  </si>
  <si>
    <t>Vodič  CYY4, materiál + montáž</t>
  </si>
  <si>
    <t>21213</t>
  </si>
  <si>
    <t>Vodič  CYY6, materiál + montáž</t>
  </si>
  <si>
    <t>21214</t>
  </si>
  <si>
    <t>Vodič  CYY16, materiál + montáž</t>
  </si>
  <si>
    <t>21215</t>
  </si>
  <si>
    <t>Ukončení vodičů do 2,5mm2, materiál + montáž</t>
  </si>
  <si>
    <t>21216</t>
  </si>
  <si>
    <t>Ukončení vodičů do 6mm2, materiál + montáž</t>
  </si>
  <si>
    <t>21217</t>
  </si>
  <si>
    <t>Ukončení vodičů do 16mm2, materiál + montáž</t>
  </si>
  <si>
    <t>21218</t>
  </si>
  <si>
    <t>Pomocný materiál</t>
  </si>
  <si>
    <t>21219</t>
  </si>
  <si>
    <t>Prořez</t>
  </si>
  <si>
    <t>21301</t>
  </si>
  <si>
    <t>Přístroj spínače č.1, dodávka+montáž</t>
  </si>
  <si>
    <t>21302</t>
  </si>
  <si>
    <t>Přístroj spínače č.5 sériového, dodávka+montáž</t>
  </si>
  <si>
    <t>21303</t>
  </si>
  <si>
    <t>Přístroj spínače č.6 střídavého, dodávka+montáž</t>
  </si>
  <si>
    <t>21304</t>
  </si>
  <si>
    <t>Přístroj spínače č.7 křížového, dodávka+montáž</t>
  </si>
  <si>
    <t>21305</t>
  </si>
  <si>
    <t>Přístroj spínače č.1 IP44, dodávka+montáž</t>
  </si>
  <si>
    <t>21306</t>
  </si>
  <si>
    <t>Zásuvka jednonásobná, dodávka+montáž</t>
  </si>
  <si>
    <t>21307</t>
  </si>
  <si>
    <t>Zásuvka s přepěťovou ochranou, dodávka+montáž</t>
  </si>
  <si>
    <t>21308</t>
  </si>
  <si>
    <t>Zásuvka do vlhka IP44, dodávka+montáž</t>
  </si>
  <si>
    <t>21309</t>
  </si>
  <si>
    <t>Zásuvka datová - RJ45, dodávka+montáž</t>
  </si>
  <si>
    <t>21311</t>
  </si>
  <si>
    <t>Ovladač se signalizací č.1/0, dodávka+montáž</t>
  </si>
  <si>
    <t>21312</t>
  </si>
  <si>
    <t>Rámeček dvojnásobný, dodávka+montáž</t>
  </si>
  <si>
    <t>21313</t>
  </si>
  <si>
    <t>Rámeček trojnásobný, dodávka+montáž</t>
  </si>
  <si>
    <t>21314</t>
  </si>
  <si>
    <t>Rámeček pětinásobný, dodávka+montáž</t>
  </si>
  <si>
    <t>21315</t>
  </si>
  <si>
    <t>Čidlo pohybu, dodávka+montáž</t>
  </si>
  <si>
    <t>21316</t>
  </si>
  <si>
    <t>Termostat, dodávka+montáž</t>
  </si>
  <si>
    <t>21401</t>
  </si>
  <si>
    <t>Krabice univerzální KU 68/2 1902, dodávka+montáž</t>
  </si>
  <si>
    <t>21402</t>
  </si>
  <si>
    <t>Krabice univerzální KU 97, dodávka+montáž</t>
  </si>
  <si>
    <t>21403</t>
  </si>
  <si>
    <t>Krabice rozvodná KR68, dodávka+montáž</t>
  </si>
  <si>
    <t>21404</t>
  </si>
  <si>
    <t>Trubka PVC 2316, dodávka+montáž</t>
  </si>
  <si>
    <t>21405</t>
  </si>
  <si>
    <t>Trubka PVC 2323, dodávka+montáž</t>
  </si>
  <si>
    <t>21406</t>
  </si>
  <si>
    <t>Přípojnice EPS, dodávka+montáž</t>
  </si>
  <si>
    <t>21407</t>
  </si>
  <si>
    <t>Autonomní hlásič požáru, dodávka+ montáž</t>
  </si>
  <si>
    <t>21408</t>
  </si>
  <si>
    <t>Svítidlová svorkovnice, dodávka+ montáž</t>
  </si>
  <si>
    <t>21409</t>
  </si>
  <si>
    <t>Svorka WAGO, dodávka+ montáž</t>
  </si>
  <si>
    <t>21411</t>
  </si>
  <si>
    <t>Svorka BERNARD, dodávka+ montáž</t>
  </si>
  <si>
    <t>21412</t>
  </si>
  <si>
    <t>21501</t>
  </si>
  <si>
    <t>Sv.zářivkové 2x36W, IP20, dodávka+montáž</t>
  </si>
  <si>
    <t>21502</t>
  </si>
  <si>
    <t>Svítidlo nástěnné venkovní, dodávka+montáž</t>
  </si>
  <si>
    <t>21503</t>
  </si>
  <si>
    <t>Svítidlo koupelna a WC, dodávka+montáž</t>
  </si>
  <si>
    <t>21504</t>
  </si>
  <si>
    <t>Svítidlo plastové IP44, dodávka+montáž</t>
  </si>
  <si>
    <t>21505</t>
  </si>
  <si>
    <t>Svítidlo zářivkové 1x36W, IP43, dodávka+montáž</t>
  </si>
  <si>
    <t>21506</t>
  </si>
  <si>
    <t>Recyklace zdrojů</t>
  </si>
  <si>
    <t>21507</t>
  </si>
  <si>
    <t>Recyklace svítidel</t>
  </si>
  <si>
    <t>21601</t>
  </si>
  <si>
    <t>Rozvaděč RS1, dodávka+montáž</t>
  </si>
  <si>
    <t>21602</t>
  </si>
  <si>
    <t>Rozvaděč RE, dodávka+montáž</t>
  </si>
  <si>
    <t>21603</t>
  </si>
  <si>
    <t>Pomocná montáž</t>
  </si>
  <si>
    <t>21604</t>
  </si>
  <si>
    <t>Ventilátor Decor 100, dodávka+montáž</t>
  </si>
  <si>
    <t>21605</t>
  </si>
  <si>
    <t>Relé k ventilátoru, dodávka+montáž</t>
  </si>
  <si>
    <t>21606</t>
  </si>
  <si>
    <t>Doplnění rozvaděčů pro MaR a slaboproud, dodávka+montáž</t>
  </si>
  <si>
    <t>21701</t>
  </si>
  <si>
    <t>Jednání a koordinace</t>
  </si>
  <si>
    <t>21702</t>
  </si>
  <si>
    <t>Práce mimo položky</t>
  </si>
  <si>
    <t>21703</t>
  </si>
  <si>
    <t>Projekt skutečného provedení</t>
  </si>
  <si>
    <t>21704</t>
  </si>
  <si>
    <t>Zednická výpomoc</t>
  </si>
  <si>
    <t>21705</t>
  </si>
  <si>
    <t>Vysekání niky pro rozvaděče</t>
  </si>
  <si>
    <t>21706</t>
  </si>
  <si>
    <t>Revize elektro komplet</t>
  </si>
  <si>
    <t>21801</t>
  </si>
  <si>
    <t>Jímací tyč PJ15, dodávka+montáž</t>
  </si>
  <si>
    <t>21802</t>
  </si>
  <si>
    <t>Pomocný jímač JP 0,5, dodávka+montáž</t>
  </si>
  <si>
    <t>21803</t>
  </si>
  <si>
    <t>podpěra vedení PV, dodávka+montáž</t>
  </si>
  <si>
    <t>21804</t>
  </si>
  <si>
    <t>Svorka k jímací tyči SJ, dodávka+montáž</t>
  </si>
  <si>
    <t>21805</t>
  </si>
  <si>
    <t>Svorka spojovací SS, dodávka+montáž</t>
  </si>
  <si>
    <t>21806</t>
  </si>
  <si>
    <t>Svorka univerzální SU, dodávka+montáž</t>
  </si>
  <si>
    <t>21807</t>
  </si>
  <si>
    <t>Svorka zkušební SZ, dodávka+montáž</t>
  </si>
  <si>
    <t>21808</t>
  </si>
  <si>
    <t>Svorka připojovací SR 02, dodávka+montáž</t>
  </si>
  <si>
    <t>21809</t>
  </si>
  <si>
    <t>Svorka SR 03, dodávka+montáž</t>
  </si>
  <si>
    <t>21811</t>
  </si>
  <si>
    <t>Svorka okapová SO, dodávka+montáž</t>
  </si>
  <si>
    <t>21812</t>
  </si>
  <si>
    <t>Jímací vodič AlMgSi, dodávka+montáž</t>
  </si>
  <si>
    <t>kg</t>
  </si>
  <si>
    <t>21813</t>
  </si>
  <si>
    <t>Jímací vodič FeZn10, dodávka+montáž</t>
  </si>
  <si>
    <t>21814</t>
  </si>
  <si>
    <t>Zemní tyč ZT 1,5, dodávka+montáž</t>
  </si>
  <si>
    <t>21815</t>
  </si>
  <si>
    <t>Krabice pro SZ KO125, dodávka+montáž</t>
  </si>
  <si>
    <t>21816</t>
  </si>
  <si>
    <t>Ochranný úhelník OU1,7, dodávka+montáž</t>
  </si>
  <si>
    <t>21817</t>
  </si>
  <si>
    <t>Držák OU  DOUa 1,5, dodávka+montáž</t>
  </si>
  <si>
    <t>21818</t>
  </si>
  <si>
    <t>Označovací štítek, dodávka+montáž</t>
  </si>
  <si>
    <t>21819</t>
  </si>
  <si>
    <t>Formování dílu</t>
  </si>
  <si>
    <t>21821</t>
  </si>
  <si>
    <t>Měření zem.odporu a revize za svod</t>
  </si>
  <si>
    <t>21822</t>
  </si>
  <si>
    <t>21901</t>
  </si>
  <si>
    <t>Souprava pro 1 účastníka barevný videotelefon dvouvodičový systém 953/41, dodávka+montáž</t>
  </si>
  <si>
    <t>21902</t>
  </si>
  <si>
    <t>přídavný videotelefon 953/7, dodávka+montáž</t>
  </si>
  <si>
    <t>21903</t>
  </si>
  <si>
    <t>přídavný napaječ 953/7, dodávka+montáž</t>
  </si>
  <si>
    <t>21904</t>
  </si>
  <si>
    <t>Seřízení a oživení</t>
  </si>
  <si>
    <t>21905</t>
  </si>
  <si>
    <t>Ele.zámek, dodávka+montáž</t>
  </si>
  <si>
    <t>21906</t>
  </si>
  <si>
    <t>Kabel JYSTY 4x2x0,8, dodávka+montáž</t>
  </si>
  <si>
    <t>21907</t>
  </si>
  <si>
    <t>Trubka Kabuflex 40mm, dodávka+montáž</t>
  </si>
  <si>
    <t>211101</t>
  </si>
  <si>
    <t>Stožár STA, dodávka+montáž</t>
  </si>
  <si>
    <t>219102</t>
  </si>
  <si>
    <t>Kotvení stožáru, dodávka+montáž</t>
  </si>
  <si>
    <t>219103</t>
  </si>
  <si>
    <t>Rozvodnice TAZ, dodávka+montáž</t>
  </si>
  <si>
    <t>219104</t>
  </si>
  <si>
    <t>Koax, dodávka+montáž</t>
  </si>
  <si>
    <t>219105</t>
  </si>
  <si>
    <t>Trubka ohebná, dodávka+montáž</t>
  </si>
  <si>
    <t>219106</t>
  </si>
  <si>
    <t>Zásuvka koncová, dodávka+montáž</t>
  </si>
  <si>
    <t>219107</t>
  </si>
  <si>
    <t>Výložné ráhno dvoustranné, dodávka+montáž</t>
  </si>
  <si>
    <t>219108</t>
  </si>
  <si>
    <t>Anténa víceprvková, dodávka+montáž</t>
  </si>
  <si>
    <t>219109</t>
  </si>
  <si>
    <t>Zesilovač Fracaro, dodávka+montáž</t>
  </si>
  <si>
    <t>219111</t>
  </si>
  <si>
    <t>Multipřepínač 8mi násobný, dodávka+montáž</t>
  </si>
  <si>
    <t>219112</t>
  </si>
  <si>
    <t>Držák na stožár, dodávka+montáž</t>
  </si>
  <si>
    <t>219113</t>
  </si>
  <si>
    <t>Konvektor LBB, dodávka+montáž</t>
  </si>
  <si>
    <t>219114</t>
  </si>
  <si>
    <t>Uvedení do provozu</t>
  </si>
  <si>
    <t>219301</t>
  </si>
  <si>
    <t>Beton základ do zeminy C16/20</t>
  </si>
  <si>
    <t>219302</t>
  </si>
  <si>
    <t>Výkop kabel rýhy 35/70</t>
  </si>
  <si>
    <t>219303</t>
  </si>
  <si>
    <t>Zához kabel rýhy 35/70</t>
  </si>
  <si>
    <t>219304</t>
  </si>
  <si>
    <t>Kabelový prostup bet trouba 150mm</t>
  </si>
  <si>
    <t>219305</t>
  </si>
  <si>
    <t>Zajištění prostupu proti vodě</t>
  </si>
  <si>
    <t>219306</t>
  </si>
  <si>
    <t>Provizorní úprava terénu - rozprostření</t>
  </si>
  <si>
    <t>721173401</t>
  </si>
  <si>
    <t>Potrubí kanalizační plastové svodné systém KG DN 100</t>
  </si>
  <si>
    <t>721173402</t>
  </si>
  <si>
    <t>Potrubí kanalizační plastové svodné systém KG DN 125</t>
  </si>
  <si>
    <t>721173403</t>
  </si>
  <si>
    <t>Potrubí kanalizační plastové svodné systém KG DN 150</t>
  </si>
  <si>
    <t>721174024</t>
  </si>
  <si>
    <t>Potrubí kanalizační z PP odpadní systém HT DN 70</t>
  </si>
  <si>
    <t>721174025</t>
  </si>
  <si>
    <t>Potrubí kanalizační z PP odpadní systém HT DN 100</t>
  </si>
  <si>
    <t>721174043</t>
  </si>
  <si>
    <t>Potrubí kanalizační z PP připojovací systém HT DN 50</t>
  </si>
  <si>
    <t>721194105</t>
  </si>
  <si>
    <t>Vyvedení a upevnění odpadních výpustek DN 50</t>
  </si>
  <si>
    <t>721194109</t>
  </si>
  <si>
    <t>Vyvedení a upevnění odpadních výpustek DN 100</t>
  </si>
  <si>
    <t>721211422</t>
  </si>
  <si>
    <t>Vpusť podlahová se svislým odtokem DN 50/75/110 mřížka nerez 138x138 + iz límec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</si>
  <si>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</si>
  <si>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</si>
  <si>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</si>
  <si>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</si>
  <si>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</si>
  <si>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</si>
  <si>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722181231</t>
  </si>
  <si>
    <t>Ochrana vodovodního potrubí přilepenými tepelně izolačními trubicemi z PE tl do 15 mm DN do 22 mm</t>
  </si>
  <si>
    <t>722181232</t>
  </si>
  <si>
    <t>Ochrana vodovodního potrubí přilepenými tepelně izolačními trubicemi z PE tl do 15 mm DN do 42 mm</t>
  </si>
  <si>
    <t>722190401</t>
  </si>
  <si>
    <t>Vyvedení a upevnění výpustku do DN 25</t>
  </si>
  <si>
    <t>722220111</t>
  </si>
  <si>
    <t>Nástěnka pro výtokový ventil G 1/2 s jedním závitem</t>
  </si>
  <si>
    <t>722232044</t>
  </si>
  <si>
    <t>Kohout kulový přímý G 3/4 PN 42 do 185°C vnitřní závit</t>
  </si>
  <si>
    <t>722232045</t>
  </si>
  <si>
    <t>Kohout kulový přímý G 1 PN 42 do 185°C vnitřní závit</t>
  </si>
  <si>
    <t>722290226</t>
  </si>
  <si>
    <t>Zkouška těsnosti vodovodního potrubí závitového do DN 50</t>
  </si>
  <si>
    <t>725112001</t>
  </si>
  <si>
    <t>Klozet keramický standardní samostatně stojící s hlubokým splachováním odpad vodorovný</t>
  </si>
  <si>
    <t>soubor</t>
  </si>
  <si>
    <t>725112173</t>
  </si>
  <si>
    <t>Kombi klozeti s hlubokým splachováním zvýšený odpad svislý</t>
  </si>
  <si>
    <t>725119122</t>
  </si>
  <si>
    <t>Montáž klozetových mís kombi</t>
  </si>
  <si>
    <t>725121502</t>
  </si>
  <si>
    <t>Pisoárový záchodek keramický bez splachovací nádrže bez odsávání a s otvorem pro ventil</t>
  </si>
  <si>
    <t>725211602</t>
  </si>
  <si>
    <t>Umyvadlo keramické připevněné na stěnu šrouby bílé bez krytu na sifon 550 mm</t>
  </si>
  <si>
    <t>725211681</t>
  </si>
  <si>
    <t>Umyvadlo keramické zdravotní připevněné na stěnu šrouby bílé 640 mm</t>
  </si>
  <si>
    <t>725219102</t>
  </si>
  <si>
    <t>Montáž umyvadla připevněného na šrouby do zdiva</t>
  </si>
  <si>
    <t>725245124</t>
  </si>
  <si>
    <t>Zástěna sprchová dvoukřídlá do výšky 2000 mm a šířky 1500 mm</t>
  </si>
  <si>
    <t>725291703</t>
  </si>
  <si>
    <t>Doplňky zařízení koupelen a záchodů nerezové madlo rovné dl 500 mm</t>
  </si>
  <si>
    <t>725291712</t>
  </si>
  <si>
    <t>Doplňky zařízení koupelen a záchodů nerezové madlo krakorcové dl 834 mm</t>
  </si>
  <si>
    <t>725291722</t>
  </si>
  <si>
    <t>Doplňky zařízení koupelen a záchodů nerezové madlo krakorcové sklopné dl 834 mm</t>
  </si>
  <si>
    <t>7252917221</t>
  </si>
  <si>
    <t>Doplňky zařízení koupelen a záchodů nerezové sedátko do sprchy pro ZTP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</si>
  <si>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</si>
  <si>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</si>
  <si>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</si>
  <si>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425 mm</t>
  </si>
  <si>
    <t>725339111</t>
  </si>
  <si>
    <t>Montáž výlevky</t>
  </si>
  <si>
    <t>725532321</t>
  </si>
  <si>
    <t>Elektrický ohřívač zásobníkový akumulační stacionární 0,6 MPa 300 l / 3-6 kW</t>
  </si>
  <si>
    <t>725539304</t>
  </si>
  <si>
    <t>Montáž ohřívačů zásobníkových stacionárních tlakových do 300 litrů</t>
  </si>
  <si>
    <t>725811301</t>
  </si>
  <si>
    <t>Ventil tlačný samouzavírací s omezenou dobou výtoku 6 l/min G 1/2</t>
  </si>
  <si>
    <t>725813111</t>
  </si>
  <si>
    <t>Ventil rohový bez připojovací trubičky nebo flexi hadičky G 1/2</t>
  </si>
  <si>
    <t>725821312</t>
  </si>
  <si>
    <t>Baterie dřezové nástěnné pákové s otáčivým kulatým ústím a délkou ramínka 300 mm</t>
  </si>
  <si>
    <t>725821325</t>
  </si>
  <si>
    <t>Baterie dřezové stojánkové pákové s otáčivým kulatým ústím a délkou ramínka 240 mm</t>
  </si>
  <si>
    <t>725822611</t>
  </si>
  <si>
    <t>Baterie umyvadlové stojánkové pákové bez výpusti</t>
  </si>
  <si>
    <t>725829101</t>
  </si>
  <si>
    <t>Montáž baterie nástěnné dřezové pákové a klasické</t>
  </si>
  <si>
    <t>725829121</t>
  </si>
  <si>
    <t>Montáž baterie umyvadlové nástěnné pákové a klasické ostatní typ</t>
  </si>
  <si>
    <t>725841311</t>
  </si>
  <si>
    <t>Baterie sprchové nástěnné pákové + sprch set</t>
  </si>
  <si>
    <t>725849411</t>
  </si>
  <si>
    <t>Montáž baterie sprchové nástěnné s nastavitelnou výškou sprchy</t>
  </si>
  <si>
    <t>725861101</t>
  </si>
  <si>
    <t>Zápachová uzávěrka pro umyvadla DN 32</t>
  </si>
  <si>
    <t>725861312</t>
  </si>
  <si>
    <t>Zápachová uzávěrka pro umyvadlo DN 40 podomítková</t>
  </si>
  <si>
    <t>725862103</t>
  </si>
  <si>
    <t>Zápachová uzávěrka pro dřezy DN 40/50</t>
  </si>
  <si>
    <t>7250199</t>
  </si>
  <si>
    <t>Zařízení soc zázemí - držák toalet papíru nerez</t>
  </si>
  <si>
    <t>7250198</t>
  </si>
  <si>
    <t>Zařízení soc zázemí - mýdelník na tekuté mýdlo nerez</t>
  </si>
  <si>
    <t>731251114</t>
  </si>
  <si>
    <t>Kotel ocelový elektrický závěsný přímotopný o výkonu 4-10 kW</t>
  </si>
  <si>
    <t>731259614</t>
  </si>
  <si>
    <t>Montáž kotlů ocelových elektrických závěsných přímotopných o výkonu do 18 kW</t>
  </si>
  <si>
    <t>7312597</t>
  </si>
  <si>
    <t>Prostorový termostat</t>
  </si>
  <si>
    <t>7312598</t>
  </si>
  <si>
    <t>Spuštění kotle</t>
  </si>
  <si>
    <t>soub</t>
  </si>
  <si>
    <t>732331613</t>
  </si>
  <si>
    <t>Nádoba tlaková expanzní s membránou závitové připojení PN 0,6 o objemu 18 litrů</t>
  </si>
  <si>
    <t>732331711</t>
  </si>
  <si>
    <t>Nádoba tlaková expanzní s membránou závitové připojení  PN 1,0 o objemu 8 litrů</t>
  </si>
  <si>
    <t>732331771</t>
  </si>
  <si>
    <t>Příslušenství k expanzním nádobám souprava s upínací páskou</t>
  </si>
  <si>
    <t>732331777</t>
  </si>
  <si>
    <t>Příslušenství k expanzním nádobám bezpečnostní uzávěr G 3/4 k měření tlaku</t>
  </si>
  <si>
    <t>732421201</t>
  </si>
  <si>
    <t>Čerpadlo teplovodní mokroběžné závitové cirkulační DN 15 výtlak do 0,9 m průtok 0,35 m3/h pro TUV</t>
  </si>
  <si>
    <t>722181221</t>
  </si>
  <si>
    <t>Ochrana vodovodního potrubí přilepenými tepelně izolačními trubicemi z PE tl do 10 mm DN do 22 mm</t>
  </si>
  <si>
    <t>722181222</t>
  </si>
  <si>
    <t>Ochrana vodovodního potrubí přilepenými tepelně izolačními trubicemi z PE tl do 10 mm DN do 42 mm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</si>
  <si>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</si>
  <si>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</si>
  <si>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</si>
  <si>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</si>
  <si>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</si>
  <si>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</si>
  <si>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733222105</t>
  </si>
  <si>
    <t>Potrubí měděné polotvrdé spojované měkkým pájením D 28x1,5</t>
  </si>
  <si>
    <t>7221813</t>
  </si>
  <si>
    <t>CU spojovací materiál</t>
  </si>
  <si>
    <t>POL3_0</t>
  </si>
  <si>
    <t>734221682</t>
  </si>
  <si>
    <t>Termostatická hlavice kapalinová PN 10 do 110°C otopných těles VK</t>
  </si>
  <si>
    <t>734261403</t>
  </si>
  <si>
    <t>Armatura připojovací rohová G 3/4x18 PN 10 do 110°C radiátorů typu VK</t>
  </si>
  <si>
    <t>734291123</t>
  </si>
  <si>
    <t>Kohout plnící a vypouštěcí G 1/2 PN 10 do 110°C závitový</t>
  </si>
  <si>
    <t>734291244</t>
  </si>
  <si>
    <t>Filtr závitový přímý G 1 PN 16 do 130°C s vnitřními závity</t>
  </si>
  <si>
    <t>734292713</t>
  </si>
  <si>
    <t>Kohout kulový přímý G 1/2 PN 42 do 185°C vnitřní závit</t>
  </si>
  <si>
    <t>734292714</t>
  </si>
  <si>
    <t>734292715</t>
  </si>
  <si>
    <t>73501</t>
  </si>
  <si>
    <t>Ochranný kryt na potrubí pro UT - plast u podlahy ozdobný, dodávka a montáž</t>
  </si>
  <si>
    <t>5+1,75+6,25</t>
  </si>
  <si>
    <t>735152151</t>
  </si>
  <si>
    <t>Otopné těleso panelové Korado Radik Ventil Kompakt typ 10 VK výška/délka 500/400 mm</t>
  </si>
  <si>
    <t>735152152</t>
  </si>
  <si>
    <t>Otopné těleso panelové Korado Radik Ventil Kompakt typ 10 VK výška/délka 500/500 mm</t>
  </si>
  <si>
    <t>735152153</t>
  </si>
  <si>
    <t>Otopné těleso panelové Korado Radik Ventil Kompakt typ 10 VK výška/délka 500/600 mm</t>
  </si>
  <si>
    <t>735152352</t>
  </si>
  <si>
    <t>Otopné těleso panelové Korado Radik Ventil Kompakt typ 20 VK výška/délka 500/500 mm</t>
  </si>
  <si>
    <t>735152453</t>
  </si>
  <si>
    <t>Otopné těleso panelové Korado Radik Ventil Kompakt typ 21 VK výška/délka 500/600 mm</t>
  </si>
  <si>
    <t>735152454</t>
  </si>
  <si>
    <t>Otopné těleso panelové Korado Radik Ventil Kompakt typ 21 VK výška/délka 500/700 mm</t>
  </si>
  <si>
    <t>735152577</t>
  </si>
  <si>
    <t>Otopné těleso panelové Korado Radik Ventil Kompakt typ 22 VK výška/délka 600/1000 mm</t>
  </si>
  <si>
    <t>735152625</t>
  </si>
  <si>
    <t>Otopné těleso panelové Korado Radik Ventil Kompakt typ 33 VK výška/délka 300/2600 mm</t>
  </si>
  <si>
    <t>727121138</t>
  </si>
  <si>
    <t>Protipožární manžeta D 200 mm z jedné strany dělící konstrukce požární odolnost EI 120</t>
  </si>
  <si>
    <t>751111012</t>
  </si>
  <si>
    <t>Mtž vent ax ntl nástěnného základního D do 200 mm</t>
  </si>
  <si>
    <t>751111013</t>
  </si>
  <si>
    <t>Mtž vent ax ntl nástěnného základního D do 300 mm</t>
  </si>
  <si>
    <t>75112</t>
  </si>
  <si>
    <t>TD Mixvent 350/125</t>
  </si>
  <si>
    <t>751121</t>
  </si>
  <si>
    <t>TD Mixvent 1300/250</t>
  </si>
  <si>
    <t>75114</t>
  </si>
  <si>
    <t>Spiro potrubí D 100</t>
  </si>
  <si>
    <t>75115</t>
  </si>
  <si>
    <t>Spiro potrubí D 125</t>
  </si>
  <si>
    <t>75116</t>
  </si>
  <si>
    <t>Spiro potrubí D160</t>
  </si>
  <si>
    <t>751161</t>
  </si>
  <si>
    <t>Spiro potrubí D250</t>
  </si>
  <si>
    <t>75118</t>
  </si>
  <si>
    <t>Potrubí semiflex</t>
  </si>
  <si>
    <t>75119</t>
  </si>
  <si>
    <t>Zpětná klapka D125</t>
  </si>
  <si>
    <t>751191</t>
  </si>
  <si>
    <t>Zpětná klapka D250</t>
  </si>
  <si>
    <t>75121</t>
  </si>
  <si>
    <t>Pružná vložka do potrubí D125</t>
  </si>
  <si>
    <t>751211</t>
  </si>
  <si>
    <t>Pružná vložka do potrubí D250</t>
  </si>
  <si>
    <t>75123</t>
  </si>
  <si>
    <t>Redukce 160/125</t>
  </si>
  <si>
    <t>751231</t>
  </si>
  <si>
    <t>Redukce 125/100</t>
  </si>
  <si>
    <t>75125</t>
  </si>
  <si>
    <t>Redukce 250/160</t>
  </si>
  <si>
    <t>75126</t>
  </si>
  <si>
    <t>T-KUS 100</t>
  </si>
  <si>
    <t>751261</t>
  </si>
  <si>
    <t>T-KUS 125</t>
  </si>
  <si>
    <t>75128</t>
  </si>
  <si>
    <t>T-KUS 160</t>
  </si>
  <si>
    <t>751281</t>
  </si>
  <si>
    <t>T-KUS 250</t>
  </si>
  <si>
    <t>75129</t>
  </si>
  <si>
    <t>T-KUS 125/100</t>
  </si>
  <si>
    <t>75130</t>
  </si>
  <si>
    <t>T-KUS 160/100</t>
  </si>
  <si>
    <t>75132</t>
  </si>
  <si>
    <t>Tlumič hluku 125</t>
  </si>
  <si>
    <t>751321</t>
  </si>
  <si>
    <t>Tlumič hluku 250</t>
  </si>
  <si>
    <t>75134</t>
  </si>
  <si>
    <t>Talířový ventil 100</t>
  </si>
  <si>
    <t>75135</t>
  </si>
  <si>
    <t>Krycí mřížka 125</t>
  </si>
  <si>
    <t>75136</t>
  </si>
  <si>
    <t>Výfuková hlavice 250</t>
  </si>
  <si>
    <t>75137</t>
  </si>
  <si>
    <t>Koleno 100</t>
  </si>
  <si>
    <t>75138</t>
  </si>
  <si>
    <t>Koleno 250</t>
  </si>
  <si>
    <t>75139</t>
  </si>
  <si>
    <t>Spojka 100</t>
  </si>
  <si>
    <t>75140</t>
  </si>
  <si>
    <t>Spojka 125</t>
  </si>
  <si>
    <t>75141</t>
  </si>
  <si>
    <t>Spojka 250</t>
  </si>
  <si>
    <t>75142</t>
  </si>
  <si>
    <t>Izolace potrubí D250</t>
  </si>
  <si>
    <t>75143</t>
  </si>
  <si>
    <t>Závěsný materiál</t>
  </si>
  <si>
    <t>75144</t>
  </si>
  <si>
    <t>Montáž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</si>
</sst>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Fu189FREcRjOHkR7BIQDC3jYXgIayhxb28Hr9zj8QhNYeBd0q/C9RIvNsokj5VHirwjZYTSUaUpltc3XOyap2A==" saltValue="1jNShNz/WGvU9kjLs6vlr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3"/>
      <c r="B2" s="100" t="s">
        <v>22</v>
      </c>
      <c r="C2" s="101"/>
      <c r="D2" s="102" t="s">
        <v>44</v>
      </c>
      <c r="E2" s="103" t="s">
        <v>45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3" t="s">
        <v>42</v>
      </c>
      <c r="C5" s="4"/>
      <c r="D5" s="116" t="s">
        <v>46</v>
      </c>
      <c r="E5" s="25"/>
      <c r="F5" s="25"/>
      <c r="G5" s="25"/>
      <c r="H5" s="26" t="s">
        <v>40</v>
      </c>
      <c r="I5" s="116" t="s">
        <v>50</v>
      </c>
      <c r="J5" s="10"/>
    </row>
    <row r="6" spans="1:15" ht="15.75" customHeight="1" x14ac:dyDescent="0.2">
      <c r="A6" s="3"/>
      <c r="B6" s="38"/>
      <c r="C6" s="25"/>
      <c r="D6" s="116" t="s">
        <v>47</v>
      </c>
      <c r="E6" s="25"/>
      <c r="F6" s="25"/>
      <c r="G6" s="25"/>
      <c r="H6" s="26" t="s">
        <v>34</v>
      </c>
      <c r="I6" s="116" t="s">
        <v>51</v>
      </c>
      <c r="J6" s="10"/>
    </row>
    <row r="7" spans="1:15" ht="15.75" customHeight="1" x14ac:dyDescent="0.2">
      <c r="A7" s="3"/>
      <c r="B7" s="39"/>
      <c r="C7" s="118" t="s">
        <v>49</v>
      </c>
      <c r="D7" s="117" t="s">
        <v>48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119" t="s">
        <v>52</v>
      </c>
      <c r="E8" s="4"/>
      <c r="F8" s="4"/>
      <c r="G8" s="42"/>
      <c r="H8" s="26" t="s">
        <v>40</v>
      </c>
      <c r="I8" s="116" t="s">
        <v>55</v>
      </c>
      <c r="J8" s="10"/>
    </row>
    <row r="9" spans="1:15" ht="15.75" hidden="1" customHeight="1" x14ac:dyDescent="0.2">
      <c r="A9" s="3"/>
      <c r="B9" s="3"/>
      <c r="C9" s="4"/>
      <c r="D9" s="119" t="s">
        <v>53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118" t="s">
        <v>49</v>
      </c>
      <c r="D10" s="120" t="s">
        <v>54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121"/>
      <c r="E11" s="121"/>
      <c r="F11" s="121"/>
      <c r="G11" s="121"/>
      <c r="H11" s="26" t="s">
        <v>40</v>
      </c>
      <c r="I11" s="125"/>
      <c r="J11" s="10"/>
    </row>
    <row r="12" spans="1:15" ht="15.75" customHeight="1" x14ac:dyDescent="0.2">
      <c r="A12" s="3"/>
      <c r="B12" s="38"/>
      <c r="C12" s="25"/>
      <c r="D12" s="122"/>
      <c r="E12" s="122"/>
      <c r="F12" s="122"/>
      <c r="G12" s="122"/>
      <c r="H12" s="26" t="s">
        <v>34</v>
      </c>
      <c r="I12" s="125"/>
      <c r="J12" s="10"/>
    </row>
    <row r="13" spans="1:15" ht="15.75" customHeight="1" x14ac:dyDescent="0.2">
      <c r="A13" s="3"/>
      <c r="B13" s="39"/>
      <c r="C13" s="124"/>
      <c r="D13" s="123"/>
      <c r="E13" s="123"/>
      <c r="F13" s="123"/>
      <c r="G13" s="123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 t="s">
        <v>43</v>
      </c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88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SUMIF(F55:F98,A16,I55:I98)+SUMIF(F55:F98,"PSU",I55:I98)</f>
        <v>0</v>
      </c>
      <c r="J16" s="84"/>
    </row>
    <row r="17" spans="1:10" ht="23.25" customHeight="1" x14ac:dyDescent="0.2">
      <c r="A17" s="188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SUMIF(F55:F98,A17,I55:I98)</f>
        <v>0</v>
      </c>
      <c r="J17" s="84"/>
    </row>
    <row r="18" spans="1:10" ht="23.25" customHeight="1" x14ac:dyDescent="0.2">
      <c r="A18" s="188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SUMIF(F55:F98,A18,I55:I98)</f>
        <v>0</v>
      </c>
      <c r="J18" s="84"/>
    </row>
    <row r="19" spans="1:10" ht="23.25" customHeight="1" x14ac:dyDescent="0.2">
      <c r="A19" s="188" t="s">
        <v>155</v>
      </c>
      <c r="B19" s="53" t="s">
        <v>27</v>
      </c>
      <c r="C19" s="54"/>
      <c r="D19" s="55"/>
      <c r="E19" s="82"/>
      <c r="F19" s="83"/>
      <c r="G19" s="82"/>
      <c r="H19" s="83"/>
      <c r="I19" s="82">
        <f>SUMIF(F55:F98,A19,I55:I98)</f>
        <v>0</v>
      </c>
      <c r="J19" s="84"/>
    </row>
    <row r="20" spans="1:10" ht="23.25" customHeight="1" x14ac:dyDescent="0.2">
      <c r="A20" s="188" t="s">
        <v>156</v>
      </c>
      <c r="B20" s="53" t="s">
        <v>28</v>
      </c>
      <c r="C20" s="54"/>
      <c r="D20" s="55"/>
      <c r="E20" s="82"/>
      <c r="F20" s="83"/>
      <c r="G20" s="82"/>
      <c r="H20" s="83"/>
      <c r="I20" s="82">
        <f>SUMIF(F55:F98,A20,I55:I98)</f>
        <v>0</v>
      </c>
      <c r="J20" s="84"/>
    </row>
    <row r="21" spans="1:10" ht="23.25" customHeight="1" x14ac:dyDescent="0.2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IF(A24&gt;50, ROUNDUP(A23, 0), ROUNDDOWN(A23, 0))</f>
        <v>0</v>
      </c>
      <c r="H24" s="92"/>
      <c r="I24" s="92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IF(A26&gt;50, ROUNDUP(A25, 0), ROUNDDOWN(A25, 0))</f>
        <v>0</v>
      </c>
      <c r="H26" s="80"/>
      <c r="I26" s="80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81">
        <f>CenaCelkem-(ZakladDPHSni+DPHSni+ZakladDPHZakl+DPHZakl)</f>
        <v>0</v>
      </c>
      <c r="H27" s="81"/>
      <c r="I27" s="81"/>
      <c r="J27" s="59" t="str">
        <f t="shared" si="0"/>
        <v>CZK</v>
      </c>
    </row>
    <row r="28" spans="1:10" ht="27.75" hidden="1" customHeight="1" thickBot="1" x14ac:dyDescent="0.25">
      <c r="A28" s="3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1" t="s">
        <v>35</v>
      </c>
      <c r="C29" s="167"/>
      <c r="D29" s="167"/>
      <c r="E29" s="167"/>
      <c r="F29" s="167"/>
      <c r="G29" s="168">
        <f>IF(A29&gt;50, ROUNDUP(A27, 0), ROUNDDOWN(A27, 0))</f>
        <v>0</v>
      </c>
      <c r="H29" s="168"/>
      <c r="I29" s="168"/>
      <c r="J29" s="169" t="s">
        <v>72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43151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30">
        <v>1</v>
      </c>
      <c r="B39" s="140" t="s">
        <v>56</v>
      </c>
      <c r="C39" s="141"/>
      <c r="D39" s="142"/>
      <c r="E39" s="142"/>
      <c r="F39" s="143">
        <f>'SO-00 1 Naklady'!AE23+'SO-01 1 Pol'!AE469+'SO-01 2 Pol'!AE254+'SO-01 3 Pol'!AE112+'SO-01 4 Pol'!AE79+'SO-01 5 Pol'!AE82</f>
        <v>0</v>
      </c>
      <c r="G39" s="144">
        <f>'SO-00 1 Naklady'!AF23+'SO-01 1 Pol'!AF469+'SO-01 2 Pol'!AF254+'SO-01 3 Pol'!AF112+'SO-01 4 Pol'!AF79+'SO-01 5 Pol'!AF82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30">
        <v>2</v>
      </c>
      <c r="B40" s="147" t="s">
        <v>57</v>
      </c>
      <c r="C40" s="148" t="s">
        <v>58</v>
      </c>
      <c r="D40" s="149"/>
      <c r="E40" s="149"/>
      <c r="F40" s="150">
        <f>'SO-00 1 Naklady'!AE23</f>
        <v>0</v>
      </c>
      <c r="G40" s="151">
        <f>'SO-00 1 Naklady'!AF23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0">
        <v>3</v>
      </c>
      <c r="B41" s="153" t="s">
        <v>59</v>
      </c>
      <c r="C41" s="141" t="s">
        <v>60</v>
      </c>
      <c r="D41" s="142"/>
      <c r="E41" s="142"/>
      <c r="F41" s="154">
        <f>'SO-00 1 Naklady'!AE23</f>
        <v>0</v>
      </c>
      <c r="G41" s="145">
        <f>'SO-00 1 Naklady'!AF23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">
      <c r="A42" s="130">
        <v>2</v>
      </c>
      <c r="B42" s="147" t="s">
        <v>61</v>
      </c>
      <c r="C42" s="148" t="s">
        <v>62</v>
      </c>
      <c r="D42" s="149"/>
      <c r="E42" s="149"/>
      <c r="F42" s="150">
        <f>'SO-01 1 Pol'!AE469+'SO-01 2 Pol'!AE254+'SO-01 3 Pol'!AE112+'SO-01 4 Pol'!AE79+'SO-01 5 Pol'!AE82</f>
        <v>0</v>
      </c>
      <c r="G42" s="151">
        <f>'SO-01 1 Pol'!AF469+'SO-01 2 Pol'!AF254+'SO-01 3 Pol'!AF112+'SO-01 4 Pol'!AF79+'SO-01 5 Pol'!AF82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0">
        <v>3</v>
      </c>
      <c r="B43" s="153" t="s">
        <v>59</v>
      </c>
      <c r="C43" s="141" t="s">
        <v>62</v>
      </c>
      <c r="D43" s="142"/>
      <c r="E43" s="142"/>
      <c r="F43" s="154">
        <f>'SO-01 1 Pol'!AE469</f>
        <v>0</v>
      </c>
      <c r="G43" s="145">
        <f>'SO-01 1 Pol'!AF469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30">
        <v>3</v>
      </c>
      <c r="B44" s="153" t="s">
        <v>63</v>
      </c>
      <c r="C44" s="141" t="s">
        <v>64</v>
      </c>
      <c r="D44" s="142"/>
      <c r="E44" s="142"/>
      <c r="F44" s="154">
        <f>'SO-01 2 Pol'!AE254</f>
        <v>0</v>
      </c>
      <c r="G44" s="145">
        <f>'SO-01 2 Pol'!AF254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">
      <c r="A45" s="130">
        <v>3</v>
      </c>
      <c r="B45" s="153" t="s">
        <v>65</v>
      </c>
      <c r="C45" s="141" t="s">
        <v>66</v>
      </c>
      <c r="D45" s="142"/>
      <c r="E45" s="142"/>
      <c r="F45" s="154">
        <f>'SO-01 3 Pol'!AE112</f>
        <v>0</v>
      </c>
      <c r="G45" s="145">
        <f>'SO-01 3 Pol'!AF112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">
      <c r="A46" s="130">
        <v>3</v>
      </c>
      <c r="B46" s="153" t="s">
        <v>67</v>
      </c>
      <c r="C46" s="141" t="s">
        <v>68</v>
      </c>
      <c r="D46" s="142"/>
      <c r="E46" s="142"/>
      <c r="F46" s="154">
        <f>'SO-01 4 Pol'!AE79</f>
        <v>0</v>
      </c>
      <c r="G46" s="145">
        <f>'SO-01 4 Pol'!AF79</f>
        <v>0</v>
      </c>
      <c r="H46" s="145">
        <f>(F46*SazbaDPH1/100)+(G46*SazbaDPH2/100)</f>
        <v>0</v>
      </c>
      <c r="I46" s="145">
        <f>F46+G46+H46</f>
        <v>0</v>
      </c>
      <c r="J46" s="146" t="str">
        <f>IF(CenaCelkemVypocet=0,"",I46/CenaCelkemVypocet*100)</f>
        <v/>
      </c>
    </row>
    <row r="47" spans="1:10" ht="25.5" customHeight="1" x14ac:dyDescent="0.2">
      <c r="A47" s="130">
        <v>3</v>
      </c>
      <c r="B47" s="153" t="s">
        <v>69</v>
      </c>
      <c r="C47" s="141" t="s">
        <v>70</v>
      </c>
      <c r="D47" s="142"/>
      <c r="E47" s="142"/>
      <c r="F47" s="154">
        <f>'SO-01 5 Pol'!AE82</f>
        <v>0</v>
      </c>
      <c r="G47" s="145">
        <f>'SO-01 5 Pol'!AF82</f>
        <v>0</v>
      </c>
      <c r="H47" s="145">
        <f>(F47*SazbaDPH1/100)+(G47*SazbaDPH2/100)</f>
        <v>0</v>
      </c>
      <c r="I47" s="145">
        <f>F47+G47+H47</f>
        <v>0</v>
      </c>
      <c r="J47" s="146" t="str">
        <f>IF(CenaCelkemVypocet=0,"",I47/CenaCelkemVypocet*100)</f>
        <v/>
      </c>
    </row>
    <row r="48" spans="1:10" ht="25.5" customHeight="1" x14ac:dyDescent="0.2">
      <c r="A48" s="130"/>
      <c r="B48" s="155" t="s">
        <v>71</v>
      </c>
      <c r="C48" s="156"/>
      <c r="D48" s="156"/>
      <c r="E48" s="157"/>
      <c r="F48" s="158">
        <f>SUMIF(A39:A47,"=1",F39:F47)</f>
        <v>0</v>
      </c>
      <c r="G48" s="159">
        <f>SUMIF(A39:A47,"=1",G39:G47)</f>
        <v>0</v>
      </c>
      <c r="H48" s="159">
        <f>SUMIF(A39:A47,"=1",H39:H47)</f>
        <v>0</v>
      </c>
      <c r="I48" s="159">
        <f>SUMIF(A39:A47,"=1",I39:I47)</f>
        <v>0</v>
      </c>
      <c r="J48" s="160">
        <f>SUMIF(A39:A47,"=1",J39:J47)</f>
        <v>0</v>
      </c>
    </row>
    <row r="52" spans="1:10" ht="15.75" x14ac:dyDescent="0.25">
      <c r="B52" s="170" t="s">
        <v>73</v>
      </c>
    </row>
    <row r="54" spans="1:10" ht="25.5" customHeight="1" x14ac:dyDescent="0.2">
      <c r="A54" s="171"/>
      <c r="B54" s="174" t="s">
        <v>17</v>
      </c>
      <c r="C54" s="174" t="s">
        <v>5</v>
      </c>
      <c r="D54" s="175"/>
      <c r="E54" s="175"/>
      <c r="F54" s="176" t="s">
        <v>74</v>
      </c>
      <c r="G54" s="176"/>
      <c r="H54" s="176"/>
      <c r="I54" s="176" t="s">
        <v>29</v>
      </c>
      <c r="J54" s="176" t="s">
        <v>0</v>
      </c>
    </row>
    <row r="55" spans="1:10" ht="25.5" customHeight="1" x14ac:dyDescent="0.2">
      <c r="A55" s="172"/>
      <c r="B55" s="177" t="s">
        <v>59</v>
      </c>
      <c r="C55" s="178" t="s">
        <v>75</v>
      </c>
      <c r="D55" s="179"/>
      <c r="E55" s="179"/>
      <c r="F55" s="184" t="s">
        <v>24</v>
      </c>
      <c r="G55" s="185"/>
      <c r="H55" s="185"/>
      <c r="I55" s="185">
        <f>'SO-01 1 Pol'!G8</f>
        <v>0</v>
      </c>
      <c r="J55" s="182" t="str">
        <f>IF(I99=0,"",I55/I99*100)</f>
        <v/>
      </c>
    </row>
    <row r="56" spans="1:10" ht="25.5" customHeight="1" x14ac:dyDescent="0.2">
      <c r="A56" s="172"/>
      <c r="B56" s="177" t="s">
        <v>63</v>
      </c>
      <c r="C56" s="178" t="s">
        <v>76</v>
      </c>
      <c r="D56" s="179"/>
      <c r="E56" s="179"/>
      <c r="F56" s="184" t="s">
        <v>24</v>
      </c>
      <c r="G56" s="185"/>
      <c r="H56" s="185"/>
      <c r="I56" s="185">
        <f>'SO-01 1 Pol'!G29</f>
        <v>0</v>
      </c>
      <c r="J56" s="182" t="str">
        <f>IF(I99=0,"",I56/I99*100)</f>
        <v/>
      </c>
    </row>
    <row r="57" spans="1:10" ht="25.5" customHeight="1" x14ac:dyDescent="0.2">
      <c r="A57" s="172"/>
      <c r="B57" s="177" t="s">
        <v>65</v>
      </c>
      <c r="C57" s="178" t="s">
        <v>77</v>
      </c>
      <c r="D57" s="179"/>
      <c r="E57" s="179"/>
      <c r="F57" s="184" t="s">
        <v>24</v>
      </c>
      <c r="G57" s="185"/>
      <c r="H57" s="185"/>
      <c r="I57" s="185">
        <f>'SO-01 1 Pol'!G35</f>
        <v>0</v>
      </c>
      <c r="J57" s="182" t="str">
        <f>IF(I99=0,"",I57/I99*100)</f>
        <v/>
      </c>
    </row>
    <row r="58" spans="1:10" ht="25.5" customHeight="1" x14ac:dyDescent="0.2">
      <c r="A58" s="172"/>
      <c r="B58" s="177" t="s">
        <v>67</v>
      </c>
      <c r="C58" s="178" t="s">
        <v>78</v>
      </c>
      <c r="D58" s="179"/>
      <c r="E58" s="179"/>
      <c r="F58" s="184" t="s">
        <v>24</v>
      </c>
      <c r="G58" s="185"/>
      <c r="H58" s="185"/>
      <c r="I58" s="185">
        <f>'SO-01 1 Pol'!G91</f>
        <v>0</v>
      </c>
      <c r="J58" s="182" t="str">
        <f>IF(I99=0,"",I58/I99*100)</f>
        <v/>
      </c>
    </row>
    <row r="59" spans="1:10" ht="25.5" customHeight="1" x14ac:dyDescent="0.2">
      <c r="A59" s="172"/>
      <c r="B59" s="177" t="s">
        <v>79</v>
      </c>
      <c r="C59" s="178" t="s">
        <v>80</v>
      </c>
      <c r="D59" s="179"/>
      <c r="E59" s="179"/>
      <c r="F59" s="184" t="s">
        <v>24</v>
      </c>
      <c r="G59" s="185"/>
      <c r="H59" s="185"/>
      <c r="I59" s="185">
        <f>'SO-01 1 Pol'!G106</f>
        <v>0</v>
      </c>
      <c r="J59" s="182" t="str">
        <f>IF(I99=0,"",I59/I99*100)</f>
        <v/>
      </c>
    </row>
    <row r="60" spans="1:10" ht="25.5" customHeight="1" x14ac:dyDescent="0.2">
      <c r="A60" s="172"/>
      <c r="B60" s="177" t="s">
        <v>81</v>
      </c>
      <c r="C60" s="178" t="s">
        <v>82</v>
      </c>
      <c r="D60" s="179"/>
      <c r="E60" s="179"/>
      <c r="F60" s="184" t="s">
        <v>24</v>
      </c>
      <c r="G60" s="185"/>
      <c r="H60" s="185"/>
      <c r="I60" s="185">
        <f>'SO-01 1 Pol'!G109</f>
        <v>0</v>
      </c>
      <c r="J60" s="182" t="str">
        <f>IF(I99=0,"",I60/I99*100)</f>
        <v/>
      </c>
    </row>
    <row r="61" spans="1:10" ht="25.5" customHeight="1" x14ac:dyDescent="0.2">
      <c r="A61" s="172"/>
      <c r="B61" s="177" t="s">
        <v>83</v>
      </c>
      <c r="C61" s="178" t="s">
        <v>84</v>
      </c>
      <c r="D61" s="179"/>
      <c r="E61" s="179"/>
      <c r="F61" s="184" t="s">
        <v>24</v>
      </c>
      <c r="G61" s="185"/>
      <c r="H61" s="185"/>
      <c r="I61" s="185">
        <f>'SO-01 1 Pol'!G144</f>
        <v>0</v>
      </c>
      <c r="J61" s="182" t="str">
        <f>IF(I99=0,"",I61/I99*100)</f>
        <v/>
      </c>
    </row>
    <row r="62" spans="1:10" ht="25.5" customHeight="1" x14ac:dyDescent="0.2">
      <c r="A62" s="172"/>
      <c r="B62" s="177" t="s">
        <v>85</v>
      </c>
      <c r="C62" s="178" t="s">
        <v>86</v>
      </c>
      <c r="D62" s="179"/>
      <c r="E62" s="179"/>
      <c r="F62" s="184" t="s">
        <v>24</v>
      </c>
      <c r="G62" s="185"/>
      <c r="H62" s="185"/>
      <c r="I62" s="185">
        <f>'SO-01 1 Pol'!G149</f>
        <v>0</v>
      </c>
      <c r="J62" s="182" t="str">
        <f>IF(I99=0,"",I62/I99*100)</f>
        <v/>
      </c>
    </row>
    <row r="63" spans="1:10" ht="25.5" customHeight="1" x14ac:dyDescent="0.2">
      <c r="A63" s="172"/>
      <c r="B63" s="177" t="s">
        <v>87</v>
      </c>
      <c r="C63" s="178" t="s">
        <v>88</v>
      </c>
      <c r="D63" s="179"/>
      <c r="E63" s="179"/>
      <c r="F63" s="184" t="s">
        <v>24</v>
      </c>
      <c r="G63" s="185"/>
      <c r="H63" s="185"/>
      <c r="I63" s="185">
        <f>'SO-01 1 Pol'!G183</f>
        <v>0</v>
      </c>
      <c r="J63" s="182" t="str">
        <f>IF(I99=0,"",I63/I99*100)</f>
        <v/>
      </c>
    </row>
    <row r="64" spans="1:10" ht="25.5" customHeight="1" x14ac:dyDescent="0.2">
      <c r="A64" s="172"/>
      <c r="B64" s="177" t="s">
        <v>89</v>
      </c>
      <c r="C64" s="178" t="s">
        <v>90</v>
      </c>
      <c r="D64" s="179"/>
      <c r="E64" s="179"/>
      <c r="F64" s="184" t="s">
        <v>24</v>
      </c>
      <c r="G64" s="185"/>
      <c r="H64" s="185"/>
      <c r="I64" s="185">
        <f>'SO-01 1 Pol'!G238</f>
        <v>0</v>
      </c>
      <c r="J64" s="182" t="str">
        <f>IF(I99=0,"",I64/I99*100)</f>
        <v/>
      </c>
    </row>
    <row r="65" spans="1:10" ht="25.5" customHeight="1" x14ac:dyDescent="0.2">
      <c r="A65" s="172"/>
      <c r="B65" s="177" t="s">
        <v>91</v>
      </c>
      <c r="C65" s="178" t="s">
        <v>92</v>
      </c>
      <c r="D65" s="179"/>
      <c r="E65" s="179"/>
      <c r="F65" s="184" t="s">
        <v>24</v>
      </c>
      <c r="G65" s="185"/>
      <c r="H65" s="185"/>
      <c r="I65" s="185">
        <f>'SO-01 1 Pol'!G253</f>
        <v>0</v>
      </c>
      <c r="J65" s="182" t="str">
        <f>IF(I99=0,"",I65/I99*100)</f>
        <v/>
      </c>
    </row>
    <row r="66" spans="1:10" ht="25.5" customHeight="1" x14ac:dyDescent="0.2">
      <c r="A66" s="172"/>
      <c r="B66" s="177" t="s">
        <v>93</v>
      </c>
      <c r="C66" s="178" t="s">
        <v>94</v>
      </c>
      <c r="D66" s="179"/>
      <c r="E66" s="179"/>
      <c r="F66" s="184" t="s">
        <v>24</v>
      </c>
      <c r="G66" s="185"/>
      <c r="H66" s="185"/>
      <c r="I66" s="185">
        <f>'SO-01 1 Pol'!G270</f>
        <v>0</v>
      </c>
      <c r="J66" s="182" t="str">
        <f>IF(I99=0,"",I66/I99*100)</f>
        <v/>
      </c>
    </row>
    <row r="67" spans="1:10" ht="25.5" customHeight="1" x14ac:dyDescent="0.2">
      <c r="A67" s="172"/>
      <c r="B67" s="177" t="s">
        <v>95</v>
      </c>
      <c r="C67" s="178" t="s">
        <v>96</v>
      </c>
      <c r="D67" s="179"/>
      <c r="E67" s="179"/>
      <c r="F67" s="184" t="s">
        <v>24</v>
      </c>
      <c r="G67" s="185"/>
      <c r="H67" s="185"/>
      <c r="I67" s="185">
        <f>'SO-01 1 Pol'!G314</f>
        <v>0</v>
      </c>
      <c r="J67" s="182" t="str">
        <f>IF(I99=0,"",I67/I99*100)</f>
        <v/>
      </c>
    </row>
    <row r="68" spans="1:10" ht="25.5" customHeight="1" x14ac:dyDescent="0.2">
      <c r="A68" s="172"/>
      <c r="B68" s="177" t="s">
        <v>97</v>
      </c>
      <c r="C68" s="178" t="s">
        <v>98</v>
      </c>
      <c r="D68" s="179"/>
      <c r="E68" s="179"/>
      <c r="F68" s="184" t="s">
        <v>24</v>
      </c>
      <c r="G68" s="185"/>
      <c r="H68" s="185"/>
      <c r="I68" s="185">
        <f>'SO-01 1 Pol'!G318</f>
        <v>0</v>
      </c>
      <c r="J68" s="182" t="str">
        <f>IF(I99=0,"",I68/I99*100)</f>
        <v/>
      </c>
    </row>
    <row r="69" spans="1:10" ht="25.5" customHeight="1" x14ac:dyDescent="0.2">
      <c r="A69" s="172"/>
      <c r="B69" s="177" t="s">
        <v>99</v>
      </c>
      <c r="C69" s="178" t="s">
        <v>100</v>
      </c>
      <c r="D69" s="179"/>
      <c r="E69" s="179"/>
      <c r="F69" s="184" t="s">
        <v>25</v>
      </c>
      <c r="G69" s="185"/>
      <c r="H69" s="185"/>
      <c r="I69" s="185">
        <f>'SO-01 1 Pol'!G322</f>
        <v>0</v>
      </c>
      <c r="J69" s="182" t="str">
        <f>IF(I99=0,"",I69/I99*100)</f>
        <v/>
      </c>
    </row>
    <row r="70" spans="1:10" ht="25.5" customHeight="1" x14ac:dyDescent="0.2">
      <c r="A70" s="172"/>
      <c r="B70" s="177" t="s">
        <v>101</v>
      </c>
      <c r="C70" s="178" t="s">
        <v>102</v>
      </c>
      <c r="D70" s="179"/>
      <c r="E70" s="179"/>
      <c r="F70" s="184" t="s">
        <v>25</v>
      </c>
      <c r="G70" s="185"/>
      <c r="H70" s="185"/>
      <c r="I70" s="185">
        <f>'SO-01 3 Pol'!G8</f>
        <v>0</v>
      </c>
      <c r="J70" s="182" t="str">
        <f>IF(I99=0,"",I70/I99*100)</f>
        <v/>
      </c>
    </row>
    <row r="71" spans="1:10" ht="25.5" customHeight="1" x14ac:dyDescent="0.2">
      <c r="A71" s="172"/>
      <c r="B71" s="177" t="s">
        <v>103</v>
      </c>
      <c r="C71" s="178" t="s">
        <v>104</v>
      </c>
      <c r="D71" s="179"/>
      <c r="E71" s="179"/>
      <c r="F71" s="184" t="s">
        <v>25</v>
      </c>
      <c r="G71" s="185"/>
      <c r="H71" s="185"/>
      <c r="I71" s="185">
        <f>'SO-01 3 Pol'!G27</f>
        <v>0</v>
      </c>
      <c r="J71" s="182" t="str">
        <f>IF(I99=0,"",I71/I99*100)</f>
        <v/>
      </c>
    </row>
    <row r="72" spans="1:10" ht="25.5" customHeight="1" x14ac:dyDescent="0.2">
      <c r="A72" s="172"/>
      <c r="B72" s="177" t="s">
        <v>105</v>
      </c>
      <c r="C72" s="178" t="s">
        <v>106</v>
      </c>
      <c r="D72" s="179"/>
      <c r="E72" s="179"/>
      <c r="F72" s="184" t="s">
        <v>25</v>
      </c>
      <c r="G72" s="185"/>
      <c r="H72" s="185"/>
      <c r="I72" s="185">
        <f>'SO-01 3 Pol'!G48</f>
        <v>0</v>
      </c>
      <c r="J72" s="182" t="str">
        <f>IF(I99=0,"",I72/I99*100)</f>
        <v/>
      </c>
    </row>
    <row r="73" spans="1:10" ht="25.5" customHeight="1" x14ac:dyDescent="0.2">
      <c r="A73" s="172"/>
      <c r="B73" s="177" t="s">
        <v>107</v>
      </c>
      <c r="C73" s="178" t="s">
        <v>108</v>
      </c>
      <c r="D73" s="179"/>
      <c r="E73" s="179"/>
      <c r="F73" s="184" t="s">
        <v>25</v>
      </c>
      <c r="G73" s="185"/>
      <c r="H73" s="185"/>
      <c r="I73" s="185">
        <f>'SO-01 4 Pol'!G8</f>
        <v>0</v>
      </c>
      <c r="J73" s="182" t="str">
        <f>IF(I99=0,"",I73/I99*100)</f>
        <v/>
      </c>
    </row>
    <row r="74" spans="1:10" ht="25.5" customHeight="1" x14ac:dyDescent="0.2">
      <c r="A74" s="172"/>
      <c r="B74" s="177" t="s">
        <v>109</v>
      </c>
      <c r="C74" s="178" t="s">
        <v>110</v>
      </c>
      <c r="D74" s="179"/>
      <c r="E74" s="179"/>
      <c r="F74" s="184" t="s">
        <v>25</v>
      </c>
      <c r="G74" s="185"/>
      <c r="H74" s="185"/>
      <c r="I74" s="185">
        <f>'SO-01 4 Pol'!G17</f>
        <v>0</v>
      </c>
      <c r="J74" s="182" t="str">
        <f>IF(I99=0,"",I74/I99*100)</f>
        <v/>
      </c>
    </row>
    <row r="75" spans="1:10" ht="25.5" customHeight="1" x14ac:dyDescent="0.2">
      <c r="A75" s="172"/>
      <c r="B75" s="177" t="s">
        <v>111</v>
      </c>
      <c r="C75" s="178" t="s">
        <v>112</v>
      </c>
      <c r="D75" s="179"/>
      <c r="E75" s="179"/>
      <c r="F75" s="184" t="s">
        <v>25</v>
      </c>
      <c r="G75" s="185"/>
      <c r="H75" s="185"/>
      <c r="I75" s="185">
        <f>'SO-01 4 Pol'!G28</f>
        <v>0</v>
      </c>
      <c r="J75" s="182" t="str">
        <f>IF(I99=0,"",I75/I99*100)</f>
        <v/>
      </c>
    </row>
    <row r="76" spans="1:10" ht="25.5" customHeight="1" x14ac:dyDescent="0.2">
      <c r="A76" s="172"/>
      <c r="B76" s="177" t="s">
        <v>113</v>
      </c>
      <c r="C76" s="178" t="s">
        <v>114</v>
      </c>
      <c r="D76" s="179"/>
      <c r="E76" s="179"/>
      <c r="F76" s="184" t="s">
        <v>25</v>
      </c>
      <c r="G76" s="185"/>
      <c r="H76" s="185"/>
      <c r="I76" s="185">
        <f>'SO-01 4 Pol'!G43</f>
        <v>0</v>
      </c>
      <c r="J76" s="182" t="str">
        <f>IF(I99=0,"",I76/I99*100)</f>
        <v/>
      </c>
    </row>
    <row r="77" spans="1:10" ht="25.5" customHeight="1" x14ac:dyDescent="0.2">
      <c r="A77" s="172"/>
      <c r="B77" s="177" t="s">
        <v>115</v>
      </c>
      <c r="C77" s="178" t="s">
        <v>116</v>
      </c>
      <c r="D77" s="179"/>
      <c r="E77" s="179"/>
      <c r="F77" s="184" t="s">
        <v>25</v>
      </c>
      <c r="G77" s="185"/>
      <c r="H77" s="185"/>
      <c r="I77" s="185">
        <f>'SO-01 4 Pol'!G58</f>
        <v>0</v>
      </c>
      <c r="J77" s="182" t="str">
        <f>IF(I99=0,"",I77/I99*100)</f>
        <v/>
      </c>
    </row>
    <row r="78" spans="1:10" ht="25.5" customHeight="1" x14ac:dyDescent="0.2">
      <c r="A78" s="172"/>
      <c r="B78" s="177" t="s">
        <v>117</v>
      </c>
      <c r="C78" s="178" t="s">
        <v>70</v>
      </c>
      <c r="D78" s="179"/>
      <c r="E78" s="179"/>
      <c r="F78" s="184" t="s">
        <v>25</v>
      </c>
      <c r="G78" s="185"/>
      <c r="H78" s="185"/>
      <c r="I78" s="185">
        <f>'SO-01 5 Pol'!G8</f>
        <v>0</v>
      </c>
      <c r="J78" s="182" t="str">
        <f>IF(I99=0,"",I78/I99*100)</f>
        <v/>
      </c>
    </row>
    <row r="79" spans="1:10" ht="25.5" customHeight="1" x14ac:dyDescent="0.2">
      <c r="A79" s="172"/>
      <c r="B79" s="177" t="s">
        <v>118</v>
      </c>
      <c r="C79" s="178" t="s">
        <v>119</v>
      </c>
      <c r="D79" s="179"/>
      <c r="E79" s="179"/>
      <c r="F79" s="184" t="s">
        <v>25</v>
      </c>
      <c r="G79" s="185"/>
      <c r="H79" s="185"/>
      <c r="I79" s="185">
        <f>'SO-01 1 Pol'!G351</f>
        <v>0</v>
      </c>
      <c r="J79" s="182" t="str">
        <f>IF(I99=0,"",I79/I99*100)</f>
        <v/>
      </c>
    </row>
    <row r="80" spans="1:10" ht="25.5" customHeight="1" x14ac:dyDescent="0.2">
      <c r="A80" s="172"/>
      <c r="B80" s="177" t="s">
        <v>120</v>
      </c>
      <c r="C80" s="178" t="s">
        <v>121</v>
      </c>
      <c r="D80" s="179"/>
      <c r="E80" s="179"/>
      <c r="F80" s="184" t="s">
        <v>25</v>
      </c>
      <c r="G80" s="185"/>
      <c r="H80" s="185"/>
      <c r="I80" s="185">
        <f>'SO-01 1 Pol'!G383</f>
        <v>0</v>
      </c>
      <c r="J80" s="182" t="str">
        <f>IF(I99=0,"",I80/I99*100)</f>
        <v/>
      </c>
    </row>
    <row r="81" spans="1:10" ht="25.5" customHeight="1" x14ac:dyDescent="0.2">
      <c r="A81" s="172"/>
      <c r="B81" s="177" t="s">
        <v>122</v>
      </c>
      <c r="C81" s="178" t="s">
        <v>123</v>
      </c>
      <c r="D81" s="179"/>
      <c r="E81" s="179"/>
      <c r="F81" s="184" t="s">
        <v>25</v>
      </c>
      <c r="G81" s="185"/>
      <c r="H81" s="185"/>
      <c r="I81" s="185">
        <f>'SO-01 1 Pol'!G389</f>
        <v>0</v>
      </c>
      <c r="J81" s="182" t="str">
        <f>IF(I99=0,"",I81/I99*100)</f>
        <v/>
      </c>
    </row>
    <row r="82" spans="1:10" ht="25.5" customHeight="1" x14ac:dyDescent="0.2">
      <c r="A82" s="172"/>
      <c r="B82" s="177" t="s">
        <v>124</v>
      </c>
      <c r="C82" s="178" t="s">
        <v>125</v>
      </c>
      <c r="D82" s="179"/>
      <c r="E82" s="179"/>
      <c r="F82" s="184" t="s">
        <v>25</v>
      </c>
      <c r="G82" s="185"/>
      <c r="H82" s="185"/>
      <c r="I82" s="185">
        <f>'SO-01 1 Pol'!G411</f>
        <v>0</v>
      </c>
      <c r="J82" s="182" t="str">
        <f>IF(I99=0,"",I82/I99*100)</f>
        <v/>
      </c>
    </row>
    <row r="83" spans="1:10" ht="25.5" customHeight="1" x14ac:dyDescent="0.2">
      <c r="A83" s="172"/>
      <c r="B83" s="177" t="s">
        <v>126</v>
      </c>
      <c r="C83" s="178" t="s">
        <v>127</v>
      </c>
      <c r="D83" s="179"/>
      <c r="E83" s="179"/>
      <c r="F83" s="184" t="s">
        <v>25</v>
      </c>
      <c r="G83" s="185"/>
      <c r="H83" s="185"/>
      <c r="I83" s="185">
        <f>'SO-01 1 Pol'!G432</f>
        <v>0</v>
      </c>
      <c r="J83" s="182" t="str">
        <f>IF(I99=0,"",I83/I99*100)</f>
        <v/>
      </c>
    </row>
    <row r="84" spans="1:10" ht="25.5" customHeight="1" x14ac:dyDescent="0.2">
      <c r="A84" s="172"/>
      <c r="B84" s="177" t="s">
        <v>128</v>
      </c>
      <c r="C84" s="178" t="s">
        <v>129</v>
      </c>
      <c r="D84" s="179"/>
      <c r="E84" s="179"/>
      <c r="F84" s="184" t="s">
        <v>25</v>
      </c>
      <c r="G84" s="185"/>
      <c r="H84" s="185"/>
      <c r="I84" s="185">
        <f>'SO-01 1 Pol'!G445</f>
        <v>0</v>
      </c>
      <c r="J84" s="182" t="str">
        <f>IF(I99=0,"",I84/I99*100)</f>
        <v/>
      </c>
    </row>
    <row r="85" spans="1:10" ht="25.5" customHeight="1" x14ac:dyDescent="0.2">
      <c r="A85" s="172"/>
      <c r="B85" s="177" t="s">
        <v>130</v>
      </c>
      <c r="C85" s="178" t="s">
        <v>131</v>
      </c>
      <c r="D85" s="179"/>
      <c r="E85" s="179"/>
      <c r="F85" s="184" t="s">
        <v>26</v>
      </c>
      <c r="G85" s="185"/>
      <c r="H85" s="185"/>
      <c r="I85" s="185">
        <f>'SO-01 2 Pol'!G8</f>
        <v>0</v>
      </c>
      <c r="J85" s="182" t="str">
        <f>IF(I99=0,"",I85/I99*100)</f>
        <v/>
      </c>
    </row>
    <row r="86" spans="1:10" ht="25.5" customHeight="1" x14ac:dyDescent="0.2">
      <c r="A86" s="172"/>
      <c r="B86" s="177" t="s">
        <v>132</v>
      </c>
      <c r="C86" s="178" t="s">
        <v>133</v>
      </c>
      <c r="D86" s="179"/>
      <c r="E86" s="179"/>
      <c r="F86" s="184" t="s">
        <v>26</v>
      </c>
      <c r="G86" s="185"/>
      <c r="H86" s="185"/>
      <c r="I86" s="185">
        <f>'SO-01 2 Pol'!G25</f>
        <v>0</v>
      </c>
      <c r="J86" s="182" t="str">
        <f>IF(I99=0,"",I86/I99*100)</f>
        <v/>
      </c>
    </row>
    <row r="87" spans="1:10" ht="25.5" customHeight="1" x14ac:dyDescent="0.2">
      <c r="A87" s="172"/>
      <c r="B87" s="177" t="s">
        <v>134</v>
      </c>
      <c r="C87" s="178" t="s">
        <v>135</v>
      </c>
      <c r="D87" s="179"/>
      <c r="E87" s="179"/>
      <c r="F87" s="184" t="s">
        <v>26</v>
      </c>
      <c r="G87" s="185"/>
      <c r="H87" s="185"/>
      <c r="I87" s="185">
        <f>'SO-01 2 Pol'!G62</f>
        <v>0</v>
      </c>
      <c r="J87" s="182" t="str">
        <f>IF(I99=0,"",I87/I99*100)</f>
        <v/>
      </c>
    </row>
    <row r="88" spans="1:10" ht="25.5" customHeight="1" x14ac:dyDescent="0.2">
      <c r="A88" s="172"/>
      <c r="B88" s="177" t="s">
        <v>136</v>
      </c>
      <c r="C88" s="178" t="s">
        <v>137</v>
      </c>
      <c r="D88" s="179"/>
      <c r="E88" s="179"/>
      <c r="F88" s="184" t="s">
        <v>26</v>
      </c>
      <c r="G88" s="185"/>
      <c r="H88" s="185"/>
      <c r="I88" s="185">
        <f>'SO-01 2 Pol'!G93</f>
        <v>0</v>
      </c>
      <c r="J88" s="182" t="str">
        <f>IF(I99=0,"",I88/I99*100)</f>
        <v/>
      </c>
    </row>
    <row r="89" spans="1:10" ht="25.5" customHeight="1" x14ac:dyDescent="0.2">
      <c r="A89" s="172"/>
      <c r="B89" s="177" t="s">
        <v>138</v>
      </c>
      <c r="C89" s="178" t="s">
        <v>139</v>
      </c>
      <c r="D89" s="179"/>
      <c r="E89" s="179"/>
      <c r="F89" s="184" t="s">
        <v>26</v>
      </c>
      <c r="G89" s="185"/>
      <c r="H89" s="185"/>
      <c r="I89" s="185">
        <f>'SO-01 2 Pol'!G116</f>
        <v>0</v>
      </c>
      <c r="J89" s="182" t="str">
        <f>IF(I99=0,"",I89/I99*100)</f>
        <v/>
      </c>
    </row>
    <row r="90" spans="1:10" ht="25.5" customHeight="1" x14ac:dyDescent="0.2">
      <c r="A90" s="172"/>
      <c r="B90" s="177" t="s">
        <v>140</v>
      </c>
      <c r="C90" s="178" t="s">
        <v>141</v>
      </c>
      <c r="D90" s="179"/>
      <c r="E90" s="179"/>
      <c r="F90" s="184" t="s">
        <v>26</v>
      </c>
      <c r="G90" s="185"/>
      <c r="H90" s="185"/>
      <c r="I90" s="185">
        <f>'SO-01 2 Pol'!G131</f>
        <v>0</v>
      </c>
      <c r="J90" s="182" t="str">
        <f>IF(I99=0,"",I90/I99*100)</f>
        <v/>
      </c>
    </row>
    <row r="91" spans="1:10" ht="25.5" customHeight="1" x14ac:dyDescent="0.2">
      <c r="A91" s="172"/>
      <c r="B91" s="177" t="s">
        <v>142</v>
      </c>
      <c r="C91" s="178" t="s">
        <v>143</v>
      </c>
      <c r="D91" s="179"/>
      <c r="E91" s="179"/>
      <c r="F91" s="184" t="s">
        <v>26</v>
      </c>
      <c r="G91" s="185"/>
      <c r="H91" s="185"/>
      <c r="I91" s="185">
        <f>'SO-01 2 Pol'!G144</f>
        <v>0</v>
      </c>
      <c r="J91" s="182" t="str">
        <f>IF(I99=0,"",I91/I99*100)</f>
        <v/>
      </c>
    </row>
    <row r="92" spans="1:10" ht="25.5" customHeight="1" x14ac:dyDescent="0.2">
      <c r="A92" s="172"/>
      <c r="B92" s="177" t="s">
        <v>144</v>
      </c>
      <c r="C92" s="178" t="s">
        <v>145</v>
      </c>
      <c r="D92" s="179"/>
      <c r="E92" s="179"/>
      <c r="F92" s="184" t="s">
        <v>26</v>
      </c>
      <c r="G92" s="185"/>
      <c r="H92" s="185"/>
      <c r="I92" s="185">
        <f>'SO-01 2 Pol'!G157</f>
        <v>0</v>
      </c>
      <c r="J92" s="182" t="str">
        <f>IF(I99=0,"",I92/I99*100)</f>
        <v/>
      </c>
    </row>
    <row r="93" spans="1:10" ht="25.5" customHeight="1" x14ac:dyDescent="0.2">
      <c r="A93" s="172"/>
      <c r="B93" s="177" t="s">
        <v>146</v>
      </c>
      <c r="C93" s="178" t="s">
        <v>147</v>
      </c>
      <c r="D93" s="179"/>
      <c r="E93" s="179"/>
      <c r="F93" s="184" t="s">
        <v>26</v>
      </c>
      <c r="G93" s="185"/>
      <c r="H93" s="185"/>
      <c r="I93" s="185">
        <f>'SO-01 2 Pol'!G198</f>
        <v>0</v>
      </c>
      <c r="J93" s="182" t="str">
        <f>IF(I99=0,"",I93/I99*100)</f>
        <v/>
      </c>
    </row>
    <row r="94" spans="1:10" ht="25.5" customHeight="1" x14ac:dyDescent="0.2">
      <c r="A94" s="172"/>
      <c r="B94" s="177" t="s">
        <v>148</v>
      </c>
      <c r="C94" s="178" t="s">
        <v>149</v>
      </c>
      <c r="D94" s="179"/>
      <c r="E94" s="179"/>
      <c r="F94" s="184" t="s">
        <v>26</v>
      </c>
      <c r="G94" s="185"/>
      <c r="H94" s="185"/>
      <c r="I94" s="185">
        <f>'SO-01 2 Pol'!G213</f>
        <v>0</v>
      </c>
      <c r="J94" s="182" t="str">
        <f>IF(I99=0,"",I94/I99*100)</f>
        <v/>
      </c>
    </row>
    <row r="95" spans="1:10" ht="25.5" customHeight="1" x14ac:dyDescent="0.2">
      <c r="A95" s="172"/>
      <c r="B95" s="177" t="s">
        <v>150</v>
      </c>
      <c r="C95" s="178" t="s">
        <v>151</v>
      </c>
      <c r="D95" s="179"/>
      <c r="E95" s="179"/>
      <c r="F95" s="184" t="s">
        <v>26</v>
      </c>
      <c r="G95" s="185"/>
      <c r="H95" s="185"/>
      <c r="I95" s="185">
        <f>'SO-01 2 Pol'!G240</f>
        <v>0</v>
      </c>
      <c r="J95" s="182" t="str">
        <f>IF(I99=0,"",I95/I99*100)</f>
        <v/>
      </c>
    </row>
    <row r="96" spans="1:10" ht="25.5" customHeight="1" x14ac:dyDescent="0.2">
      <c r="A96" s="172"/>
      <c r="B96" s="177" t="s">
        <v>152</v>
      </c>
      <c r="C96" s="178" t="s">
        <v>153</v>
      </c>
      <c r="D96" s="179"/>
      <c r="E96" s="179"/>
      <c r="F96" s="184" t="s">
        <v>154</v>
      </c>
      <c r="G96" s="185"/>
      <c r="H96" s="185"/>
      <c r="I96" s="185">
        <f>'SO-01 1 Pol'!G457</f>
        <v>0</v>
      </c>
      <c r="J96" s="182" t="str">
        <f>IF(I99=0,"",I96/I99*100)</f>
        <v/>
      </c>
    </row>
    <row r="97" spans="1:10" ht="25.5" customHeight="1" x14ac:dyDescent="0.2">
      <c r="A97" s="172"/>
      <c r="B97" s="177" t="s">
        <v>155</v>
      </c>
      <c r="C97" s="178" t="s">
        <v>27</v>
      </c>
      <c r="D97" s="179"/>
      <c r="E97" s="179"/>
      <c r="F97" s="184" t="s">
        <v>155</v>
      </c>
      <c r="G97" s="185"/>
      <c r="H97" s="185"/>
      <c r="I97" s="185">
        <f>'SO-00 1 Naklady'!G8</f>
        <v>0</v>
      </c>
      <c r="J97" s="182" t="str">
        <f>IF(I99=0,"",I97/I99*100)</f>
        <v/>
      </c>
    </row>
    <row r="98" spans="1:10" ht="25.5" customHeight="1" x14ac:dyDescent="0.2">
      <c r="A98" s="172"/>
      <c r="B98" s="177" t="s">
        <v>156</v>
      </c>
      <c r="C98" s="178" t="s">
        <v>28</v>
      </c>
      <c r="D98" s="179"/>
      <c r="E98" s="179"/>
      <c r="F98" s="184" t="s">
        <v>156</v>
      </c>
      <c r="G98" s="185"/>
      <c r="H98" s="185"/>
      <c r="I98" s="185">
        <f>'SO-00 1 Naklady'!G15</f>
        <v>0</v>
      </c>
      <c r="J98" s="182" t="str">
        <f>IF(I99=0,"",I98/I99*100)</f>
        <v/>
      </c>
    </row>
    <row r="99" spans="1:10" ht="25.5" customHeight="1" x14ac:dyDescent="0.2">
      <c r="A99" s="173"/>
      <c r="B99" s="180" t="s">
        <v>1</v>
      </c>
      <c r="C99" s="180"/>
      <c r="D99" s="181"/>
      <c r="E99" s="181"/>
      <c r="F99" s="186"/>
      <c r="G99" s="187"/>
      <c r="H99" s="187"/>
      <c r="I99" s="187">
        <f>SUM(I55:I98)</f>
        <v>0</v>
      </c>
      <c r="J99" s="183">
        <f>SUM(J55:J98)</f>
        <v>0</v>
      </c>
    </row>
    <row r="100" spans="1:10" x14ac:dyDescent="0.2">
      <c r="F100" s="128"/>
      <c r="G100" s="127"/>
      <c r="H100" s="128"/>
      <c r="I100" s="127"/>
      <c r="J100" s="129"/>
    </row>
    <row r="101" spans="1:10" x14ac:dyDescent="0.2">
      <c r="F101" s="128"/>
      <c r="G101" s="127"/>
      <c r="H101" s="128"/>
      <c r="I101" s="127"/>
      <c r="J101" s="129"/>
    </row>
    <row r="102" spans="1:10" x14ac:dyDescent="0.2">
      <c r="F102" s="128"/>
      <c r="G102" s="127"/>
      <c r="H102" s="128"/>
      <c r="I102" s="127"/>
      <c r="J102" s="129"/>
    </row>
  </sheetData>
  <sheetProtection algorithmName="SHA-512" hashValue="iZCRZXpuUssT/lqSTtvPvV9jIK351A3zEhL7cnsH0/iX8xseERHH7POP/sc7Ov7eRTXy2IeszKyhRz7ghIudwA==" saltValue="zNhbnpaDNrJmZqw/WDSOm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0">
    <mergeCell ref="C95:E95"/>
    <mergeCell ref="C96:E96"/>
    <mergeCell ref="C97:E97"/>
    <mergeCell ref="C98:E98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4" t="s">
        <v>7</v>
      </c>
      <c r="B2" s="73"/>
      <c r="C2" s="98"/>
      <c r="D2" s="98"/>
      <c r="E2" s="98"/>
      <c r="F2" s="98"/>
      <c r="G2" s="99"/>
    </row>
    <row r="3" spans="1:7" ht="24.95" customHeight="1" x14ac:dyDescent="0.2">
      <c r="A3" s="74" t="s">
        <v>8</v>
      </c>
      <c r="B3" s="73"/>
      <c r="C3" s="98"/>
      <c r="D3" s="98"/>
      <c r="E3" s="98"/>
      <c r="F3" s="98"/>
      <c r="G3" s="99"/>
    </row>
    <row r="4" spans="1:7" ht="24.95" customHeight="1" x14ac:dyDescent="0.2">
      <c r="A4" s="74" t="s">
        <v>9</v>
      </c>
      <c r="B4" s="73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algorithmName="SHA-512" hashValue="QTzBgMX+5XzjfoXzJXW9uf/lVBj5+wxl5fXzdoMWT8OVzNCdmmcxWfEMPLdWM0CP0I5n7uJbhuj5bhxAn3minQ==" saltValue="n5nKkkN1YYdGiIkWPTikW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157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57</v>
      </c>
      <c r="C3" s="194" t="s">
        <v>58</v>
      </c>
      <c r="D3" s="192"/>
      <c r="E3" s="192"/>
      <c r="F3" s="192"/>
      <c r="G3" s="193"/>
      <c r="AC3" s="126" t="s">
        <v>159</v>
      </c>
      <c r="AG3" t="s">
        <v>160</v>
      </c>
    </row>
    <row r="4" spans="1:60" ht="24.95" customHeight="1" x14ac:dyDescent="0.2">
      <c r="A4" s="195" t="s">
        <v>9</v>
      </c>
      <c r="B4" s="196" t="s">
        <v>59</v>
      </c>
      <c r="C4" s="197" t="s">
        <v>60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155</v>
      </c>
      <c r="C8" s="235" t="s">
        <v>27</v>
      </c>
      <c r="D8" s="220"/>
      <c r="E8" s="221"/>
      <c r="F8" s="222"/>
      <c r="G8" s="222">
        <f>SUMIF(AG9:AG14,"&lt;&gt;NOR",G9:G14)</f>
        <v>0</v>
      </c>
      <c r="H8" s="222"/>
      <c r="I8" s="222">
        <f>SUM(I9:I14)</f>
        <v>0</v>
      </c>
      <c r="J8" s="222"/>
      <c r="K8" s="222">
        <f>SUM(K9:K14)</f>
        <v>0</v>
      </c>
      <c r="L8" s="222"/>
      <c r="M8" s="222">
        <f>SUM(M9:M14)</f>
        <v>0</v>
      </c>
      <c r="N8" s="222"/>
      <c r="O8" s="222">
        <f>SUM(O9:O14)</f>
        <v>0</v>
      </c>
      <c r="P8" s="222"/>
      <c r="Q8" s="222">
        <f>SUM(Q9:Q14)</f>
        <v>0</v>
      </c>
      <c r="R8" s="222"/>
      <c r="S8" s="222"/>
      <c r="T8" s="223"/>
      <c r="U8" s="217"/>
      <c r="V8" s="217">
        <f>SUM(V9:V14)</f>
        <v>0</v>
      </c>
      <c r="W8" s="217"/>
      <c r="AG8" t="s">
        <v>183</v>
      </c>
    </row>
    <row r="9" spans="1:60" outlineLevel="1" x14ac:dyDescent="0.2">
      <c r="A9" s="224">
        <v>1</v>
      </c>
      <c r="B9" s="225" t="s">
        <v>184</v>
      </c>
      <c r="C9" s="236" t="s">
        <v>185</v>
      </c>
      <c r="D9" s="226" t="s">
        <v>186</v>
      </c>
      <c r="E9" s="227">
        <v>1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187</v>
      </c>
      <c r="T9" s="230" t="s">
        <v>188</v>
      </c>
      <c r="U9" s="215">
        <v>0</v>
      </c>
      <c r="V9" s="215">
        <f>ROUND(E9*U9,2)</f>
        <v>0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189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37"/>
      <c r="D10" s="233"/>
      <c r="E10" s="233"/>
      <c r="F10" s="233"/>
      <c r="G10" s="23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190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4">
        <v>2</v>
      </c>
      <c r="B11" s="225" t="s">
        <v>191</v>
      </c>
      <c r="C11" s="236" t="s">
        <v>192</v>
      </c>
      <c r="D11" s="226" t="s">
        <v>186</v>
      </c>
      <c r="E11" s="227">
        <v>1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187</v>
      </c>
      <c r="T11" s="230" t="s">
        <v>188</v>
      </c>
      <c r="U11" s="215">
        <v>0</v>
      </c>
      <c r="V11" s="215">
        <f>ROUND(E11*U11,2)</f>
        <v>0</v>
      </c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189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37"/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190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4">
        <v>3</v>
      </c>
      <c r="B13" s="225" t="s">
        <v>193</v>
      </c>
      <c r="C13" s="236" t="s">
        <v>194</v>
      </c>
      <c r="D13" s="226" t="s">
        <v>186</v>
      </c>
      <c r="E13" s="227">
        <v>1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187</v>
      </c>
      <c r="T13" s="230" t="s">
        <v>188</v>
      </c>
      <c r="U13" s="215">
        <v>0</v>
      </c>
      <c r="V13" s="215">
        <f>ROUND(E13*U13,2)</f>
        <v>0</v>
      </c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189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37"/>
      <c r="D14" s="233"/>
      <c r="E14" s="233"/>
      <c r="F14" s="233"/>
      <c r="G14" s="233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x14ac:dyDescent="0.2">
      <c r="A15" s="218" t="s">
        <v>182</v>
      </c>
      <c r="B15" s="219" t="s">
        <v>156</v>
      </c>
      <c r="C15" s="235" t="s">
        <v>28</v>
      </c>
      <c r="D15" s="220"/>
      <c r="E15" s="221"/>
      <c r="F15" s="222"/>
      <c r="G15" s="222">
        <f>SUMIF(AG16:AG21,"&lt;&gt;NOR",G16:G21)</f>
        <v>0</v>
      </c>
      <c r="H15" s="222"/>
      <c r="I15" s="222">
        <f>SUM(I16:I21)</f>
        <v>0</v>
      </c>
      <c r="J15" s="222"/>
      <c r="K15" s="222">
        <f>SUM(K16:K21)</f>
        <v>0</v>
      </c>
      <c r="L15" s="222"/>
      <c r="M15" s="222">
        <f>SUM(M16:M21)</f>
        <v>0</v>
      </c>
      <c r="N15" s="222"/>
      <c r="O15" s="222">
        <f>SUM(O16:O21)</f>
        <v>0</v>
      </c>
      <c r="P15" s="222"/>
      <c r="Q15" s="222">
        <f>SUM(Q16:Q21)</f>
        <v>0</v>
      </c>
      <c r="R15" s="222"/>
      <c r="S15" s="222"/>
      <c r="T15" s="223"/>
      <c r="U15" s="217"/>
      <c r="V15" s="217">
        <f>SUM(V16:V21)</f>
        <v>0</v>
      </c>
      <c r="W15" s="217"/>
      <c r="AG15" t="s">
        <v>183</v>
      </c>
    </row>
    <row r="16" spans="1:60" outlineLevel="1" x14ac:dyDescent="0.2">
      <c r="A16" s="224">
        <v>4</v>
      </c>
      <c r="B16" s="225" t="s">
        <v>195</v>
      </c>
      <c r="C16" s="236" t="s">
        <v>196</v>
      </c>
      <c r="D16" s="226" t="s">
        <v>186</v>
      </c>
      <c r="E16" s="227">
        <v>1</v>
      </c>
      <c r="F16" s="228"/>
      <c r="G16" s="229">
        <f>ROUND(E16*F16,2)</f>
        <v>0</v>
      </c>
      <c r="H16" s="228"/>
      <c r="I16" s="229">
        <f>ROUND(E16*H16,2)</f>
        <v>0</v>
      </c>
      <c r="J16" s="228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187</v>
      </c>
      <c r="T16" s="230" t="s">
        <v>188</v>
      </c>
      <c r="U16" s="215">
        <v>0</v>
      </c>
      <c r="V16" s="215">
        <f>ROUND(E16*U16,2)</f>
        <v>0</v>
      </c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197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12"/>
      <c r="B17" s="213"/>
      <c r="C17" s="237"/>
      <c r="D17" s="233"/>
      <c r="E17" s="233"/>
      <c r="F17" s="233"/>
      <c r="G17" s="233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190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224">
        <v>5</v>
      </c>
      <c r="B18" s="225" t="s">
        <v>198</v>
      </c>
      <c r="C18" s="236" t="s">
        <v>199</v>
      </c>
      <c r="D18" s="226" t="s">
        <v>186</v>
      </c>
      <c r="E18" s="227">
        <v>1</v>
      </c>
      <c r="F18" s="228"/>
      <c r="G18" s="229">
        <f>ROUND(E18*F18,2)</f>
        <v>0</v>
      </c>
      <c r="H18" s="228"/>
      <c r="I18" s="229">
        <f>ROUND(E18*H18,2)</f>
        <v>0</v>
      </c>
      <c r="J18" s="228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/>
      <c r="S18" s="229" t="s">
        <v>200</v>
      </c>
      <c r="T18" s="230" t="s">
        <v>188</v>
      </c>
      <c r="U18" s="215">
        <v>0</v>
      </c>
      <c r="V18" s="215">
        <f>ROUND(E18*U18,2)</f>
        <v>0</v>
      </c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189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12"/>
      <c r="B19" s="213"/>
      <c r="C19" s="237"/>
      <c r="D19" s="233"/>
      <c r="E19" s="233"/>
      <c r="F19" s="233"/>
      <c r="G19" s="233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190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ht="22.5" outlineLevel="1" x14ac:dyDescent="0.2">
      <c r="A20" s="224">
        <v>6</v>
      </c>
      <c r="B20" s="225" t="s">
        <v>201</v>
      </c>
      <c r="C20" s="236" t="s">
        <v>202</v>
      </c>
      <c r="D20" s="226" t="s">
        <v>186</v>
      </c>
      <c r="E20" s="227">
        <v>1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21</v>
      </c>
      <c r="M20" s="229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200</v>
      </c>
      <c r="T20" s="230" t="s">
        <v>188</v>
      </c>
      <c r="U20" s="215">
        <v>0</v>
      </c>
      <c r="V20" s="215">
        <f>ROUND(E20*U20,2)</f>
        <v>0</v>
      </c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189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12"/>
      <c r="B21" s="213"/>
      <c r="C21" s="237"/>
      <c r="D21" s="233"/>
      <c r="E21" s="233"/>
      <c r="F21" s="233"/>
      <c r="G21" s="233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190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x14ac:dyDescent="0.2">
      <c r="A22" s="5"/>
      <c r="B22" s="6"/>
      <c r="C22" s="23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E22">
        <v>15</v>
      </c>
      <c r="AF22">
        <v>21</v>
      </c>
    </row>
    <row r="23" spans="1:60" x14ac:dyDescent="0.2">
      <c r="A23" s="208"/>
      <c r="B23" s="209" t="s">
        <v>29</v>
      </c>
      <c r="C23" s="239"/>
      <c r="D23" s="210"/>
      <c r="E23" s="211"/>
      <c r="F23" s="211"/>
      <c r="G23" s="234">
        <f>G8+G15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>
        <f>SUMIF(L7:L21,AE22,G7:G21)</f>
        <v>0</v>
      </c>
      <c r="AF23">
        <f>SUMIF(L7:L21,AF22,G7:G21)</f>
        <v>0</v>
      </c>
      <c r="AG23" t="s">
        <v>203</v>
      </c>
    </row>
    <row r="24" spans="1:60" x14ac:dyDescent="0.2">
      <c r="C24" s="240"/>
      <c r="D24" s="189"/>
      <c r="AG24" t="s">
        <v>204</v>
      </c>
    </row>
    <row r="25" spans="1:60" x14ac:dyDescent="0.2">
      <c r="D25" s="189"/>
    </row>
    <row r="26" spans="1:60" x14ac:dyDescent="0.2">
      <c r="D26" s="189"/>
    </row>
    <row r="27" spans="1:60" x14ac:dyDescent="0.2">
      <c r="D27" s="189"/>
    </row>
    <row r="28" spans="1:60" x14ac:dyDescent="0.2">
      <c r="D28" s="189"/>
    </row>
    <row r="29" spans="1:60" x14ac:dyDescent="0.2">
      <c r="D29" s="189"/>
    </row>
    <row r="30" spans="1:60" x14ac:dyDescent="0.2">
      <c r="D30" s="189"/>
    </row>
    <row r="31" spans="1:60" x14ac:dyDescent="0.2">
      <c r="D31" s="189"/>
    </row>
    <row r="32" spans="1:60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mjsD1+r+x5w2A894iD9O1SHwj9JY0VuGWHwi+diIRoqdWAH3DxWHzH0fZFu0bTlS0WluVo6DndGkfP5haylUpw==" saltValue="8DArCuUKGu5kD2ZcIFEnfQ==" spinCount="100000" sheet="1"/>
  <mergeCells count="10">
    <mergeCell ref="C14:G14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341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0" t="s">
        <v>205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61</v>
      </c>
      <c r="C3" s="194" t="s">
        <v>62</v>
      </c>
      <c r="D3" s="192"/>
      <c r="E3" s="192"/>
      <c r="F3" s="192"/>
      <c r="G3" s="193"/>
      <c r="AC3" s="126" t="s">
        <v>149</v>
      </c>
      <c r="AG3" t="s">
        <v>160</v>
      </c>
    </row>
    <row r="4" spans="1:60" ht="24.95" customHeight="1" x14ac:dyDescent="0.2">
      <c r="A4" s="195" t="s">
        <v>9</v>
      </c>
      <c r="B4" s="196" t="s">
        <v>59</v>
      </c>
      <c r="C4" s="197" t="s">
        <v>62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59</v>
      </c>
      <c r="C8" s="235" t="s">
        <v>75</v>
      </c>
      <c r="D8" s="220"/>
      <c r="E8" s="221"/>
      <c r="F8" s="222"/>
      <c r="G8" s="222">
        <f>SUMIF(AG9:AG28,"&lt;&gt;NOR",G9:G28)</f>
        <v>0</v>
      </c>
      <c r="H8" s="222"/>
      <c r="I8" s="222">
        <f>SUM(I9:I28)</f>
        <v>0</v>
      </c>
      <c r="J8" s="222"/>
      <c r="K8" s="222">
        <f>SUM(K9:K28)</f>
        <v>0</v>
      </c>
      <c r="L8" s="222"/>
      <c r="M8" s="222">
        <f>SUM(M9:M28)</f>
        <v>0</v>
      </c>
      <c r="N8" s="222"/>
      <c r="O8" s="222">
        <f>SUM(O9:O28)</f>
        <v>4.03</v>
      </c>
      <c r="P8" s="222"/>
      <c r="Q8" s="222">
        <f>SUM(Q9:Q28)</f>
        <v>0</v>
      </c>
      <c r="R8" s="222"/>
      <c r="S8" s="222"/>
      <c r="T8" s="223"/>
      <c r="U8" s="217"/>
      <c r="V8" s="217">
        <f>SUM(V9:V28)</f>
        <v>221.8</v>
      </c>
      <c r="W8" s="217"/>
      <c r="AG8" t="s">
        <v>183</v>
      </c>
    </row>
    <row r="9" spans="1:60" outlineLevel="1" x14ac:dyDescent="0.2">
      <c r="A9" s="224">
        <v>1</v>
      </c>
      <c r="B9" s="225" t="s">
        <v>206</v>
      </c>
      <c r="C9" s="236" t="s">
        <v>207</v>
      </c>
      <c r="D9" s="226" t="s">
        <v>208</v>
      </c>
      <c r="E9" s="227">
        <v>35.454999999999998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 t="s">
        <v>209</v>
      </c>
      <c r="S9" s="229" t="s">
        <v>187</v>
      </c>
      <c r="T9" s="230" t="s">
        <v>210</v>
      </c>
      <c r="U9" s="215">
        <v>3.5329999999999999</v>
      </c>
      <c r="V9" s="215">
        <f>ROUND(E9*U9,2)</f>
        <v>125.26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211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48" t="s">
        <v>212</v>
      </c>
      <c r="D10" s="243"/>
      <c r="E10" s="243"/>
      <c r="F10" s="243"/>
      <c r="G10" s="24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213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12"/>
      <c r="B11" s="213"/>
      <c r="C11" s="249" t="s">
        <v>214</v>
      </c>
      <c r="D11" s="241"/>
      <c r="E11" s="242">
        <v>7.9</v>
      </c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215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49" t="s">
        <v>216</v>
      </c>
      <c r="D12" s="241"/>
      <c r="E12" s="242">
        <v>24</v>
      </c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215</v>
      </c>
      <c r="AH12" s="205">
        <v>0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ht="22.5" outlineLevel="1" x14ac:dyDescent="0.2">
      <c r="A13" s="212"/>
      <c r="B13" s="213"/>
      <c r="C13" s="249" t="s">
        <v>217</v>
      </c>
      <c r="D13" s="241"/>
      <c r="E13" s="242">
        <v>3.5550000000000002</v>
      </c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215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50"/>
      <c r="D14" s="232"/>
      <c r="E14" s="232"/>
      <c r="F14" s="232"/>
      <c r="G14" s="232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24">
        <v>2</v>
      </c>
      <c r="B15" s="225" t="s">
        <v>218</v>
      </c>
      <c r="C15" s="236" t="s">
        <v>219</v>
      </c>
      <c r="D15" s="226" t="s">
        <v>208</v>
      </c>
      <c r="E15" s="227">
        <v>35.454999999999998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 t="s">
        <v>209</v>
      </c>
      <c r="S15" s="229" t="s">
        <v>187</v>
      </c>
      <c r="T15" s="230" t="s">
        <v>210</v>
      </c>
      <c r="U15" s="215">
        <v>1.0999999999999999E-2</v>
      </c>
      <c r="V15" s="215">
        <f>ROUND(E15*U15,2)</f>
        <v>0.39</v>
      </c>
      <c r="W15" s="21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211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12"/>
      <c r="B16" s="213"/>
      <c r="C16" s="248" t="s">
        <v>220</v>
      </c>
      <c r="D16" s="243"/>
      <c r="E16" s="243"/>
      <c r="F16" s="243"/>
      <c r="G16" s="243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213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12"/>
      <c r="B17" s="213"/>
      <c r="C17" s="250"/>
      <c r="D17" s="232"/>
      <c r="E17" s="232"/>
      <c r="F17" s="232"/>
      <c r="G17" s="232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190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ht="22.5" outlineLevel="1" x14ac:dyDescent="0.2">
      <c r="A18" s="224">
        <v>3</v>
      </c>
      <c r="B18" s="225" t="s">
        <v>221</v>
      </c>
      <c r="C18" s="236" t="s">
        <v>222</v>
      </c>
      <c r="D18" s="226" t="s">
        <v>208</v>
      </c>
      <c r="E18" s="227">
        <v>35.454999999999998</v>
      </c>
      <c r="F18" s="228"/>
      <c r="G18" s="229">
        <f>ROUND(E18*F18,2)</f>
        <v>0</v>
      </c>
      <c r="H18" s="228"/>
      <c r="I18" s="229">
        <f>ROUND(E18*H18,2)</f>
        <v>0</v>
      </c>
      <c r="J18" s="228"/>
      <c r="K18" s="229">
        <f>ROUND(E18*J18,2)</f>
        <v>0</v>
      </c>
      <c r="L18" s="229">
        <v>21</v>
      </c>
      <c r="M18" s="229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29" t="s">
        <v>209</v>
      </c>
      <c r="S18" s="229" t="s">
        <v>187</v>
      </c>
      <c r="T18" s="230" t="s">
        <v>210</v>
      </c>
      <c r="U18" s="215">
        <v>0.66800000000000004</v>
      </c>
      <c r="V18" s="215">
        <f>ROUND(E18*U18,2)</f>
        <v>23.68</v>
      </c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211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12"/>
      <c r="B19" s="213"/>
      <c r="C19" s="248" t="s">
        <v>223</v>
      </c>
      <c r="D19" s="243"/>
      <c r="E19" s="243"/>
      <c r="F19" s="243"/>
      <c r="G19" s="243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213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12"/>
      <c r="B20" s="213"/>
      <c r="C20" s="250"/>
      <c r="D20" s="232"/>
      <c r="E20" s="232"/>
      <c r="F20" s="232"/>
      <c r="G20" s="232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190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ht="33.75" outlineLevel="1" x14ac:dyDescent="0.2">
      <c r="A21" s="224">
        <v>4</v>
      </c>
      <c r="B21" s="225" t="s">
        <v>224</v>
      </c>
      <c r="C21" s="236" t="s">
        <v>225</v>
      </c>
      <c r="D21" s="226" t="s">
        <v>208</v>
      </c>
      <c r="E21" s="227">
        <v>35.454999999999998</v>
      </c>
      <c r="F21" s="228"/>
      <c r="G21" s="229">
        <f>ROUND(E21*F21,2)</f>
        <v>0</v>
      </c>
      <c r="H21" s="228"/>
      <c r="I21" s="229">
        <f>ROUND(E21*H21,2)</f>
        <v>0</v>
      </c>
      <c r="J21" s="228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 t="s">
        <v>209</v>
      </c>
      <c r="S21" s="229" t="s">
        <v>187</v>
      </c>
      <c r="T21" s="230" t="s">
        <v>210</v>
      </c>
      <c r="U21" s="215">
        <v>1.9379999999999999</v>
      </c>
      <c r="V21" s="215">
        <f>ROUND(E21*U21,2)</f>
        <v>68.709999999999994</v>
      </c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211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12"/>
      <c r="B22" s="213"/>
      <c r="C22" s="237"/>
      <c r="D22" s="233"/>
      <c r="E22" s="233"/>
      <c r="F22" s="233"/>
      <c r="G22" s="233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190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4">
        <v>5</v>
      </c>
      <c r="B23" s="225" t="s">
        <v>226</v>
      </c>
      <c r="C23" s="236" t="s">
        <v>227</v>
      </c>
      <c r="D23" s="226" t="s">
        <v>208</v>
      </c>
      <c r="E23" s="227">
        <v>2.37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21</v>
      </c>
      <c r="M23" s="229">
        <f>G23*(1+L23/100)</f>
        <v>0</v>
      </c>
      <c r="N23" s="229">
        <v>1.7</v>
      </c>
      <c r="O23" s="229">
        <f>ROUND(E23*N23,2)</f>
        <v>4.03</v>
      </c>
      <c r="P23" s="229">
        <v>0</v>
      </c>
      <c r="Q23" s="229">
        <f>ROUND(E23*P23,2)</f>
        <v>0</v>
      </c>
      <c r="R23" s="229" t="s">
        <v>209</v>
      </c>
      <c r="S23" s="229" t="s">
        <v>187</v>
      </c>
      <c r="T23" s="230" t="s">
        <v>210</v>
      </c>
      <c r="U23" s="215">
        <v>1.587</v>
      </c>
      <c r="V23" s="215">
        <f>ROUND(E23*U23,2)</f>
        <v>3.76</v>
      </c>
      <c r="W23" s="21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211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ht="22.5" outlineLevel="1" x14ac:dyDescent="0.2">
      <c r="A24" s="212"/>
      <c r="B24" s="213"/>
      <c r="C24" s="248" t="s">
        <v>228</v>
      </c>
      <c r="D24" s="243"/>
      <c r="E24" s="243"/>
      <c r="F24" s="243"/>
      <c r="G24" s="24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213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44" t="str">
        <f>C24</f>
        <v>sypaninou z vhodných hornin tř. 1 - 4 nebo materiálem připraveným podél výkopu ve vzdálenosti do 3 m od jeho kraje, pro jakoukoliv hloubku výkopu a jakoukoliv míru zhutnění,</v>
      </c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12"/>
      <c r="B25" s="213"/>
      <c r="C25" s="249" t="s">
        <v>229</v>
      </c>
      <c r="D25" s="241"/>
      <c r="E25" s="242">
        <v>2.37</v>
      </c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215</v>
      </c>
      <c r="AH25" s="205">
        <v>0</v>
      </c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12"/>
      <c r="B26" s="213"/>
      <c r="C26" s="250"/>
      <c r="D26" s="232"/>
      <c r="E26" s="232"/>
      <c r="F26" s="232"/>
      <c r="G26" s="232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190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24">
        <v>6</v>
      </c>
      <c r="B27" s="225" t="s">
        <v>230</v>
      </c>
      <c r="C27" s="236" t="s">
        <v>231</v>
      </c>
      <c r="D27" s="226" t="s">
        <v>232</v>
      </c>
      <c r="E27" s="227">
        <v>35.454999999999998</v>
      </c>
      <c r="F27" s="228"/>
      <c r="G27" s="229">
        <f>ROUND(E27*F27,2)</f>
        <v>0</v>
      </c>
      <c r="H27" s="228"/>
      <c r="I27" s="229">
        <f>ROUND(E27*H27,2)</f>
        <v>0</v>
      </c>
      <c r="J27" s="228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 t="s">
        <v>209</v>
      </c>
      <c r="S27" s="229" t="s">
        <v>187</v>
      </c>
      <c r="T27" s="230" t="s">
        <v>210</v>
      </c>
      <c r="U27" s="215">
        <v>0</v>
      </c>
      <c r="V27" s="215">
        <f>ROUND(E27*U27,2)</f>
        <v>0</v>
      </c>
      <c r="W27" s="215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211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12"/>
      <c r="B28" s="213"/>
      <c r="C28" s="237"/>
      <c r="D28" s="233"/>
      <c r="E28" s="233"/>
      <c r="F28" s="233"/>
      <c r="G28" s="233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190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x14ac:dyDescent="0.2">
      <c r="A29" s="218" t="s">
        <v>182</v>
      </c>
      <c r="B29" s="219" t="s">
        <v>63</v>
      </c>
      <c r="C29" s="235" t="s">
        <v>76</v>
      </c>
      <c r="D29" s="220"/>
      <c r="E29" s="221"/>
      <c r="F29" s="222"/>
      <c r="G29" s="222">
        <f>SUMIF(AG30:AG34,"&lt;&gt;NOR",G30:G34)</f>
        <v>0</v>
      </c>
      <c r="H29" s="222"/>
      <c r="I29" s="222">
        <f>SUM(I30:I34)</f>
        <v>0</v>
      </c>
      <c r="J29" s="222"/>
      <c r="K29" s="222">
        <f>SUM(K30:K34)</f>
        <v>0</v>
      </c>
      <c r="L29" s="222"/>
      <c r="M29" s="222">
        <f>SUM(M30:M34)</f>
        <v>0</v>
      </c>
      <c r="N29" s="222"/>
      <c r="O29" s="222">
        <f>SUM(O30:O34)</f>
        <v>1.42</v>
      </c>
      <c r="P29" s="222"/>
      <c r="Q29" s="222">
        <f>SUM(Q30:Q34)</f>
        <v>0</v>
      </c>
      <c r="R29" s="222"/>
      <c r="S29" s="222"/>
      <c r="T29" s="223"/>
      <c r="U29" s="217"/>
      <c r="V29" s="217">
        <f>SUM(V30:V34)</f>
        <v>423.94</v>
      </c>
      <c r="W29" s="217"/>
      <c r="AG29" t="s">
        <v>183</v>
      </c>
    </row>
    <row r="30" spans="1:60" ht="22.5" outlineLevel="1" x14ac:dyDescent="0.2">
      <c r="A30" s="224">
        <v>7</v>
      </c>
      <c r="B30" s="225" t="s">
        <v>233</v>
      </c>
      <c r="C30" s="236" t="s">
        <v>234</v>
      </c>
      <c r="D30" s="226" t="s">
        <v>235</v>
      </c>
      <c r="E30" s="227">
        <v>102.4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21</v>
      </c>
      <c r="M30" s="229">
        <f>G30*(1+L30/100)</f>
        <v>0</v>
      </c>
      <c r="N30" s="229">
        <v>1.387E-2</v>
      </c>
      <c r="O30" s="229">
        <f>ROUND(E30*N30,2)</f>
        <v>1.42</v>
      </c>
      <c r="P30" s="229">
        <v>0</v>
      </c>
      <c r="Q30" s="229">
        <f>ROUND(E30*P30,2)</f>
        <v>0</v>
      </c>
      <c r="R30" s="229" t="s">
        <v>236</v>
      </c>
      <c r="S30" s="229" t="s">
        <v>187</v>
      </c>
      <c r="T30" s="230" t="s">
        <v>210</v>
      </c>
      <c r="U30" s="215">
        <v>4.1399999999999997</v>
      </c>
      <c r="V30" s="215">
        <f>ROUND(E30*U30,2)</f>
        <v>423.94</v>
      </c>
      <c r="W30" s="21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211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22.5" outlineLevel="1" x14ac:dyDescent="0.2">
      <c r="A31" s="212"/>
      <c r="B31" s="213"/>
      <c r="C31" s="249" t="s">
        <v>237</v>
      </c>
      <c r="D31" s="241"/>
      <c r="E31" s="242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215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12"/>
      <c r="B32" s="213"/>
      <c r="C32" s="249" t="s">
        <v>238</v>
      </c>
      <c r="D32" s="241"/>
      <c r="E32" s="242">
        <v>19.7</v>
      </c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215</v>
      </c>
      <c r="AH32" s="205">
        <v>0</v>
      </c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12"/>
      <c r="B33" s="213"/>
      <c r="C33" s="249" t="s">
        <v>239</v>
      </c>
      <c r="D33" s="241"/>
      <c r="E33" s="242">
        <v>82.7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215</v>
      </c>
      <c r="AH33" s="205">
        <v>0</v>
      </c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12"/>
      <c r="B34" s="213"/>
      <c r="C34" s="250"/>
      <c r="D34" s="232"/>
      <c r="E34" s="232"/>
      <c r="F34" s="232"/>
      <c r="G34" s="232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190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x14ac:dyDescent="0.2">
      <c r="A35" s="218" t="s">
        <v>182</v>
      </c>
      <c r="B35" s="219" t="s">
        <v>65</v>
      </c>
      <c r="C35" s="235" t="s">
        <v>77</v>
      </c>
      <c r="D35" s="220"/>
      <c r="E35" s="221"/>
      <c r="F35" s="222"/>
      <c r="G35" s="222">
        <f>SUMIF(AG36:AG90,"&lt;&gt;NOR",G36:G90)</f>
        <v>0</v>
      </c>
      <c r="H35" s="222"/>
      <c r="I35" s="222">
        <f>SUM(I36:I90)</f>
        <v>0</v>
      </c>
      <c r="J35" s="222"/>
      <c r="K35" s="222">
        <f>SUM(K36:K90)</f>
        <v>0</v>
      </c>
      <c r="L35" s="222"/>
      <c r="M35" s="222">
        <f>SUM(M36:M90)</f>
        <v>0</v>
      </c>
      <c r="N35" s="222"/>
      <c r="O35" s="222">
        <f>SUM(O36:O90)</f>
        <v>16.540000000000003</v>
      </c>
      <c r="P35" s="222"/>
      <c r="Q35" s="222">
        <f>SUM(Q36:Q90)</f>
        <v>0</v>
      </c>
      <c r="R35" s="222"/>
      <c r="S35" s="222"/>
      <c r="T35" s="223"/>
      <c r="U35" s="217"/>
      <c r="V35" s="217">
        <f>SUM(V36:V90)</f>
        <v>122.44999999999999</v>
      </c>
      <c r="W35" s="217"/>
      <c r="AG35" t="s">
        <v>183</v>
      </c>
    </row>
    <row r="36" spans="1:60" ht="22.5" outlineLevel="1" x14ac:dyDescent="0.2">
      <c r="A36" s="224">
        <v>8</v>
      </c>
      <c r="B36" s="225" t="s">
        <v>240</v>
      </c>
      <c r="C36" s="236" t="s">
        <v>241</v>
      </c>
      <c r="D36" s="226" t="s">
        <v>208</v>
      </c>
      <c r="E36" s="227">
        <v>3.3</v>
      </c>
      <c r="F36" s="228"/>
      <c r="G36" s="229">
        <f>ROUND(E36*F36,2)</f>
        <v>0</v>
      </c>
      <c r="H36" s="228"/>
      <c r="I36" s="229">
        <f>ROUND(E36*H36,2)</f>
        <v>0</v>
      </c>
      <c r="J36" s="228"/>
      <c r="K36" s="229">
        <f>ROUND(E36*J36,2)</f>
        <v>0</v>
      </c>
      <c r="L36" s="229">
        <v>21</v>
      </c>
      <c r="M36" s="229">
        <f>G36*(1+L36/100)</f>
        <v>0</v>
      </c>
      <c r="N36" s="229">
        <v>1.7671600000000001</v>
      </c>
      <c r="O36" s="229">
        <f>ROUND(E36*N36,2)</f>
        <v>5.83</v>
      </c>
      <c r="P36" s="229">
        <v>0</v>
      </c>
      <c r="Q36" s="229">
        <f>ROUND(E36*P36,2)</f>
        <v>0</v>
      </c>
      <c r="R36" s="229" t="s">
        <v>236</v>
      </c>
      <c r="S36" s="229" t="s">
        <v>187</v>
      </c>
      <c r="T36" s="230" t="s">
        <v>210</v>
      </c>
      <c r="U36" s="215">
        <v>3.9407000000000001</v>
      </c>
      <c r="V36" s="215">
        <f>ROUND(E36*U36,2)</f>
        <v>13</v>
      </c>
      <c r="W36" s="215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211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12"/>
      <c r="B37" s="213"/>
      <c r="C37" s="248" t="s">
        <v>242</v>
      </c>
      <c r="D37" s="243"/>
      <c r="E37" s="243"/>
      <c r="F37" s="243"/>
      <c r="G37" s="243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213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12"/>
      <c r="B38" s="213"/>
      <c r="C38" s="249" t="s">
        <v>243</v>
      </c>
      <c r="D38" s="241"/>
      <c r="E38" s="242">
        <v>1.05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215</v>
      </c>
      <c r="AH38" s="205">
        <v>0</v>
      </c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12"/>
      <c r="B39" s="213"/>
      <c r="C39" s="249" t="s">
        <v>244</v>
      </c>
      <c r="D39" s="241"/>
      <c r="E39" s="242">
        <v>0.625</v>
      </c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215</v>
      </c>
      <c r="AH39" s="205">
        <v>0</v>
      </c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12"/>
      <c r="B40" s="213"/>
      <c r="C40" s="249" t="s">
        <v>245</v>
      </c>
      <c r="D40" s="241"/>
      <c r="E40" s="242">
        <v>0.625</v>
      </c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215</v>
      </c>
      <c r="AH40" s="205">
        <v>0</v>
      </c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12"/>
      <c r="B41" s="213"/>
      <c r="C41" s="249" t="s">
        <v>246</v>
      </c>
      <c r="D41" s="241"/>
      <c r="E41" s="242">
        <v>1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215</v>
      </c>
      <c r="AH41" s="205">
        <v>0</v>
      </c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12"/>
      <c r="B42" s="213"/>
      <c r="C42" s="250"/>
      <c r="D42" s="232"/>
      <c r="E42" s="232"/>
      <c r="F42" s="232"/>
      <c r="G42" s="232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190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24">
        <v>9</v>
      </c>
      <c r="B43" s="225" t="s">
        <v>247</v>
      </c>
      <c r="C43" s="236" t="s">
        <v>248</v>
      </c>
      <c r="D43" s="226" t="s">
        <v>208</v>
      </c>
      <c r="E43" s="227">
        <v>0.35099999999999998</v>
      </c>
      <c r="F43" s="228"/>
      <c r="G43" s="229">
        <f>ROUND(E43*F43,2)</f>
        <v>0</v>
      </c>
      <c r="H43" s="228"/>
      <c r="I43" s="229">
        <f>ROUND(E43*H43,2)</f>
        <v>0</v>
      </c>
      <c r="J43" s="228"/>
      <c r="K43" s="229">
        <f>ROUND(E43*J43,2)</f>
        <v>0</v>
      </c>
      <c r="L43" s="229">
        <v>21</v>
      </c>
      <c r="M43" s="229">
        <f>G43*(1+L43/100)</f>
        <v>0</v>
      </c>
      <c r="N43" s="229">
        <v>1.796</v>
      </c>
      <c r="O43" s="229">
        <f>ROUND(E43*N43,2)</f>
        <v>0.63</v>
      </c>
      <c r="P43" s="229">
        <v>0</v>
      </c>
      <c r="Q43" s="229">
        <f>ROUND(E43*P43,2)</f>
        <v>0</v>
      </c>
      <c r="R43" s="229" t="s">
        <v>236</v>
      </c>
      <c r="S43" s="229" t="s">
        <v>187</v>
      </c>
      <c r="T43" s="230" t="s">
        <v>210</v>
      </c>
      <c r="U43" s="215">
        <v>6.8680000000000003</v>
      </c>
      <c r="V43" s="215">
        <f>ROUND(E43*U43,2)</f>
        <v>2.41</v>
      </c>
      <c r="W43" s="215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211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12"/>
      <c r="B44" s="213"/>
      <c r="C44" s="248" t="s">
        <v>249</v>
      </c>
      <c r="D44" s="243"/>
      <c r="E44" s="243"/>
      <c r="F44" s="243"/>
      <c r="G44" s="243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213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12"/>
      <c r="B45" s="213"/>
      <c r="C45" s="249" t="s">
        <v>250</v>
      </c>
      <c r="D45" s="241"/>
      <c r="E45" s="242">
        <v>0.26400000000000001</v>
      </c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215</v>
      </c>
      <c r="AH45" s="205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12"/>
      <c r="B46" s="213"/>
      <c r="C46" s="249" t="s">
        <v>251</v>
      </c>
      <c r="D46" s="241"/>
      <c r="E46" s="242">
        <v>8.6999999999999994E-2</v>
      </c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215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12"/>
      <c r="B47" s="213"/>
      <c r="C47" s="250"/>
      <c r="D47" s="232"/>
      <c r="E47" s="232"/>
      <c r="F47" s="232"/>
      <c r="G47" s="232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190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24">
        <v>10</v>
      </c>
      <c r="B48" s="225" t="s">
        <v>252</v>
      </c>
      <c r="C48" s="236" t="s">
        <v>253</v>
      </c>
      <c r="D48" s="226" t="s">
        <v>232</v>
      </c>
      <c r="E48" s="227">
        <v>0.17430999999999999</v>
      </c>
      <c r="F48" s="228"/>
      <c r="G48" s="229">
        <f>ROUND(E48*F48,2)</f>
        <v>0</v>
      </c>
      <c r="H48" s="228"/>
      <c r="I48" s="229">
        <f>ROUND(E48*H48,2)</f>
        <v>0</v>
      </c>
      <c r="J48" s="228"/>
      <c r="K48" s="229">
        <f>ROUND(E48*J48,2)</f>
        <v>0</v>
      </c>
      <c r="L48" s="229">
        <v>21</v>
      </c>
      <c r="M48" s="229">
        <f>G48*(1+L48/100)</f>
        <v>0</v>
      </c>
      <c r="N48" s="229">
        <v>1.09954</v>
      </c>
      <c r="O48" s="229">
        <f>ROUND(E48*N48,2)</f>
        <v>0.19</v>
      </c>
      <c r="P48" s="229">
        <v>0</v>
      </c>
      <c r="Q48" s="229">
        <f>ROUND(E48*P48,2)</f>
        <v>0</v>
      </c>
      <c r="R48" s="229" t="s">
        <v>254</v>
      </c>
      <c r="S48" s="229" t="s">
        <v>187</v>
      </c>
      <c r="T48" s="230" t="s">
        <v>210</v>
      </c>
      <c r="U48" s="215">
        <v>18.175000000000001</v>
      </c>
      <c r="V48" s="215">
        <f>ROUND(E48*U48,2)</f>
        <v>3.17</v>
      </c>
      <c r="W48" s="215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211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12"/>
      <c r="B49" s="213"/>
      <c r="C49" s="248" t="s">
        <v>255</v>
      </c>
      <c r="D49" s="243"/>
      <c r="E49" s="243"/>
      <c r="F49" s="243"/>
      <c r="G49" s="243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213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ht="22.5" outlineLevel="1" x14ac:dyDescent="0.2">
      <c r="A50" s="212"/>
      <c r="B50" s="213"/>
      <c r="C50" s="249" t="s">
        <v>256</v>
      </c>
      <c r="D50" s="241"/>
      <c r="E50" s="242">
        <v>0.17430999999999999</v>
      </c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215</v>
      </c>
      <c r="AH50" s="205">
        <v>0</v>
      </c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12"/>
      <c r="B51" s="213"/>
      <c r="C51" s="250"/>
      <c r="D51" s="232"/>
      <c r="E51" s="232"/>
      <c r="F51" s="232"/>
      <c r="G51" s="232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190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24">
        <v>11</v>
      </c>
      <c r="B52" s="225" t="s">
        <v>257</v>
      </c>
      <c r="C52" s="236" t="s">
        <v>258</v>
      </c>
      <c r="D52" s="226" t="s">
        <v>232</v>
      </c>
      <c r="E52" s="227">
        <v>0.14299999999999999</v>
      </c>
      <c r="F52" s="228"/>
      <c r="G52" s="229">
        <f>ROUND(E52*F52,2)</f>
        <v>0</v>
      </c>
      <c r="H52" s="228"/>
      <c r="I52" s="229">
        <f>ROUND(E52*H52,2)</f>
        <v>0</v>
      </c>
      <c r="J52" s="228"/>
      <c r="K52" s="229">
        <f>ROUND(E52*J52,2)</f>
        <v>0</v>
      </c>
      <c r="L52" s="229">
        <v>21</v>
      </c>
      <c r="M52" s="229">
        <f>G52*(1+L52/100)</f>
        <v>0</v>
      </c>
      <c r="N52" s="229">
        <v>1.0970899999999999</v>
      </c>
      <c r="O52" s="229">
        <f>ROUND(E52*N52,2)</f>
        <v>0.16</v>
      </c>
      <c r="P52" s="229">
        <v>0</v>
      </c>
      <c r="Q52" s="229">
        <f>ROUND(E52*P52,2)</f>
        <v>0</v>
      </c>
      <c r="R52" s="229" t="s">
        <v>254</v>
      </c>
      <c r="S52" s="229" t="s">
        <v>187</v>
      </c>
      <c r="T52" s="230" t="s">
        <v>210</v>
      </c>
      <c r="U52" s="215">
        <v>16.582999999999998</v>
      </c>
      <c r="V52" s="215">
        <f>ROUND(E52*U52,2)</f>
        <v>2.37</v>
      </c>
      <c r="W52" s="215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211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12"/>
      <c r="B53" s="213"/>
      <c r="C53" s="248" t="s">
        <v>255</v>
      </c>
      <c r="D53" s="243"/>
      <c r="E53" s="243"/>
      <c r="F53" s="243"/>
      <c r="G53" s="243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213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12"/>
      <c r="B54" s="213"/>
      <c r="C54" s="249" t="s">
        <v>259</v>
      </c>
      <c r="D54" s="241"/>
      <c r="E54" s="242">
        <v>0.14299999999999999</v>
      </c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215</v>
      </c>
      <c r="AH54" s="205">
        <v>0</v>
      </c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12"/>
      <c r="B55" s="213"/>
      <c r="C55" s="250"/>
      <c r="D55" s="232"/>
      <c r="E55" s="232"/>
      <c r="F55" s="232"/>
      <c r="G55" s="232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190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24">
        <v>12</v>
      </c>
      <c r="B56" s="225" t="s">
        <v>260</v>
      </c>
      <c r="C56" s="236" t="s">
        <v>261</v>
      </c>
      <c r="D56" s="226" t="s">
        <v>232</v>
      </c>
      <c r="E56" s="227">
        <v>0.12978000000000001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21</v>
      </c>
      <c r="M56" s="229">
        <f>G56*(1+L56/100)</f>
        <v>0</v>
      </c>
      <c r="N56" s="229">
        <v>1.0970899999999999</v>
      </c>
      <c r="O56" s="229">
        <f>ROUND(E56*N56,2)</f>
        <v>0.14000000000000001</v>
      </c>
      <c r="P56" s="229">
        <v>0</v>
      </c>
      <c r="Q56" s="229">
        <f>ROUND(E56*P56,2)</f>
        <v>0</v>
      </c>
      <c r="R56" s="229" t="s">
        <v>254</v>
      </c>
      <c r="S56" s="229" t="s">
        <v>187</v>
      </c>
      <c r="T56" s="230" t="s">
        <v>210</v>
      </c>
      <c r="U56" s="215">
        <v>16.582999999999998</v>
      </c>
      <c r="V56" s="215">
        <f>ROUND(E56*U56,2)</f>
        <v>2.15</v>
      </c>
      <c r="W56" s="215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211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12"/>
      <c r="B57" s="213"/>
      <c r="C57" s="248" t="s">
        <v>255</v>
      </c>
      <c r="D57" s="243"/>
      <c r="E57" s="243"/>
      <c r="F57" s="243"/>
      <c r="G57" s="243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213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12"/>
      <c r="B58" s="213"/>
      <c r="C58" s="249" t="s">
        <v>262</v>
      </c>
      <c r="D58" s="241"/>
      <c r="E58" s="242">
        <v>0.12978000000000001</v>
      </c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215</v>
      </c>
      <c r="AH58" s="205">
        <v>0</v>
      </c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12"/>
      <c r="B59" s="213"/>
      <c r="C59" s="250"/>
      <c r="D59" s="232"/>
      <c r="E59" s="232"/>
      <c r="F59" s="232"/>
      <c r="G59" s="232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190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24">
        <v>13</v>
      </c>
      <c r="B60" s="225" t="s">
        <v>263</v>
      </c>
      <c r="C60" s="236" t="s">
        <v>264</v>
      </c>
      <c r="D60" s="226" t="s">
        <v>232</v>
      </c>
      <c r="E60" s="227">
        <v>0.622</v>
      </c>
      <c r="F60" s="228"/>
      <c r="G60" s="229">
        <f>ROUND(E60*F60,2)</f>
        <v>0</v>
      </c>
      <c r="H60" s="228"/>
      <c r="I60" s="229">
        <f>ROUND(E60*H60,2)</f>
        <v>0</v>
      </c>
      <c r="J60" s="228"/>
      <c r="K60" s="229">
        <f>ROUND(E60*J60,2)</f>
        <v>0</v>
      </c>
      <c r="L60" s="229">
        <v>21</v>
      </c>
      <c r="M60" s="229">
        <f>G60*(1+L60/100)</f>
        <v>0</v>
      </c>
      <c r="N60" s="229">
        <v>1.0970899999999999</v>
      </c>
      <c r="O60" s="229">
        <f>ROUND(E60*N60,2)</f>
        <v>0.68</v>
      </c>
      <c r="P60" s="229">
        <v>0</v>
      </c>
      <c r="Q60" s="229">
        <f>ROUND(E60*P60,2)</f>
        <v>0</v>
      </c>
      <c r="R60" s="229" t="s">
        <v>254</v>
      </c>
      <c r="S60" s="229" t="s">
        <v>187</v>
      </c>
      <c r="T60" s="230" t="s">
        <v>210</v>
      </c>
      <c r="U60" s="215">
        <v>16.582999999999998</v>
      </c>
      <c r="V60" s="215">
        <f>ROUND(E60*U60,2)</f>
        <v>10.31</v>
      </c>
      <c r="W60" s="215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211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12"/>
      <c r="B61" s="213"/>
      <c r="C61" s="248" t="s">
        <v>255</v>
      </c>
      <c r="D61" s="243"/>
      <c r="E61" s="243"/>
      <c r="F61" s="243"/>
      <c r="G61" s="243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213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12"/>
      <c r="B62" s="213"/>
      <c r="C62" s="249" t="s">
        <v>265</v>
      </c>
      <c r="D62" s="241"/>
      <c r="E62" s="242">
        <v>0.622</v>
      </c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215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12"/>
      <c r="B63" s="213"/>
      <c r="C63" s="250"/>
      <c r="D63" s="232"/>
      <c r="E63" s="232"/>
      <c r="F63" s="232"/>
      <c r="G63" s="232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190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24">
        <v>14</v>
      </c>
      <c r="B64" s="225" t="s">
        <v>266</v>
      </c>
      <c r="C64" s="236" t="s">
        <v>267</v>
      </c>
      <c r="D64" s="226" t="s">
        <v>268</v>
      </c>
      <c r="E64" s="227">
        <v>38.712499999999999</v>
      </c>
      <c r="F64" s="228"/>
      <c r="G64" s="229">
        <f>ROUND(E64*F64,2)</f>
        <v>0</v>
      </c>
      <c r="H64" s="228"/>
      <c r="I64" s="229">
        <f>ROUND(E64*H64,2)</f>
        <v>0</v>
      </c>
      <c r="J64" s="228"/>
      <c r="K64" s="229">
        <f>ROUND(E64*J64,2)</f>
        <v>0</v>
      </c>
      <c r="L64" s="229">
        <v>21</v>
      </c>
      <c r="M64" s="229">
        <f>G64*(1+L64/100)</f>
        <v>0</v>
      </c>
      <c r="N64" s="229">
        <v>5.2510000000000001E-2</v>
      </c>
      <c r="O64" s="229">
        <f>ROUND(E64*N64,2)</f>
        <v>2.0299999999999998</v>
      </c>
      <c r="P64" s="229">
        <v>0</v>
      </c>
      <c r="Q64" s="229">
        <f>ROUND(E64*P64,2)</f>
        <v>0</v>
      </c>
      <c r="R64" s="229" t="s">
        <v>254</v>
      </c>
      <c r="S64" s="229" t="s">
        <v>187</v>
      </c>
      <c r="T64" s="230" t="s">
        <v>210</v>
      </c>
      <c r="U64" s="215">
        <v>0.52915000000000001</v>
      </c>
      <c r="V64" s="215">
        <f>ROUND(E64*U64,2)</f>
        <v>20.48</v>
      </c>
      <c r="W64" s="215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211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12"/>
      <c r="B65" s="213"/>
      <c r="C65" s="248" t="s">
        <v>269</v>
      </c>
      <c r="D65" s="243"/>
      <c r="E65" s="243"/>
      <c r="F65" s="243"/>
      <c r="G65" s="243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213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12"/>
      <c r="B66" s="213"/>
      <c r="C66" s="249" t="s">
        <v>270</v>
      </c>
      <c r="D66" s="241"/>
      <c r="E66" s="242">
        <v>48.912500000000001</v>
      </c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215</v>
      </c>
      <c r="AH66" s="205">
        <v>0</v>
      </c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12"/>
      <c r="B67" s="213"/>
      <c r="C67" s="249" t="s">
        <v>271</v>
      </c>
      <c r="D67" s="241"/>
      <c r="E67" s="242">
        <v>-10.199999999999999</v>
      </c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215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12"/>
      <c r="B68" s="213"/>
      <c r="C68" s="250"/>
      <c r="D68" s="232"/>
      <c r="E68" s="232"/>
      <c r="F68" s="232"/>
      <c r="G68" s="232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190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24">
        <v>15</v>
      </c>
      <c r="B69" s="225" t="s">
        <v>272</v>
      </c>
      <c r="C69" s="236" t="s">
        <v>273</v>
      </c>
      <c r="D69" s="226" t="s">
        <v>268</v>
      </c>
      <c r="E69" s="227">
        <v>56.674999999999997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7.8359999999999999E-2</v>
      </c>
      <c r="O69" s="229">
        <f>ROUND(E69*N69,2)</f>
        <v>4.4400000000000004</v>
      </c>
      <c r="P69" s="229">
        <v>0</v>
      </c>
      <c r="Q69" s="229">
        <f>ROUND(E69*P69,2)</f>
        <v>0</v>
      </c>
      <c r="R69" s="229" t="s">
        <v>254</v>
      </c>
      <c r="S69" s="229" t="s">
        <v>187</v>
      </c>
      <c r="T69" s="230" t="s">
        <v>210</v>
      </c>
      <c r="U69" s="215">
        <v>0.55488999999999999</v>
      </c>
      <c r="V69" s="215">
        <f>ROUND(E69*U69,2)</f>
        <v>31.45</v>
      </c>
      <c r="W69" s="215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211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12"/>
      <c r="B70" s="213"/>
      <c r="C70" s="248" t="s">
        <v>269</v>
      </c>
      <c r="D70" s="243"/>
      <c r="E70" s="243"/>
      <c r="F70" s="243"/>
      <c r="G70" s="243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213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12"/>
      <c r="B71" s="213"/>
      <c r="C71" s="249" t="s">
        <v>274</v>
      </c>
      <c r="D71" s="241"/>
      <c r="E71" s="242">
        <v>64.674999999999997</v>
      </c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215</v>
      </c>
      <c r="AH71" s="205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12"/>
      <c r="B72" s="213"/>
      <c r="C72" s="249" t="s">
        <v>275</v>
      </c>
      <c r="D72" s="241"/>
      <c r="E72" s="242">
        <v>-8</v>
      </c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215</v>
      </c>
      <c r="AH72" s="205">
        <v>0</v>
      </c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12"/>
      <c r="B73" s="213"/>
      <c r="C73" s="250"/>
      <c r="D73" s="232"/>
      <c r="E73" s="232"/>
      <c r="F73" s="232"/>
      <c r="G73" s="232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190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24">
        <v>16</v>
      </c>
      <c r="B74" s="225" t="s">
        <v>276</v>
      </c>
      <c r="C74" s="236" t="s">
        <v>277</v>
      </c>
      <c r="D74" s="226" t="s">
        <v>235</v>
      </c>
      <c r="E74" s="227">
        <v>39</v>
      </c>
      <c r="F74" s="228"/>
      <c r="G74" s="229">
        <f>ROUND(E74*F74,2)</f>
        <v>0</v>
      </c>
      <c r="H74" s="228"/>
      <c r="I74" s="229">
        <f>ROUND(E74*H74,2)</f>
        <v>0</v>
      </c>
      <c r="J74" s="228"/>
      <c r="K74" s="229">
        <f>ROUND(E74*J74,2)</f>
        <v>0</v>
      </c>
      <c r="L74" s="229">
        <v>21</v>
      </c>
      <c r="M74" s="229">
        <f>G74*(1+L74/100)</f>
        <v>0</v>
      </c>
      <c r="N74" s="229">
        <v>1.0200000000000001E-3</v>
      </c>
      <c r="O74" s="229">
        <f>ROUND(E74*N74,2)</f>
        <v>0.04</v>
      </c>
      <c r="P74" s="229">
        <v>0</v>
      </c>
      <c r="Q74" s="229">
        <f>ROUND(E74*P74,2)</f>
        <v>0</v>
      </c>
      <c r="R74" s="229" t="s">
        <v>254</v>
      </c>
      <c r="S74" s="229" t="s">
        <v>187</v>
      </c>
      <c r="T74" s="230" t="s">
        <v>210</v>
      </c>
      <c r="U74" s="215">
        <v>0.36</v>
      </c>
      <c r="V74" s="215">
        <f>ROUND(E74*U74,2)</f>
        <v>14.04</v>
      </c>
      <c r="W74" s="215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211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12"/>
      <c r="B75" s="213"/>
      <c r="C75" s="249" t="s">
        <v>278</v>
      </c>
      <c r="D75" s="241"/>
      <c r="E75" s="242">
        <v>39</v>
      </c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215</v>
      </c>
      <c r="AH75" s="205">
        <v>0</v>
      </c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12"/>
      <c r="B76" s="213"/>
      <c r="C76" s="250"/>
      <c r="D76" s="232"/>
      <c r="E76" s="232"/>
      <c r="F76" s="232"/>
      <c r="G76" s="232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190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24">
        <v>17</v>
      </c>
      <c r="B77" s="225" t="s">
        <v>279</v>
      </c>
      <c r="C77" s="236" t="s">
        <v>280</v>
      </c>
      <c r="D77" s="226" t="s">
        <v>268</v>
      </c>
      <c r="E77" s="227">
        <v>13.65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21</v>
      </c>
      <c r="M77" s="229">
        <f>G77*(1+L77/100)</f>
        <v>0</v>
      </c>
      <c r="N77" s="229">
        <v>5.1720000000000002E-2</v>
      </c>
      <c r="O77" s="229">
        <f>ROUND(E77*N77,2)</f>
        <v>0.71</v>
      </c>
      <c r="P77" s="229">
        <v>0</v>
      </c>
      <c r="Q77" s="229">
        <f>ROUND(E77*P77,2)</f>
        <v>0</v>
      </c>
      <c r="R77" s="229" t="s">
        <v>254</v>
      </c>
      <c r="S77" s="229" t="s">
        <v>187</v>
      </c>
      <c r="T77" s="230" t="s">
        <v>210</v>
      </c>
      <c r="U77" s="215">
        <v>0.77700000000000002</v>
      </c>
      <c r="V77" s="215">
        <f>ROUND(E77*U77,2)</f>
        <v>10.61</v>
      </c>
      <c r="W77" s="215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211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12"/>
      <c r="B78" s="213"/>
      <c r="C78" s="249" t="s">
        <v>281</v>
      </c>
      <c r="D78" s="241"/>
      <c r="E78" s="242">
        <v>13.65</v>
      </c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215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12"/>
      <c r="B79" s="213"/>
      <c r="C79" s="250"/>
      <c r="D79" s="232"/>
      <c r="E79" s="232"/>
      <c r="F79" s="232"/>
      <c r="G79" s="232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190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24">
        <v>18</v>
      </c>
      <c r="B80" s="225" t="s">
        <v>282</v>
      </c>
      <c r="C80" s="236" t="s">
        <v>283</v>
      </c>
      <c r="D80" s="226" t="s">
        <v>268</v>
      </c>
      <c r="E80" s="227">
        <v>10.195</v>
      </c>
      <c r="F80" s="228"/>
      <c r="G80" s="229">
        <f>ROUND(E80*F80,2)</f>
        <v>0</v>
      </c>
      <c r="H80" s="228"/>
      <c r="I80" s="229">
        <f>ROUND(E80*H80,2)</f>
        <v>0</v>
      </c>
      <c r="J80" s="228"/>
      <c r="K80" s="229">
        <f>ROUND(E80*J80,2)</f>
        <v>0</v>
      </c>
      <c r="L80" s="229">
        <v>21</v>
      </c>
      <c r="M80" s="229">
        <f>G80*(1+L80/100)</f>
        <v>0</v>
      </c>
      <c r="N80" s="229">
        <v>0.1656</v>
      </c>
      <c r="O80" s="229">
        <f>ROUND(E80*N80,2)</f>
        <v>1.69</v>
      </c>
      <c r="P80" s="229">
        <v>0</v>
      </c>
      <c r="Q80" s="229">
        <f>ROUND(E80*P80,2)</f>
        <v>0</v>
      </c>
      <c r="R80" s="229" t="s">
        <v>254</v>
      </c>
      <c r="S80" s="229" t="s">
        <v>187</v>
      </c>
      <c r="T80" s="230" t="s">
        <v>210</v>
      </c>
      <c r="U80" s="215">
        <v>1.2225999999999999</v>
      </c>
      <c r="V80" s="215">
        <f>ROUND(E80*U80,2)</f>
        <v>12.46</v>
      </c>
      <c r="W80" s="215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211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12"/>
      <c r="B81" s="213"/>
      <c r="C81" s="248" t="s">
        <v>284</v>
      </c>
      <c r="D81" s="243"/>
      <c r="E81" s="243"/>
      <c r="F81" s="243"/>
      <c r="G81" s="243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213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12"/>
      <c r="B82" s="213"/>
      <c r="C82" s="249" t="s">
        <v>285</v>
      </c>
      <c r="D82" s="241"/>
      <c r="E82" s="242">
        <v>6.27</v>
      </c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05"/>
      <c r="Y82" s="205"/>
      <c r="Z82" s="205"/>
      <c r="AA82" s="205"/>
      <c r="AB82" s="205"/>
      <c r="AC82" s="205"/>
      <c r="AD82" s="205"/>
      <c r="AE82" s="205"/>
      <c r="AF82" s="205"/>
      <c r="AG82" s="205" t="s">
        <v>215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12"/>
      <c r="B83" s="213"/>
      <c r="C83" s="249" t="s">
        <v>286</v>
      </c>
      <c r="D83" s="241"/>
      <c r="E83" s="242">
        <v>0.8</v>
      </c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215</v>
      </c>
      <c r="AH83" s="205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12"/>
      <c r="B84" s="213"/>
      <c r="C84" s="249" t="s">
        <v>287</v>
      </c>
      <c r="D84" s="241"/>
      <c r="E84" s="242">
        <v>0.72499999999999998</v>
      </c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215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12"/>
      <c r="B85" s="213"/>
      <c r="C85" s="249" t="s">
        <v>288</v>
      </c>
      <c r="D85" s="241"/>
      <c r="E85" s="242">
        <v>2.4</v>
      </c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05"/>
      <c r="Y85" s="205"/>
      <c r="Z85" s="205"/>
      <c r="AA85" s="205"/>
      <c r="AB85" s="205"/>
      <c r="AC85" s="205"/>
      <c r="AD85" s="205"/>
      <c r="AE85" s="205"/>
      <c r="AF85" s="205"/>
      <c r="AG85" s="205" t="s">
        <v>215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12"/>
      <c r="B86" s="213"/>
      <c r="C86" s="250"/>
      <c r="D86" s="232"/>
      <c r="E86" s="232"/>
      <c r="F86" s="232"/>
      <c r="G86" s="232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190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ht="22.5" outlineLevel="1" x14ac:dyDescent="0.2">
      <c r="A87" s="224">
        <v>19</v>
      </c>
      <c r="B87" s="225" t="s">
        <v>289</v>
      </c>
      <c r="C87" s="236" t="s">
        <v>290</v>
      </c>
      <c r="D87" s="226" t="s">
        <v>235</v>
      </c>
      <c r="E87" s="227">
        <v>39</v>
      </c>
      <c r="F87" s="228"/>
      <c r="G87" s="229">
        <f>ROUND(E87*F87,2)</f>
        <v>0</v>
      </c>
      <c r="H87" s="228"/>
      <c r="I87" s="229">
        <f>ROUND(E87*H87,2)</f>
        <v>0</v>
      </c>
      <c r="J87" s="228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200</v>
      </c>
      <c r="T87" s="230" t="s">
        <v>188</v>
      </c>
      <c r="U87" s="215">
        <v>0</v>
      </c>
      <c r="V87" s="215">
        <f>ROUND(E87*U87,2)</f>
        <v>0</v>
      </c>
      <c r="W87" s="215"/>
      <c r="X87" s="205"/>
      <c r="Y87" s="205"/>
      <c r="Z87" s="205"/>
      <c r="AA87" s="205"/>
      <c r="AB87" s="205"/>
      <c r="AC87" s="205"/>
      <c r="AD87" s="205"/>
      <c r="AE87" s="205"/>
      <c r="AF87" s="205"/>
      <c r="AG87" s="205" t="s">
        <v>211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ht="22.5" outlineLevel="1" x14ac:dyDescent="0.2">
      <c r="A88" s="212"/>
      <c r="B88" s="213"/>
      <c r="C88" s="249" t="s">
        <v>291</v>
      </c>
      <c r="D88" s="241"/>
      <c r="E88" s="242">
        <v>39</v>
      </c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215</v>
      </c>
      <c r="AH88" s="205">
        <v>0</v>
      </c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12"/>
      <c r="B89" s="213"/>
      <c r="C89" s="249" t="s">
        <v>292</v>
      </c>
      <c r="D89" s="241"/>
      <c r="E89" s="242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215</v>
      </c>
      <c r="AH89" s="205">
        <v>0</v>
      </c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12"/>
      <c r="B90" s="213"/>
      <c r="C90" s="250"/>
      <c r="D90" s="232"/>
      <c r="E90" s="232"/>
      <c r="F90" s="232"/>
      <c r="G90" s="232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190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x14ac:dyDescent="0.2">
      <c r="A91" s="218" t="s">
        <v>182</v>
      </c>
      <c r="B91" s="219" t="s">
        <v>67</v>
      </c>
      <c r="C91" s="235" t="s">
        <v>78</v>
      </c>
      <c r="D91" s="220"/>
      <c r="E91" s="221"/>
      <c r="F91" s="222"/>
      <c r="G91" s="222">
        <f>SUMIF(AG92:AG105,"&lt;&gt;NOR",G92:G105)</f>
        <v>0</v>
      </c>
      <c r="H91" s="222"/>
      <c r="I91" s="222">
        <f>SUM(I92:I105)</f>
        <v>0</v>
      </c>
      <c r="J91" s="222"/>
      <c r="K91" s="222">
        <f>SUM(K92:K105)</f>
        <v>0</v>
      </c>
      <c r="L91" s="222"/>
      <c r="M91" s="222">
        <f>SUM(M92:M105)</f>
        <v>0</v>
      </c>
      <c r="N91" s="222"/>
      <c r="O91" s="222">
        <f>SUM(O92:O105)</f>
        <v>1.37</v>
      </c>
      <c r="P91" s="222"/>
      <c r="Q91" s="222">
        <f>SUM(Q92:Q105)</f>
        <v>0</v>
      </c>
      <c r="R91" s="222"/>
      <c r="S91" s="222"/>
      <c r="T91" s="223"/>
      <c r="U91" s="217"/>
      <c r="V91" s="217">
        <f>SUM(V92:V105)</f>
        <v>6.4499999999999993</v>
      </c>
      <c r="W91" s="217"/>
      <c r="AG91" t="s">
        <v>183</v>
      </c>
    </row>
    <row r="92" spans="1:60" outlineLevel="1" x14ac:dyDescent="0.2">
      <c r="A92" s="224">
        <v>20</v>
      </c>
      <c r="B92" s="225" t="s">
        <v>293</v>
      </c>
      <c r="C92" s="236" t="s">
        <v>294</v>
      </c>
      <c r="D92" s="226" t="s">
        <v>268</v>
      </c>
      <c r="E92" s="227">
        <v>7</v>
      </c>
      <c r="F92" s="228"/>
      <c r="G92" s="229">
        <f>ROUND(E92*F92,2)</f>
        <v>0</v>
      </c>
      <c r="H92" s="228"/>
      <c r="I92" s="229">
        <f>ROUND(E92*H92,2)</f>
        <v>0</v>
      </c>
      <c r="J92" s="228"/>
      <c r="K92" s="229">
        <f>ROUND(E92*J92,2)</f>
        <v>0</v>
      </c>
      <c r="L92" s="229">
        <v>21</v>
      </c>
      <c r="M92" s="229">
        <f>G92*(1+L92/100)</f>
        <v>0</v>
      </c>
      <c r="N92" s="229">
        <v>3.8700000000000002E-3</v>
      </c>
      <c r="O92" s="229">
        <f>ROUND(E92*N92,2)</f>
        <v>0.03</v>
      </c>
      <c r="P92" s="229">
        <v>0</v>
      </c>
      <c r="Q92" s="229">
        <f>ROUND(E92*P92,2)</f>
        <v>0</v>
      </c>
      <c r="R92" s="229" t="s">
        <v>254</v>
      </c>
      <c r="S92" s="229" t="s">
        <v>187</v>
      </c>
      <c r="T92" s="230" t="s">
        <v>210</v>
      </c>
      <c r="U92" s="215">
        <v>0.47399999999999998</v>
      </c>
      <c r="V92" s="215">
        <f>ROUND(E92*U92,2)</f>
        <v>3.32</v>
      </c>
      <c r="W92" s="215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211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212"/>
      <c r="B93" s="213"/>
      <c r="C93" s="248" t="s">
        <v>295</v>
      </c>
      <c r="D93" s="243"/>
      <c r="E93" s="243"/>
      <c r="F93" s="243"/>
      <c r="G93" s="243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05"/>
      <c r="Y93" s="205"/>
      <c r="Z93" s="205"/>
      <c r="AA93" s="205"/>
      <c r="AB93" s="205"/>
      <c r="AC93" s="205"/>
      <c r="AD93" s="205"/>
      <c r="AE93" s="205"/>
      <c r="AF93" s="205"/>
      <c r="AG93" s="205" t="s">
        <v>213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">
      <c r="A94" s="212"/>
      <c r="B94" s="213"/>
      <c r="C94" s="249" t="s">
        <v>296</v>
      </c>
      <c r="D94" s="241"/>
      <c r="E94" s="242">
        <v>7</v>
      </c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215</v>
      </c>
      <c r="AH94" s="205">
        <v>0</v>
      </c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12"/>
      <c r="B95" s="213"/>
      <c r="C95" s="250"/>
      <c r="D95" s="232"/>
      <c r="E95" s="232"/>
      <c r="F95" s="232"/>
      <c r="G95" s="232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05"/>
      <c r="Y95" s="205"/>
      <c r="Z95" s="205"/>
      <c r="AA95" s="205"/>
      <c r="AB95" s="205"/>
      <c r="AC95" s="205"/>
      <c r="AD95" s="205"/>
      <c r="AE95" s="205"/>
      <c r="AF95" s="205"/>
      <c r="AG95" s="205" t="s">
        <v>190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24">
        <v>21</v>
      </c>
      <c r="B96" s="225" t="s">
        <v>297</v>
      </c>
      <c r="C96" s="236" t="s">
        <v>298</v>
      </c>
      <c r="D96" s="226" t="s">
        <v>268</v>
      </c>
      <c r="E96" s="227">
        <v>7</v>
      </c>
      <c r="F96" s="228"/>
      <c r="G96" s="229">
        <f>ROUND(E96*F96,2)</f>
        <v>0</v>
      </c>
      <c r="H96" s="228"/>
      <c r="I96" s="229">
        <f>ROUND(E96*H96,2)</f>
        <v>0</v>
      </c>
      <c r="J96" s="228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 t="s">
        <v>254</v>
      </c>
      <c r="S96" s="229" t="s">
        <v>187</v>
      </c>
      <c r="T96" s="230" t="s">
        <v>210</v>
      </c>
      <c r="U96" s="215">
        <v>0.16</v>
      </c>
      <c r="V96" s="215">
        <f>ROUND(E96*U96,2)</f>
        <v>1.1200000000000001</v>
      </c>
      <c r="W96" s="215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211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12"/>
      <c r="B97" s="213"/>
      <c r="C97" s="248" t="s">
        <v>295</v>
      </c>
      <c r="D97" s="243"/>
      <c r="E97" s="243"/>
      <c r="F97" s="243"/>
      <c r="G97" s="243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213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12"/>
      <c r="B98" s="213"/>
      <c r="C98" s="250"/>
      <c r="D98" s="232"/>
      <c r="E98" s="232"/>
      <c r="F98" s="232"/>
      <c r="G98" s="232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190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24">
        <v>22</v>
      </c>
      <c r="B99" s="225" t="s">
        <v>299</v>
      </c>
      <c r="C99" s="236" t="s">
        <v>300</v>
      </c>
      <c r="D99" s="226" t="s">
        <v>208</v>
      </c>
      <c r="E99" s="227">
        <v>1.1850000000000001</v>
      </c>
      <c r="F99" s="228"/>
      <c r="G99" s="229">
        <f>ROUND(E99*F99,2)</f>
        <v>0</v>
      </c>
      <c r="H99" s="228"/>
      <c r="I99" s="229">
        <f>ROUND(E99*H99,2)</f>
        <v>0</v>
      </c>
      <c r="J99" s="228"/>
      <c r="K99" s="229">
        <f>ROUND(E99*J99,2)</f>
        <v>0</v>
      </c>
      <c r="L99" s="229">
        <v>21</v>
      </c>
      <c r="M99" s="229">
        <f>G99*(1+L99/100)</f>
        <v>0</v>
      </c>
      <c r="N99" s="229">
        <v>1.1322000000000001</v>
      </c>
      <c r="O99" s="229">
        <f>ROUND(E99*N99,2)</f>
        <v>1.34</v>
      </c>
      <c r="P99" s="229">
        <v>0</v>
      </c>
      <c r="Q99" s="229">
        <f>ROUND(E99*P99,2)</f>
        <v>0</v>
      </c>
      <c r="R99" s="229" t="s">
        <v>301</v>
      </c>
      <c r="S99" s="229" t="s">
        <v>187</v>
      </c>
      <c r="T99" s="230" t="s">
        <v>210</v>
      </c>
      <c r="U99" s="215">
        <v>1.6950000000000001</v>
      </c>
      <c r="V99" s="215">
        <f>ROUND(E99*U99,2)</f>
        <v>2.0099999999999998</v>
      </c>
      <c r="W99" s="215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211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12"/>
      <c r="B100" s="213"/>
      <c r="C100" s="248" t="s">
        <v>302</v>
      </c>
      <c r="D100" s="243"/>
      <c r="E100" s="243"/>
      <c r="F100" s="243"/>
      <c r="G100" s="243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213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212"/>
      <c r="B101" s="213"/>
      <c r="C101" s="249" t="s">
        <v>303</v>
      </c>
      <c r="D101" s="241"/>
      <c r="E101" s="242">
        <v>1.1850000000000001</v>
      </c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215</v>
      </c>
      <c r="AH101" s="205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212"/>
      <c r="B102" s="213"/>
      <c r="C102" s="250"/>
      <c r="D102" s="232"/>
      <c r="E102" s="232"/>
      <c r="F102" s="232"/>
      <c r="G102" s="232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190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24">
        <v>23</v>
      </c>
      <c r="B103" s="225" t="s">
        <v>304</v>
      </c>
      <c r="C103" s="236" t="s">
        <v>305</v>
      </c>
      <c r="D103" s="226" t="s">
        <v>268</v>
      </c>
      <c r="E103" s="227">
        <v>4.8449999999999998</v>
      </c>
      <c r="F103" s="228"/>
      <c r="G103" s="229">
        <f>ROUND(E103*F103,2)</f>
        <v>0</v>
      </c>
      <c r="H103" s="228"/>
      <c r="I103" s="229">
        <f>ROUND(E103*H103,2)</f>
        <v>0</v>
      </c>
      <c r="J103" s="228"/>
      <c r="K103" s="229">
        <f>ROUND(E103*J103,2)</f>
        <v>0</v>
      </c>
      <c r="L103" s="229">
        <v>21</v>
      </c>
      <c r="M103" s="229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200</v>
      </c>
      <c r="T103" s="230" t="s">
        <v>188</v>
      </c>
      <c r="U103" s="215">
        <v>0</v>
      </c>
      <c r="V103" s="215">
        <f>ROUND(E103*U103,2)</f>
        <v>0</v>
      </c>
      <c r="W103" s="21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211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ht="22.5" outlineLevel="1" x14ac:dyDescent="0.2">
      <c r="A104" s="212"/>
      <c r="B104" s="213"/>
      <c r="C104" s="249" t="s">
        <v>306</v>
      </c>
      <c r="D104" s="241"/>
      <c r="E104" s="242">
        <v>4.8449999999999998</v>
      </c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215</v>
      </c>
      <c r="AH104" s="205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12"/>
      <c r="B105" s="213"/>
      <c r="C105" s="250"/>
      <c r="D105" s="232"/>
      <c r="E105" s="232"/>
      <c r="F105" s="232"/>
      <c r="G105" s="232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190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x14ac:dyDescent="0.2">
      <c r="A106" s="218" t="s">
        <v>182</v>
      </c>
      <c r="B106" s="219" t="s">
        <v>79</v>
      </c>
      <c r="C106" s="235" t="s">
        <v>80</v>
      </c>
      <c r="D106" s="220"/>
      <c r="E106" s="221"/>
      <c r="F106" s="222"/>
      <c r="G106" s="222">
        <f>SUMIF(AG107:AG108,"&lt;&gt;NOR",G107:G108)</f>
        <v>0</v>
      </c>
      <c r="H106" s="222"/>
      <c r="I106" s="222">
        <f>SUM(I107:I108)</f>
        <v>0</v>
      </c>
      <c r="J106" s="222"/>
      <c r="K106" s="222">
        <f>SUM(K107:K108)</f>
        <v>0</v>
      </c>
      <c r="L106" s="222"/>
      <c r="M106" s="222">
        <f>SUM(M107:M108)</f>
        <v>0</v>
      </c>
      <c r="N106" s="222"/>
      <c r="O106" s="222">
        <f>SUM(O107:O108)</f>
        <v>0</v>
      </c>
      <c r="P106" s="222"/>
      <c r="Q106" s="222">
        <f>SUM(Q107:Q108)</f>
        <v>0</v>
      </c>
      <c r="R106" s="222"/>
      <c r="S106" s="222"/>
      <c r="T106" s="223"/>
      <c r="U106" s="217"/>
      <c r="V106" s="217">
        <f>SUM(V107:V108)</f>
        <v>0</v>
      </c>
      <c r="W106" s="217"/>
      <c r="AG106" t="s">
        <v>183</v>
      </c>
    </row>
    <row r="107" spans="1:60" outlineLevel="1" x14ac:dyDescent="0.2">
      <c r="A107" s="224">
        <v>24</v>
      </c>
      <c r="B107" s="225" t="s">
        <v>307</v>
      </c>
      <c r="C107" s="236" t="s">
        <v>308</v>
      </c>
      <c r="D107" s="226" t="s">
        <v>309</v>
      </c>
      <c r="E107" s="227">
        <v>5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/>
      <c r="S107" s="229" t="s">
        <v>200</v>
      </c>
      <c r="T107" s="230" t="s">
        <v>188</v>
      </c>
      <c r="U107" s="215">
        <v>0</v>
      </c>
      <c r="V107" s="215">
        <f>ROUND(E107*U107,2)</f>
        <v>0</v>
      </c>
      <c r="W107" s="21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211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212"/>
      <c r="B108" s="213"/>
      <c r="C108" s="237"/>
      <c r="D108" s="233"/>
      <c r="E108" s="233"/>
      <c r="F108" s="233"/>
      <c r="G108" s="233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190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x14ac:dyDescent="0.2">
      <c r="A109" s="218" t="s">
        <v>182</v>
      </c>
      <c r="B109" s="219" t="s">
        <v>81</v>
      </c>
      <c r="C109" s="235" t="s">
        <v>82</v>
      </c>
      <c r="D109" s="220"/>
      <c r="E109" s="221"/>
      <c r="F109" s="222"/>
      <c r="G109" s="222">
        <f>SUMIF(AG110:AG143,"&lt;&gt;NOR",G110:G143)</f>
        <v>0</v>
      </c>
      <c r="H109" s="222"/>
      <c r="I109" s="222">
        <f>SUM(I110:I143)</f>
        <v>0</v>
      </c>
      <c r="J109" s="222"/>
      <c r="K109" s="222">
        <f>SUM(K110:K143)</f>
        <v>0</v>
      </c>
      <c r="L109" s="222"/>
      <c r="M109" s="222">
        <f>SUM(M110:M143)</f>
        <v>0</v>
      </c>
      <c r="N109" s="222"/>
      <c r="O109" s="222">
        <f>SUM(O110:O143)</f>
        <v>9.69</v>
      </c>
      <c r="P109" s="222"/>
      <c r="Q109" s="222">
        <f>SUM(Q110:Q143)</f>
        <v>0</v>
      </c>
      <c r="R109" s="222"/>
      <c r="S109" s="222"/>
      <c r="T109" s="223"/>
      <c r="U109" s="217"/>
      <c r="V109" s="217">
        <f>SUM(V110:V143)</f>
        <v>305.94</v>
      </c>
      <c r="W109" s="217"/>
      <c r="AG109" t="s">
        <v>183</v>
      </c>
    </row>
    <row r="110" spans="1:60" ht="33.75" outlineLevel="1" x14ac:dyDescent="0.2">
      <c r="A110" s="224">
        <v>25</v>
      </c>
      <c r="B110" s="225" t="s">
        <v>310</v>
      </c>
      <c r="C110" s="236" t="s">
        <v>311</v>
      </c>
      <c r="D110" s="226" t="s">
        <v>268</v>
      </c>
      <c r="E110" s="227">
        <v>95.7</v>
      </c>
      <c r="F110" s="228"/>
      <c r="G110" s="229">
        <f>ROUND(E110*F110,2)</f>
        <v>0</v>
      </c>
      <c r="H110" s="228"/>
      <c r="I110" s="229">
        <f>ROUND(E110*H110,2)</f>
        <v>0</v>
      </c>
      <c r="J110" s="228"/>
      <c r="K110" s="229">
        <f>ROUND(E110*J110,2)</f>
        <v>0</v>
      </c>
      <c r="L110" s="229">
        <v>21</v>
      </c>
      <c r="M110" s="229">
        <f>G110*(1+L110/100)</f>
        <v>0</v>
      </c>
      <c r="N110" s="229">
        <v>2.12E-2</v>
      </c>
      <c r="O110" s="229">
        <f>ROUND(E110*N110,2)</f>
        <v>2.0299999999999998</v>
      </c>
      <c r="P110" s="229">
        <v>0</v>
      </c>
      <c r="Q110" s="229">
        <f>ROUND(E110*P110,2)</f>
        <v>0</v>
      </c>
      <c r="R110" s="229" t="s">
        <v>312</v>
      </c>
      <c r="S110" s="229" t="s">
        <v>187</v>
      </c>
      <c r="T110" s="230" t="s">
        <v>210</v>
      </c>
      <c r="U110" s="215">
        <v>0.32</v>
      </c>
      <c r="V110" s="215">
        <f>ROUND(E110*U110,2)</f>
        <v>30.62</v>
      </c>
      <c r="W110" s="21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211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12"/>
      <c r="B111" s="213"/>
      <c r="C111" s="248" t="s">
        <v>313</v>
      </c>
      <c r="D111" s="243"/>
      <c r="E111" s="243"/>
      <c r="F111" s="243"/>
      <c r="G111" s="243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 t="s">
        <v>213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ht="22.5" outlineLevel="1" x14ac:dyDescent="0.2">
      <c r="A112" s="212"/>
      <c r="B112" s="213"/>
      <c r="C112" s="251" t="s">
        <v>314</v>
      </c>
      <c r="D112" s="245"/>
      <c r="E112" s="245"/>
      <c r="F112" s="245"/>
      <c r="G112" s="24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 t="s">
        <v>213</v>
      </c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44" t="str">
        <f>C112</f>
        <v>s přísadou na zvýšení vodotěsnosti, o tl. 20 mm, dvouvrstvé štukové, ocelovým hladítkem hlazené, s penetračním nátěrem, postřikem a dvojnásobným uzavíracím nátěrem</v>
      </c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12"/>
      <c r="B113" s="213"/>
      <c r="C113" s="250"/>
      <c r="D113" s="232"/>
      <c r="E113" s="232"/>
      <c r="F113" s="232"/>
      <c r="G113" s="232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190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">
      <c r="A114" s="224">
        <v>26</v>
      </c>
      <c r="B114" s="225" t="s">
        <v>315</v>
      </c>
      <c r="C114" s="236" t="s">
        <v>316</v>
      </c>
      <c r="D114" s="226" t="s">
        <v>268</v>
      </c>
      <c r="E114" s="227">
        <v>29.106000000000002</v>
      </c>
      <c r="F114" s="228"/>
      <c r="G114" s="229">
        <f>ROUND(E114*F114,2)</f>
        <v>0</v>
      </c>
      <c r="H114" s="228"/>
      <c r="I114" s="229">
        <f>ROUND(E114*H114,2)</f>
        <v>0</v>
      </c>
      <c r="J114" s="228"/>
      <c r="K114" s="229">
        <f>ROUND(E114*J114,2)</f>
        <v>0</v>
      </c>
      <c r="L114" s="229">
        <v>21</v>
      </c>
      <c r="M114" s="229">
        <f>G114*(1+L114/100)</f>
        <v>0</v>
      </c>
      <c r="N114" s="229">
        <v>5.3769999999999998E-2</v>
      </c>
      <c r="O114" s="229">
        <f>ROUND(E114*N114,2)</f>
        <v>1.57</v>
      </c>
      <c r="P114" s="229">
        <v>0</v>
      </c>
      <c r="Q114" s="229">
        <f>ROUND(E114*P114,2)</f>
        <v>0</v>
      </c>
      <c r="R114" s="229" t="s">
        <v>254</v>
      </c>
      <c r="S114" s="229" t="s">
        <v>187</v>
      </c>
      <c r="T114" s="230" t="s">
        <v>210</v>
      </c>
      <c r="U114" s="215">
        <v>1.0529999999999999</v>
      </c>
      <c r="V114" s="215">
        <f>ROUND(E114*U114,2)</f>
        <v>30.65</v>
      </c>
      <c r="W114" s="21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 t="s">
        <v>211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">
      <c r="A115" s="212"/>
      <c r="B115" s="213"/>
      <c r="C115" s="248" t="s">
        <v>317</v>
      </c>
      <c r="D115" s="243"/>
      <c r="E115" s="243"/>
      <c r="F115" s="243"/>
      <c r="G115" s="243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 t="s">
        <v>213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outlineLevel="1" x14ac:dyDescent="0.2">
      <c r="A116" s="212"/>
      <c r="B116" s="213"/>
      <c r="C116" s="249" t="s">
        <v>318</v>
      </c>
      <c r="D116" s="241"/>
      <c r="E116" s="242">
        <v>29.106000000000002</v>
      </c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 t="s">
        <v>215</v>
      </c>
      <c r="AH116" s="205">
        <v>0</v>
      </c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</row>
    <row r="117" spans="1:60" outlineLevel="1" x14ac:dyDescent="0.2">
      <c r="A117" s="212"/>
      <c r="B117" s="213"/>
      <c r="C117" s="250"/>
      <c r="D117" s="232"/>
      <c r="E117" s="232"/>
      <c r="F117" s="232"/>
      <c r="G117" s="232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 t="s">
        <v>190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ht="22.5" outlineLevel="1" x14ac:dyDescent="0.2">
      <c r="A118" s="224">
        <v>27</v>
      </c>
      <c r="B118" s="225" t="s">
        <v>319</v>
      </c>
      <c r="C118" s="236" t="s">
        <v>320</v>
      </c>
      <c r="D118" s="226" t="s">
        <v>268</v>
      </c>
      <c r="E118" s="227">
        <v>109.5</v>
      </c>
      <c r="F118" s="228"/>
      <c r="G118" s="229">
        <f>ROUND(E118*F118,2)</f>
        <v>0</v>
      </c>
      <c r="H118" s="228"/>
      <c r="I118" s="229">
        <f>ROUND(E118*H118,2)</f>
        <v>0</v>
      </c>
      <c r="J118" s="228"/>
      <c r="K118" s="229">
        <f>ROUND(E118*J118,2)</f>
        <v>0</v>
      </c>
      <c r="L118" s="229">
        <v>21</v>
      </c>
      <c r="M118" s="229">
        <f>G118*(1+L118/100)</f>
        <v>0</v>
      </c>
      <c r="N118" s="229">
        <v>1.038E-2</v>
      </c>
      <c r="O118" s="229">
        <f>ROUND(E118*N118,2)</f>
        <v>1.1399999999999999</v>
      </c>
      <c r="P118" s="229">
        <v>0</v>
      </c>
      <c r="Q118" s="229">
        <f>ROUND(E118*P118,2)</f>
        <v>0</v>
      </c>
      <c r="R118" s="229" t="s">
        <v>236</v>
      </c>
      <c r="S118" s="229" t="s">
        <v>187</v>
      </c>
      <c r="T118" s="230" t="s">
        <v>210</v>
      </c>
      <c r="U118" s="215">
        <v>0.33688000000000001</v>
      </c>
      <c r="V118" s="215">
        <f>ROUND(E118*U118,2)</f>
        <v>36.89</v>
      </c>
      <c r="W118" s="21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 t="s">
        <v>211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">
      <c r="A119" s="212"/>
      <c r="B119" s="213"/>
      <c r="C119" s="249" t="s">
        <v>321</v>
      </c>
      <c r="D119" s="241"/>
      <c r="E119" s="242">
        <v>109.5</v>
      </c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 t="s">
        <v>215</v>
      </c>
      <c r="AH119" s="205">
        <v>0</v>
      </c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">
      <c r="A120" s="212"/>
      <c r="B120" s="213"/>
      <c r="C120" s="250"/>
      <c r="D120" s="232"/>
      <c r="E120" s="232"/>
      <c r="F120" s="232"/>
      <c r="G120" s="232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190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">
      <c r="A121" s="224">
        <v>28</v>
      </c>
      <c r="B121" s="225" t="s">
        <v>322</v>
      </c>
      <c r="C121" s="236" t="s">
        <v>323</v>
      </c>
      <c r="D121" s="226" t="s">
        <v>268</v>
      </c>
      <c r="E121" s="227">
        <v>19.84</v>
      </c>
      <c r="F121" s="228"/>
      <c r="G121" s="229">
        <f>ROUND(E121*F121,2)</f>
        <v>0</v>
      </c>
      <c r="H121" s="228"/>
      <c r="I121" s="229">
        <f>ROUND(E121*H121,2)</f>
        <v>0</v>
      </c>
      <c r="J121" s="228"/>
      <c r="K121" s="229">
        <f>ROUND(E121*J121,2)</f>
        <v>0</v>
      </c>
      <c r="L121" s="229">
        <v>21</v>
      </c>
      <c r="M121" s="229">
        <f>G121*(1+L121/100)</f>
        <v>0</v>
      </c>
      <c r="N121" s="229">
        <v>5.3690000000000002E-2</v>
      </c>
      <c r="O121" s="229">
        <f>ROUND(E121*N121,2)</f>
        <v>1.07</v>
      </c>
      <c r="P121" s="229">
        <v>0</v>
      </c>
      <c r="Q121" s="229">
        <f>ROUND(E121*P121,2)</f>
        <v>0</v>
      </c>
      <c r="R121" s="229" t="s">
        <v>236</v>
      </c>
      <c r="S121" s="229" t="s">
        <v>187</v>
      </c>
      <c r="T121" s="230" t="s">
        <v>210</v>
      </c>
      <c r="U121" s="215">
        <v>1.17717</v>
      </c>
      <c r="V121" s="215">
        <f>ROUND(E121*U121,2)</f>
        <v>23.36</v>
      </c>
      <c r="W121" s="21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 t="s">
        <v>211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">
      <c r="A122" s="212"/>
      <c r="B122" s="213"/>
      <c r="C122" s="248" t="s">
        <v>324</v>
      </c>
      <c r="D122" s="243"/>
      <c r="E122" s="243"/>
      <c r="F122" s="243"/>
      <c r="G122" s="243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 t="s">
        <v>213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ht="22.5" outlineLevel="1" x14ac:dyDescent="0.2">
      <c r="A123" s="212"/>
      <c r="B123" s="213"/>
      <c r="C123" s="249" t="s">
        <v>325</v>
      </c>
      <c r="D123" s="241"/>
      <c r="E123" s="242">
        <v>19.84</v>
      </c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 t="s">
        <v>215</v>
      </c>
      <c r="AH123" s="205">
        <v>0</v>
      </c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">
      <c r="A124" s="212"/>
      <c r="B124" s="213"/>
      <c r="C124" s="250"/>
      <c r="D124" s="232"/>
      <c r="E124" s="232"/>
      <c r="F124" s="232"/>
      <c r="G124" s="232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190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ht="22.5" outlineLevel="1" x14ac:dyDescent="0.2">
      <c r="A125" s="224">
        <v>29</v>
      </c>
      <c r="B125" s="225" t="s">
        <v>326</v>
      </c>
      <c r="C125" s="236" t="s">
        <v>327</v>
      </c>
      <c r="D125" s="226" t="s">
        <v>268</v>
      </c>
      <c r="E125" s="227">
        <v>41.37</v>
      </c>
      <c r="F125" s="228"/>
      <c r="G125" s="229">
        <f>ROUND(E125*F125,2)</f>
        <v>0</v>
      </c>
      <c r="H125" s="228"/>
      <c r="I125" s="229">
        <f>ROUND(E125*H125,2)</f>
        <v>0</v>
      </c>
      <c r="J125" s="228"/>
      <c r="K125" s="229">
        <f>ROUND(E125*J125,2)</f>
        <v>0</v>
      </c>
      <c r="L125" s="229">
        <v>21</v>
      </c>
      <c r="M125" s="229">
        <f>G125*(1+L125/100)</f>
        <v>0</v>
      </c>
      <c r="N125" s="229">
        <v>2.9919999999999999E-2</v>
      </c>
      <c r="O125" s="229">
        <f>ROUND(E125*N125,2)</f>
        <v>1.24</v>
      </c>
      <c r="P125" s="229">
        <v>0</v>
      </c>
      <c r="Q125" s="229">
        <f>ROUND(E125*P125,2)</f>
        <v>0</v>
      </c>
      <c r="R125" s="229" t="s">
        <v>236</v>
      </c>
      <c r="S125" s="229" t="s">
        <v>187</v>
      </c>
      <c r="T125" s="230" t="s">
        <v>210</v>
      </c>
      <c r="U125" s="215">
        <v>0.73243999999999998</v>
      </c>
      <c r="V125" s="215">
        <f>ROUND(E125*U125,2)</f>
        <v>30.3</v>
      </c>
      <c r="W125" s="21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 t="s">
        <v>211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">
      <c r="A126" s="212"/>
      <c r="B126" s="213"/>
      <c r="C126" s="249" t="s">
        <v>328</v>
      </c>
      <c r="D126" s="241"/>
      <c r="E126" s="242">
        <v>41.37</v>
      </c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 t="s">
        <v>215</v>
      </c>
      <c r="AH126" s="205">
        <v>0</v>
      </c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">
      <c r="A127" s="212"/>
      <c r="B127" s="213"/>
      <c r="C127" s="250"/>
      <c r="D127" s="232"/>
      <c r="E127" s="232"/>
      <c r="F127" s="232"/>
      <c r="G127" s="232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 t="s">
        <v>190</v>
      </c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">
      <c r="A128" s="224">
        <v>30</v>
      </c>
      <c r="B128" s="225" t="s">
        <v>329</v>
      </c>
      <c r="C128" s="236" t="s">
        <v>330</v>
      </c>
      <c r="D128" s="226" t="s">
        <v>268</v>
      </c>
      <c r="E128" s="227">
        <v>95.7</v>
      </c>
      <c r="F128" s="228"/>
      <c r="G128" s="229">
        <f>ROUND(E128*F128,2)</f>
        <v>0</v>
      </c>
      <c r="H128" s="228"/>
      <c r="I128" s="229">
        <f>ROUND(E128*H128,2)</f>
        <v>0</v>
      </c>
      <c r="J128" s="228"/>
      <c r="K128" s="229">
        <f>ROUND(E128*J128,2)</f>
        <v>0</v>
      </c>
      <c r="L128" s="229">
        <v>21</v>
      </c>
      <c r="M128" s="229">
        <f>G128*(1+L128/100)</f>
        <v>0</v>
      </c>
      <c r="N128" s="229">
        <v>8.0000000000000007E-5</v>
      </c>
      <c r="O128" s="229">
        <f>ROUND(E128*N128,2)</f>
        <v>0.01</v>
      </c>
      <c r="P128" s="229">
        <v>0</v>
      </c>
      <c r="Q128" s="229">
        <f>ROUND(E128*P128,2)</f>
        <v>0</v>
      </c>
      <c r="R128" s="229" t="s">
        <v>254</v>
      </c>
      <c r="S128" s="229" t="s">
        <v>187</v>
      </c>
      <c r="T128" s="230" t="s">
        <v>210</v>
      </c>
      <c r="U128" s="215">
        <v>0</v>
      </c>
      <c r="V128" s="215">
        <f>ROUND(E128*U128,2)</f>
        <v>0</v>
      </c>
      <c r="W128" s="21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 t="s">
        <v>211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 x14ac:dyDescent="0.2">
      <c r="A129" s="212"/>
      <c r="B129" s="213"/>
      <c r="C129" s="248" t="s">
        <v>331</v>
      </c>
      <c r="D129" s="243"/>
      <c r="E129" s="243"/>
      <c r="F129" s="243"/>
      <c r="G129" s="243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 t="s">
        <v>213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">
      <c r="A130" s="212"/>
      <c r="B130" s="213"/>
      <c r="C130" s="250"/>
      <c r="D130" s="232"/>
      <c r="E130" s="232"/>
      <c r="F130" s="232"/>
      <c r="G130" s="232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190</v>
      </c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outlineLevel="1" x14ac:dyDescent="0.2">
      <c r="A131" s="224">
        <v>31</v>
      </c>
      <c r="B131" s="225" t="s">
        <v>332</v>
      </c>
      <c r="C131" s="236" t="s">
        <v>333</v>
      </c>
      <c r="D131" s="226" t="s">
        <v>235</v>
      </c>
      <c r="E131" s="227">
        <v>72.900000000000006</v>
      </c>
      <c r="F131" s="228"/>
      <c r="G131" s="229">
        <f>ROUND(E131*F131,2)</f>
        <v>0</v>
      </c>
      <c r="H131" s="228"/>
      <c r="I131" s="229">
        <f>ROUND(E131*H131,2)</f>
        <v>0</v>
      </c>
      <c r="J131" s="228"/>
      <c r="K131" s="229">
        <f>ROUND(E131*J131,2)</f>
        <v>0</v>
      </c>
      <c r="L131" s="229">
        <v>21</v>
      </c>
      <c r="M131" s="229">
        <f>G131*(1+L131/100)</f>
        <v>0</v>
      </c>
      <c r="N131" s="229">
        <v>4.6000000000000001E-4</v>
      </c>
      <c r="O131" s="229">
        <f>ROUND(E131*N131,2)</f>
        <v>0.03</v>
      </c>
      <c r="P131" s="229">
        <v>0</v>
      </c>
      <c r="Q131" s="229">
        <f>ROUND(E131*P131,2)</f>
        <v>0</v>
      </c>
      <c r="R131" s="229" t="s">
        <v>254</v>
      </c>
      <c r="S131" s="229" t="s">
        <v>187</v>
      </c>
      <c r="T131" s="230" t="s">
        <v>210</v>
      </c>
      <c r="U131" s="215">
        <v>0</v>
      </c>
      <c r="V131" s="215">
        <f>ROUND(E131*U131,2)</f>
        <v>0</v>
      </c>
      <c r="W131" s="21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 t="s">
        <v>211</v>
      </c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5"/>
      <c r="AU131" s="205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</row>
    <row r="132" spans="1:60" outlineLevel="1" x14ac:dyDescent="0.2">
      <c r="A132" s="212"/>
      <c r="B132" s="213"/>
      <c r="C132" s="248" t="s">
        <v>331</v>
      </c>
      <c r="D132" s="243"/>
      <c r="E132" s="243"/>
      <c r="F132" s="243"/>
      <c r="G132" s="243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 t="s">
        <v>213</v>
      </c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">
      <c r="A133" s="212"/>
      <c r="B133" s="213"/>
      <c r="C133" s="249" t="s">
        <v>334</v>
      </c>
      <c r="D133" s="241"/>
      <c r="E133" s="242">
        <v>72.900000000000006</v>
      </c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 t="s">
        <v>215</v>
      </c>
      <c r="AH133" s="205">
        <v>0</v>
      </c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">
      <c r="A134" s="212"/>
      <c r="B134" s="213"/>
      <c r="C134" s="250"/>
      <c r="D134" s="232"/>
      <c r="E134" s="232"/>
      <c r="F134" s="232"/>
      <c r="G134" s="232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 t="s">
        <v>190</v>
      </c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ht="22.5" outlineLevel="1" x14ac:dyDescent="0.2">
      <c r="A135" s="224">
        <v>32</v>
      </c>
      <c r="B135" s="225" t="s">
        <v>335</v>
      </c>
      <c r="C135" s="236" t="s">
        <v>336</v>
      </c>
      <c r="D135" s="226" t="s">
        <v>268</v>
      </c>
      <c r="E135" s="227">
        <v>95.7</v>
      </c>
      <c r="F135" s="228"/>
      <c r="G135" s="229">
        <f>ROUND(E135*F135,2)</f>
        <v>0</v>
      </c>
      <c r="H135" s="228"/>
      <c r="I135" s="229">
        <f>ROUND(E135*H135,2)</f>
        <v>0</v>
      </c>
      <c r="J135" s="228"/>
      <c r="K135" s="229">
        <f>ROUND(E135*J135,2)</f>
        <v>0</v>
      </c>
      <c r="L135" s="229">
        <v>21</v>
      </c>
      <c r="M135" s="229">
        <f>G135*(1+L135/100)</f>
        <v>0</v>
      </c>
      <c r="N135" s="229">
        <v>2.7150000000000001E-2</v>
      </c>
      <c r="O135" s="229">
        <f>ROUND(E135*N135,2)</f>
        <v>2.6</v>
      </c>
      <c r="P135" s="229">
        <v>0</v>
      </c>
      <c r="Q135" s="229">
        <f>ROUND(E135*P135,2)</f>
        <v>0</v>
      </c>
      <c r="R135" s="229" t="s">
        <v>254</v>
      </c>
      <c r="S135" s="229" t="s">
        <v>187</v>
      </c>
      <c r="T135" s="230" t="s">
        <v>210</v>
      </c>
      <c r="U135" s="215">
        <v>0.38</v>
      </c>
      <c r="V135" s="215">
        <f>ROUND(E135*U135,2)</f>
        <v>36.369999999999997</v>
      </c>
      <c r="W135" s="21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 t="s">
        <v>211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">
      <c r="A136" s="212"/>
      <c r="B136" s="213"/>
      <c r="C136" s="248" t="s">
        <v>337</v>
      </c>
      <c r="D136" s="243"/>
      <c r="E136" s="243"/>
      <c r="F136" s="243"/>
      <c r="G136" s="243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 t="s">
        <v>213</v>
      </c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">
      <c r="A137" s="212"/>
      <c r="B137" s="213"/>
      <c r="C137" s="249" t="s">
        <v>338</v>
      </c>
      <c r="D137" s="241"/>
      <c r="E137" s="242">
        <v>114.4</v>
      </c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 t="s">
        <v>215</v>
      </c>
      <c r="AH137" s="205">
        <v>0</v>
      </c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">
      <c r="A138" s="212"/>
      <c r="B138" s="213"/>
      <c r="C138" s="249" t="s">
        <v>339</v>
      </c>
      <c r="D138" s="241"/>
      <c r="E138" s="242">
        <v>-18.7</v>
      </c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 t="s">
        <v>215</v>
      </c>
      <c r="AH138" s="205">
        <v>0</v>
      </c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 x14ac:dyDescent="0.2">
      <c r="A139" s="212"/>
      <c r="B139" s="213"/>
      <c r="C139" s="250"/>
      <c r="D139" s="232"/>
      <c r="E139" s="232"/>
      <c r="F139" s="232"/>
      <c r="G139" s="232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190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ht="22.5" outlineLevel="1" x14ac:dyDescent="0.2">
      <c r="A140" s="224">
        <v>33</v>
      </c>
      <c r="B140" s="225" t="s">
        <v>340</v>
      </c>
      <c r="C140" s="236" t="s">
        <v>341</v>
      </c>
      <c r="D140" s="226" t="s">
        <v>268</v>
      </c>
      <c r="E140" s="227">
        <v>218.06</v>
      </c>
      <c r="F140" s="228"/>
      <c r="G140" s="229">
        <f>ROUND(E140*F140,2)</f>
        <v>0</v>
      </c>
      <c r="H140" s="228"/>
      <c r="I140" s="229">
        <f>ROUND(E140*H140,2)</f>
        <v>0</v>
      </c>
      <c r="J140" s="228"/>
      <c r="K140" s="229">
        <f>ROUND(E140*J140,2)</f>
        <v>0</v>
      </c>
      <c r="L140" s="229">
        <v>21</v>
      </c>
      <c r="M140" s="229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29" t="s">
        <v>254</v>
      </c>
      <c r="S140" s="229" t="s">
        <v>187</v>
      </c>
      <c r="T140" s="230" t="s">
        <v>210</v>
      </c>
      <c r="U140" s="215">
        <v>0.54</v>
      </c>
      <c r="V140" s="215">
        <f>ROUND(E140*U140,2)</f>
        <v>117.75</v>
      </c>
      <c r="W140" s="21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 t="s">
        <v>211</v>
      </c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">
      <c r="A141" s="212"/>
      <c r="B141" s="213"/>
      <c r="C141" s="248" t="s">
        <v>342</v>
      </c>
      <c r="D141" s="243"/>
      <c r="E141" s="243"/>
      <c r="F141" s="243"/>
      <c r="G141" s="243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 t="s">
        <v>213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">
      <c r="A142" s="212"/>
      <c r="B142" s="213"/>
      <c r="C142" s="249" t="s">
        <v>343</v>
      </c>
      <c r="D142" s="241"/>
      <c r="E142" s="242">
        <v>218.06</v>
      </c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 t="s">
        <v>215</v>
      </c>
      <c r="AH142" s="205">
        <v>0</v>
      </c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">
      <c r="A143" s="212"/>
      <c r="B143" s="213"/>
      <c r="C143" s="250"/>
      <c r="D143" s="232"/>
      <c r="E143" s="232"/>
      <c r="F143" s="232"/>
      <c r="G143" s="232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190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x14ac:dyDescent="0.2">
      <c r="A144" s="218" t="s">
        <v>182</v>
      </c>
      <c r="B144" s="219" t="s">
        <v>83</v>
      </c>
      <c r="C144" s="235" t="s">
        <v>84</v>
      </c>
      <c r="D144" s="220"/>
      <c r="E144" s="221"/>
      <c r="F144" s="222"/>
      <c r="G144" s="222">
        <f>SUMIF(AG145:AG148,"&lt;&gt;NOR",G145:G148)</f>
        <v>0</v>
      </c>
      <c r="H144" s="222"/>
      <c r="I144" s="222">
        <f>SUM(I145:I148)</f>
        <v>0</v>
      </c>
      <c r="J144" s="222"/>
      <c r="K144" s="222">
        <f>SUM(K145:K148)</f>
        <v>0</v>
      </c>
      <c r="L144" s="222"/>
      <c r="M144" s="222">
        <f>SUM(M145:M148)</f>
        <v>0</v>
      </c>
      <c r="N144" s="222"/>
      <c r="O144" s="222">
        <f>SUM(O145:O148)</f>
        <v>1.33</v>
      </c>
      <c r="P144" s="222"/>
      <c r="Q144" s="222">
        <f>SUM(Q145:Q148)</f>
        <v>0</v>
      </c>
      <c r="R144" s="222"/>
      <c r="S144" s="222"/>
      <c r="T144" s="223"/>
      <c r="U144" s="217"/>
      <c r="V144" s="217">
        <f>SUM(V145:V148)</f>
        <v>17.36</v>
      </c>
      <c r="W144" s="217"/>
      <c r="AG144" t="s">
        <v>183</v>
      </c>
    </row>
    <row r="145" spans="1:60" ht="22.5" outlineLevel="1" x14ac:dyDescent="0.2">
      <c r="A145" s="224">
        <v>34</v>
      </c>
      <c r="B145" s="225" t="s">
        <v>344</v>
      </c>
      <c r="C145" s="236" t="s">
        <v>345</v>
      </c>
      <c r="D145" s="226" t="s">
        <v>268</v>
      </c>
      <c r="E145" s="227">
        <v>34.5</v>
      </c>
      <c r="F145" s="228"/>
      <c r="G145" s="229">
        <f>ROUND(E145*F145,2)</f>
        <v>0</v>
      </c>
      <c r="H145" s="228"/>
      <c r="I145" s="229">
        <f>ROUND(E145*H145,2)</f>
        <v>0</v>
      </c>
      <c r="J145" s="228"/>
      <c r="K145" s="229">
        <f>ROUND(E145*J145,2)</f>
        <v>0</v>
      </c>
      <c r="L145" s="229">
        <v>21</v>
      </c>
      <c r="M145" s="229">
        <f>G145*(1+L145/100)</f>
        <v>0</v>
      </c>
      <c r="N145" s="229">
        <v>3.8449999999999998E-2</v>
      </c>
      <c r="O145" s="229">
        <f>ROUND(E145*N145,2)</f>
        <v>1.33</v>
      </c>
      <c r="P145" s="229">
        <v>0</v>
      </c>
      <c r="Q145" s="229">
        <f>ROUND(E145*P145,2)</f>
        <v>0</v>
      </c>
      <c r="R145" s="229" t="s">
        <v>236</v>
      </c>
      <c r="S145" s="229" t="s">
        <v>187</v>
      </c>
      <c r="T145" s="230" t="s">
        <v>210</v>
      </c>
      <c r="U145" s="215">
        <v>0.50329000000000002</v>
      </c>
      <c r="V145" s="215">
        <f>ROUND(E145*U145,2)</f>
        <v>17.36</v>
      </c>
      <c r="W145" s="21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 t="s">
        <v>211</v>
      </c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outlineLevel="1" x14ac:dyDescent="0.2">
      <c r="A146" s="212"/>
      <c r="B146" s="213"/>
      <c r="C146" s="248" t="s">
        <v>346</v>
      </c>
      <c r="D146" s="243"/>
      <c r="E146" s="243"/>
      <c r="F146" s="243"/>
      <c r="G146" s="243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 t="s">
        <v>213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">
      <c r="A147" s="212"/>
      <c r="B147" s="213"/>
      <c r="C147" s="249" t="s">
        <v>347</v>
      </c>
      <c r="D147" s="241"/>
      <c r="E147" s="242">
        <v>34.5</v>
      </c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 t="s">
        <v>215</v>
      </c>
      <c r="AH147" s="205">
        <v>0</v>
      </c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outlineLevel="1" x14ac:dyDescent="0.2">
      <c r="A148" s="212"/>
      <c r="B148" s="213"/>
      <c r="C148" s="250"/>
      <c r="D148" s="232"/>
      <c r="E148" s="232"/>
      <c r="F148" s="232"/>
      <c r="G148" s="232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190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x14ac:dyDescent="0.2">
      <c r="A149" s="218" t="s">
        <v>182</v>
      </c>
      <c r="B149" s="219" t="s">
        <v>85</v>
      </c>
      <c r="C149" s="235" t="s">
        <v>86</v>
      </c>
      <c r="D149" s="220"/>
      <c r="E149" s="221"/>
      <c r="F149" s="222"/>
      <c r="G149" s="222">
        <f>SUMIF(AG150:AG182,"&lt;&gt;NOR",G150:G182)</f>
        <v>0</v>
      </c>
      <c r="H149" s="222"/>
      <c r="I149" s="222">
        <f>SUM(I150:I182)</f>
        <v>0</v>
      </c>
      <c r="J149" s="222"/>
      <c r="K149" s="222">
        <f>SUM(K150:K182)</f>
        <v>0</v>
      </c>
      <c r="L149" s="222"/>
      <c r="M149" s="222">
        <f>SUM(M150:M182)</f>
        <v>0</v>
      </c>
      <c r="N149" s="222"/>
      <c r="O149" s="222">
        <f>SUM(O150:O182)</f>
        <v>75.349999999999994</v>
      </c>
      <c r="P149" s="222"/>
      <c r="Q149" s="222">
        <f>SUM(Q150:Q182)</f>
        <v>0</v>
      </c>
      <c r="R149" s="222"/>
      <c r="S149" s="222"/>
      <c r="T149" s="223"/>
      <c r="U149" s="217"/>
      <c r="V149" s="217">
        <f>SUM(V150:V182)</f>
        <v>177.99</v>
      </c>
      <c r="W149" s="217"/>
      <c r="AG149" t="s">
        <v>183</v>
      </c>
    </row>
    <row r="150" spans="1:60" outlineLevel="1" x14ac:dyDescent="0.2">
      <c r="A150" s="224">
        <v>35</v>
      </c>
      <c r="B150" s="225" t="s">
        <v>348</v>
      </c>
      <c r="C150" s="236" t="s">
        <v>349</v>
      </c>
      <c r="D150" s="226" t="s">
        <v>268</v>
      </c>
      <c r="E150" s="227">
        <v>127.6</v>
      </c>
      <c r="F150" s="228"/>
      <c r="G150" s="229">
        <f>ROUND(E150*F150,2)</f>
        <v>0</v>
      </c>
      <c r="H150" s="228"/>
      <c r="I150" s="229">
        <f>ROUND(E150*H150,2)</f>
        <v>0</v>
      </c>
      <c r="J150" s="228"/>
      <c r="K150" s="229">
        <f>ROUND(E150*J150,2)</f>
        <v>0</v>
      </c>
      <c r="L150" s="229">
        <v>21</v>
      </c>
      <c r="M150" s="229">
        <f>G150*(1+L150/100)</f>
        <v>0</v>
      </c>
      <c r="N150" s="229">
        <v>0.2205</v>
      </c>
      <c r="O150" s="229">
        <f>ROUND(E150*N150,2)</f>
        <v>28.14</v>
      </c>
      <c r="P150" s="229">
        <v>0</v>
      </c>
      <c r="Q150" s="229">
        <f>ROUND(E150*P150,2)</f>
        <v>0</v>
      </c>
      <c r="R150" s="229" t="s">
        <v>350</v>
      </c>
      <c r="S150" s="229" t="s">
        <v>187</v>
      </c>
      <c r="T150" s="230" t="s">
        <v>210</v>
      </c>
      <c r="U150" s="215">
        <v>2.3E-2</v>
      </c>
      <c r="V150" s="215">
        <f>ROUND(E150*U150,2)</f>
        <v>2.93</v>
      </c>
      <c r="W150" s="21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 t="s">
        <v>211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">
      <c r="A151" s="212"/>
      <c r="B151" s="213"/>
      <c r="C151" s="249" t="s">
        <v>351</v>
      </c>
      <c r="D151" s="241"/>
      <c r="E151" s="242">
        <v>31.6</v>
      </c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 t="s">
        <v>215</v>
      </c>
      <c r="AH151" s="205">
        <v>0</v>
      </c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">
      <c r="A152" s="212"/>
      <c r="B152" s="213"/>
      <c r="C152" s="249" t="s">
        <v>352</v>
      </c>
      <c r="D152" s="241"/>
      <c r="E152" s="242">
        <v>96</v>
      </c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 t="s">
        <v>215</v>
      </c>
      <c r="AH152" s="205">
        <v>0</v>
      </c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">
      <c r="A153" s="212"/>
      <c r="B153" s="213"/>
      <c r="C153" s="250"/>
      <c r="D153" s="232"/>
      <c r="E153" s="232"/>
      <c r="F153" s="232"/>
      <c r="G153" s="232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 t="s">
        <v>190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outlineLevel="1" x14ac:dyDescent="0.2">
      <c r="A154" s="224">
        <v>36</v>
      </c>
      <c r="B154" s="225" t="s">
        <v>353</v>
      </c>
      <c r="C154" s="236" t="s">
        <v>354</v>
      </c>
      <c r="D154" s="226" t="s">
        <v>208</v>
      </c>
      <c r="E154" s="227">
        <v>0.25</v>
      </c>
      <c r="F154" s="228"/>
      <c r="G154" s="229">
        <f>ROUND(E154*F154,2)</f>
        <v>0</v>
      </c>
      <c r="H154" s="228"/>
      <c r="I154" s="229">
        <f>ROUND(E154*H154,2)</f>
        <v>0</v>
      </c>
      <c r="J154" s="228"/>
      <c r="K154" s="229">
        <f>ROUND(E154*J154,2)</f>
        <v>0</v>
      </c>
      <c r="L154" s="229">
        <v>21</v>
      </c>
      <c r="M154" s="229">
        <f>G154*(1+L154/100)</f>
        <v>0</v>
      </c>
      <c r="N154" s="229">
        <v>2.5</v>
      </c>
      <c r="O154" s="229">
        <f>ROUND(E154*N154,2)</f>
        <v>0.63</v>
      </c>
      <c r="P154" s="229">
        <v>0</v>
      </c>
      <c r="Q154" s="229">
        <f>ROUND(E154*P154,2)</f>
        <v>0</v>
      </c>
      <c r="R154" s="229" t="s">
        <v>236</v>
      </c>
      <c r="S154" s="229" t="s">
        <v>187</v>
      </c>
      <c r="T154" s="230" t="s">
        <v>210</v>
      </c>
      <c r="U154" s="215">
        <v>4.66</v>
      </c>
      <c r="V154" s="215">
        <f>ROUND(E154*U154,2)</f>
        <v>1.17</v>
      </c>
      <c r="W154" s="21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 t="s">
        <v>211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 x14ac:dyDescent="0.2">
      <c r="A155" s="212"/>
      <c r="B155" s="213"/>
      <c r="C155" s="248" t="s">
        <v>355</v>
      </c>
      <c r="D155" s="243"/>
      <c r="E155" s="243"/>
      <c r="F155" s="243"/>
      <c r="G155" s="243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 t="s">
        <v>213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">
      <c r="A156" s="212"/>
      <c r="B156" s="213"/>
      <c r="C156" s="249" t="s">
        <v>356</v>
      </c>
      <c r="D156" s="241"/>
      <c r="E156" s="242">
        <v>0.25</v>
      </c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 t="s">
        <v>215</v>
      </c>
      <c r="AH156" s="205">
        <v>0</v>
      </c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outlineLevel="1" x14ac:dyDescent="0.2">
      <c r="A157" s="212"/>
      <c r="B157" s="213"/>
      <c r="C157" s="250"/>
      <c r="D157" s="232"/>
      <c r="E157" s="232"/>
      <c r="F157" s="232"/>
      <c r="G157" s="232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 t="s">
        <v>190</v>
      </c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</row>
    <row r="158" spans="1:60" outlineLevel="1" x14ac:dyDescent="0.2">
      <c r="A158" s="224">
        <v>37</v>
      </c>
      <c r="B158" s="225" t="s">
        <v>357</v>
      </c>
      <c r="C158" s="236" t="s">
        <v>358</v>
      </c>
      <c r="D158" s="226" t="s">
        <v>208</v>
      </c>
      <c r="E158" s="227">
        <v>8.6613000000000007</v>
      </c>
      <c r="F158" s="228"/>
      <c r="G158" s="229">
        <f>ROUND(E158*F158,2)</f>
        <v>0</v>
      </c>
      <c r="H158" s="228"/>
      <c r="I158" s="229">
        <f>ROUND(E158*H158,2)</f>
        <v>0</v>
      </c>
      <c r="J158" s="228"/>
      <c r="K158" s="229">
        <f>ROUND(E158*J158,2)</f>
        <v>0</v>
      </c>
      <c r="L158" s="229">
        <v>21</v>
      </c>
      <c r="M158" s="229">
        <f>G158*(1+L158/100)</f>
        <v>0</v>
      </c>
      <c r="N158" s="229">
        <v>0.04</v>
      </c>
      <c r="O158" s="229">
        <f>ROUND(E158*N158,2)</f>
        <v>0.35</v>
      </c>
      <c r="P158" s="229">
        <v>0</v>
      </c>
      <c r="Q158" s="229">
        <f>ROUND(E158*P158,2)</f>
        <v>0</v>
      </c>
      <c r="R158" s="229" t="s">
        <v>254</v>
      </c>
      <c r="S158" s="229" t="s">
        <v>187</v>
      </c>
      <c r="T158" s="230" t="s">
        <v>210</v>
      </c>
      <c r="U158" s="215">
        <v>2.7</v>
      </c>
      <c r="V158" s="215">
        <f>ROUND(E158*U158,2)</f>
        <v>23.39</v>
      </c>
      <c r="W158" s="21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 t="s">
        <v>211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">
      <c r="A159" s="212"/>
      <c r="B159" s="213"/>
      <c r="C159" s="248" t="s">
        <v>359</v>
      </c>
      <c r="D159" s="243"/>
      <c r="E159" s="243"/>
      <c r="F159" s="243"/>
      <c r="G159" s="243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 t="s">
        <v>213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">
      <c r="A160" s="212"/>
      <c r="B160" s="213"/>
      <c r="C160" s="250"/>
      <c r="D160" s="232"/>
      <c r="E160" s="232"/>
      <c r="F160" s="232"/>
      <c r="G160" s="232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 t="s">
        <v>190</v>
      </c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">
      <c r="A161" s="224">
        <v>38</v>
      </c>
      <c r="B161" s="225" t="s">
        <v>360</v>
      </c>
      <c r="C161" s="236" t="s">
        <v>361</v>
      </c>
      <c r="D161" s="226" t="s">
        <v>208</v>
      </c>
      <c r="E161" s="227">
        <v>19.14</v>
      </c>
      <c r="F161" s="228"/>
      <c r="G161" s="229">
        <f>ROUND(E161*F161,2)</f>
        <v>0</v>
      </c>
      <c r="H161" s="228"/>
      <c r="I161" s="229">
        <f>ROUND(E161*H161,2)</f>
        <v>0</v>
      </c>
      <c r="J161" s="228"/>
      <c r="K161" s="229">
        <f>ROUND(E161*J161,2)</f>
        <v>0</v>
      </c>
      <c r="L161" s="229">
        <v>21</v>
      </c>
      <c r="M161" s="229">
        <f>G161*(1+L161/100)</f>
        <v>0</v>
      </c>
      <c r="N161" s="229">
        <v>0</v>
      </c>
      <c r="O161" s="229">
        <f>ROUND(E161*N161,2)</f>
        <v>0</v>
      </c>
      <c r="P161" s="229">
        <v>0</v>
      </c>
      <c r="Q161" s="229">
        <f>ROUND(E161*P161,2)</f>
        <v>0</v>
      </c>
      <c r="R161" s="229" t="s">
        <v>254</v>
      </c>
      <c r="S161" s="229" t="s">
        <v>187</v>
      </c>
      <c r="T161" s="230" t="s">
        <v>210</v>
      </c>
      <c r="U161" s="215">
        <v>0.41</v>
      </c>
      <c r="V161" s="215">
        <f>ROUND(E161*U161,2)</f>
        <v>7.85</v>
      </c>
      <c r="W161" s="21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 t="s">
        <v>211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">
      <c r="A162" s="212"/>
      <c r="B162" s="213"/>
      <c r="C162" s="248" t="s">
        <v>362</v>
      </c>
      <c r="D162" s="243"/>
      <c r="E162" s="243"/>
      <c r="F162" s="243"/>
      <c r="G162" s="243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 t="s">
        <v>213</v>
      </c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">
      <c r="A163" s="212"/>
      <c r="B163" s="213"/>
      <c r="C163" s="250"/>
      <c r="D163" s="232"/>
      <c r="E163" s="232"/>
      <c r="F163" s="232"/>
      <c r="G163" s="232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190</v>
      </c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ht="22.5" outlineLevel="1" x14ac:dyDescent="0.2">
      <c r="A164" s="224">
        <v>39</v>
      </c>
      <c r="B164" s="225" t="s">
        <v>363</v>
      </c>
      <c r="C164" s="236" t="s">
        <v>364</v>
      </c>
      <c r="D164" s="226" t="s">
        <v>208</v>
      </c>
      <c r="E164" s="227">
        <v>8.6613000000000007</v>
      </c>
      <c r="F164" s="228"/>
      <c r="G164" s="229">
        <f>ROUND(E164*F164,2)</f>
        <v>0</v>
      </c>
      <c r="H164" s="228"/>
      <c r="I164" s="229">
        <f>ROUND(E164*H164,2)</f>
        <v>0</v>
      </c>
      <c r="J164" s="228"/>
      <c r="K164" s="229">
        <f>ROUND(E164*J164,2)</f>
        <v>0</v>
      </c>
      <c r="L164" s="229">
        <v>21</v>
      </c>
      <c r="M164" s="229">
        <f>G164*(1+L164/100)</f>
        <v>0</v>
      </c>
      <c r="N164" s="229">
        <v>2.3835999999999999</v>
      </c>
      <c r="O164" s="229">
        <f>ROUND(E164*N164,2)</f>
        <v>20.65</v>
      </c>
      <c r="P164" s="229">
        <v>0</v>
      </c>
      <c r="Q164" s="229">
        <f>ROUND(E164*P164,2)</f>
        <v>0</v>
      </c>
      <c r="R164" s="229" t="s">
        <v>254</v>
      </c>
      <c r="S164" s="229" t="s">
        <v>187</v>
      </c>
      <c r="T164" s="230" t="s">
        <v>210</v>
      </c>
      <c r="U164" s="215">
        <v>3.2130000000000001</v>
      </c>
      <c r="V164" s="215">
        <f>ROUND(E164*U164,2)</f>
        <v>27.83</v>
      </c>
      <c r="W164" s="21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 t="s">
        <v>211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 x14ac:dyDescent="0.2">
      <c r="A165" s="212"/>
      <c r="B165" s="213"/>
      <c r="C165" s="248" t="s">
        <v>365</v>
      </c>
      <c r="D165" s="243"/>
      <c r="E165" s="243"/>
      <c r="F165" s="243"/>
      <c r="G165" s="243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 t="s">
        <v>213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ht="22.5" outlineLevel="1" x14ac:dyDescent="0.2">
      <c r="A166" s="212"/>
      <c r="B166" s="213"/>
      <c r="C166" s="249" t="s">
        <v>366</v>
      </c>
      <c r="D166" s="241"/>
      <c r="E166" s="242">
        <v>7.2060000000000004</v>
      </c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 t="s">
        <v>215</v>
      </c>
      <c r="AH166" s="205">
        <v>0</v>
      </c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outlineLevel="1" x14ac:dyDescent="0.2">
      <c r="A167" s="212"/>
      <c r="B167" s="213"/>
      <c r="C167" s="249" t="s">
        <v>367</v>
      </c>
      <c r="D167" s="241"/>
      <c r="E167" s="242">
        <v>1.4553</v>
      </c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 t="s">
        <v>215</v>
      </c>
      <c r="AH167" s="205">
        <v>0</v>
      </c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 x14ac:dyDescent="0.2">
      <c r="A168" s="212"/>
      <c r="B168" s="213"/>
      <c r="C168" s="250"/>
      <c r="D168" s="232"/>
      <c r="E168" s="232"/>
      <c r="F168" s="232"/>
      <c r="G168" s="232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 t="s">
        <v>190</v>
      </c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ht="22.5" outlineLevel="1" x14ac:dyDescent="0.2">
      <c r="A169" s="224">
        <v>40</v>
      </c>
      <c r="B169" s="225" t="s">
        <v>368</v>
      </c>
      <c r="C169" s="236" t="s">
        <v>369</v>
      </c>
      <c r="D169" s="226" t="s">
        <v>208</v>
      </c>
      <c r="E169" s="227">
        <v>19.14</v>
      </c>
      <c r="F169" s="228"/>
      <c r="G169" s="229">
        <f>ROUND(E169*F169,2)</f>
        <v>0</v>
      </c>
      <c r="H169" s="228"/>
      <c r="I169" s="229">
        <f>ROUND(E169*H169,2)</f>
        <v>0</v>
      </c>
      <c r="J169" s="228"/>
      <c r="K169" s="229">
        <f>ROUND(E169*J169,2)</f>
        <v>0</v>
      </c>
      <c r="L169" s="229">
        <v>21</v>
      </c>
      <c r="M169" s="229">
        <f>G169*(1+L169/100)</f>
        <v>0</v>
      </c>
      <c r="N169" s="229">
        <v>1.212</v>
      </c>
      <c r="O169" s="229">
        <f>ROUND(E169*N169,2)</f>
        <v>23.2</v>
      </c>
      <c r="P169" s="229">
        <v>0</v>
      </c>
      <c r="Q169" s="229">
        <f>ROUND(E169*P169,2)</f>
        <v>0</v>
      </c>
      <c r="R169" s="229" t="s">
        <v>254</v>
      </c>
      <c r="S169" s="229" t="s">
        <v>187</v>
      </c>
      <c r="T169" s="230" t="s">
        <v>210</v>
      </c>
      <c r="U169" s="215">
        <v>2.9460000000000002</v>
      </c>
      <c r="V169" s="215">
        <f>ROUND(E169*U169,2)</f>
        <v>56.39</v>
      </c>
      <c r="W169" s="21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 t="s">
        <v>211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">
      <c r="A170" s="212"/>
      <c r="B170" s="213"/>
      <c r="C170" s="249" t="s">
        <v>370</v>
      </c>
      <c r="D170" s="241"/>
      <c r="E170" s="242">
        <v>4.74</v>
      </c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 t="s">
        <v>215</v>
      </c>
      <c r="AH170" s="205">
        <v>0</v>
      </c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">
      <c r="A171" s="212"/>
      <c r="B171" s="213"/>
      <c r="C171" s="249" t="s">
        <v>371</v>
      </c>
      <c r="D171" s="241"/>
      <c r="E171" s="242">
        <v>14.4</v>
      </c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 t="s">
        <v>215</v>
      </c>
      <c r="AH171" s="205">
        <v>0</v>
      </c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">
      <c r="A172" s="212"/>
      <c r="B172" s="213"/>
      <c r="C172" s="250"/>
      <c r="D172" s="232"/>
      <c r="E172" s="232"/>
      <c r="F172" s="232"/>
      <c r="G172" s="232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 t="s">
        <v>190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ht="22.5" outlineLevel="1" x14ac:dyDescent="0.2">
      <c r="A173" s="224">
        <v>41</v>
      </c>
      <c r="B173" s="225" t="s">
        <v>372</v>
      </c>
      <c r="C173" s="236" t="s">
        <v>373</v>
      </c>
      <c r="D173" s="226" t="s">
        <v>232</v>
      </c>
      <c r="E173" s="227">
        <v>0.67984999999999995</v>
      </c>
      <c r="F173" s="228"/>
      <c r="G173" s="229">
        <f>ROUND(E173*F173,2)</f>
        <v>0</v>
      </c>
      <c r="H173" s="228"/>
      <c r="I173" s="229">
        <f>ROUND(E173*H173,2)</f>
        <v>0</v>
      </c>
      <c r="J173" s="228"/>
      <c r="K173" s="229">
        <f>ROUND(E173*J173,2)</f>
        <v>0</v>
      </c>
      <c r="L173" s="229">
        <v>21</v>
      </c>
      <c r="M173" s="229">
        <f>G173*(1+L173/100)</f>
        <v>0</v>
      </c>
      <c r="N173" s="229">
        <v>1.0662499999999999</v>
      </c>
      <c r="O173" s="229">
        <f>ROUND(E173*N173,2)</f>
        <v>0.72</v>
      </c>
      <c r="P173" s="229">
        <v>0</v>
      </c>
      <c r="Q173" s="229">
        <f>ROUND(E173*P173,2)</f>
        <v>0</v>
      </c>
      <c r="R173" s="229" t="s">
        <v>254</v>
      </c>
      <c r="S173" s="229" t="s">
        <v>187</v>
      </c>
      <c r="T173" s="230" t="s">
        <v>210</v>
      </c>
      <c r="U173" s="215">
        <v>15.231</v>
      </c>
      <c r="V173" s="215">
        <f>ROUND(E173*U173,2)</f>
        <v>10.35</v>
      </c>
      <c r="W173" s="21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 t="s">
        <v>211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">
      <c r="A174" s="212"/>
      <c r="B174" s="213"/>
      <c r="C174" s="249" t="s">
        <v>374</v>
      </c>
      <c r="D174" s="241"/>
      <c r="E174" s="242">
        <v>0.16836000000000001</v>
      </c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 t="s">
        <v>215</v>
      </c>
      <c r="AH174" s="205">
        <v>0</v>
      </c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">
      <c r="A175" s="212"/>
      <c r="B175" s="213"/>
      <c r="C175" s="249" t="s">
        <v>375</v>
      </c>
      <c r="D175" s="241"/>
      <c r="E175" s="242">
        <v>0.51149</v>
      </c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 t="s">
        <v>215</v>
      </c>
      <c r="AH175" s="205">
        <v>0</v>
      </c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outlineLevel="1" x14ac:dyDescent="0.2">
      <c r="A176" s="212"/>
      <c r="B176" s="213"/>
      <c r="C176" s="250"/>
      <c r="D176" s="232"/>
      <c r="E176" s="232"/>
      <c r="F176" s="232"/>
      <c r="G176" s="232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 t="s">
        <v>190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spans="1:60" ht="22.5" outlineLevel="1" x14ac:dyDescent="0.2">
      <c r="A177" s="224">
        <v>42</v>
      </c>
      <c r="B177" s="225" t="s">
        <v>376</v>
      </c>
      <c r="C177" s="236" t="s">
        <v>377</v>
      </c>
      <c r="D177" s="226" t="s">
        <v>268</v>
      </c>
      <c r="E177" s="227">
        <v>186.34</v>
      </c>
      <c r="F177" s="228"/>
      <c r="G177" s="229">
        <f>ROUND(E177*F177,2)</f>
        <v>0</v>
      </c>
      <c r="H177" s="228"/>
      <c r="I177" s="229">
        <f>ROUND(E177*H177,2)</f>
        <v>0</v>
      </c>
      <c r="J177" s="228"/>
      <c r="K177" s="229">
        <f>ROUND(E177*J177,2)</f>
        <v>0</v>
      </c>
      <c r="L177" s="229">
        <v>21</v>
      </c>
      <c r="M177" s="229">
        <f>G177*(1+L177/100)</f>
        <v>0</v>
      </c>
      <c r="N177" s="229">
        <v>8.9200000000000008E-3</v>
      </c>
      <c r="O177" s="229">
        <f>ROUND(E177*N177,2)</f>
        <v>1.66</v>
      </c>
      <c r="P177" s="229">
        <v>0</v>
      </c>
      <c r="Q177" s="229">
        <f>ROUND(E177*P177,2)</f>
        <v>0</v>
      </c>
      <c r="R177" s="229" t="s">
        <v>254</v>
      </c>
      <c r="S177" s="229" t="s">
        <v>187</v>
      </c>
      <c r="T177" s="230" t="s">
        <v>210</v>
      </c>
      <c r="U177" s="215">
        <v>0.25800000000000001</v>
      </c>
      <c r="V177" s="215">
        <f>ROUND(E177*U177,2)</f>
        <v>48.08</v>
      </c>
      <c r="W177" s="21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 t="s">
        <v>211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">
      <c r="A178" s="212"/>
      <c r="B178" s="213"/>
      <c r="C178" s="248" t="s">
        <v>378</v>
      </c>
      <c r="D178" s="243"/>
      <c r="E178" s="243"/>
      <c r="F178" s="243"/>
      <c r="G178" s="243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 t="s">
        <v>213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">
      <c r="A179" s="212"/>
      <c r="B179" s="213"/>
      <c r="C179" s="249" t="s">
        <v>379</v>
      </c>
      <c r="D179" s="241"/>
      <c r="E179" s="242">
        <v>24.26</v>
      </c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 t="s">
        <v>215</v>
      </c>
      <c r="AH179" s="205">
        <v>0</v>
      </c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 x14ac:dyDescent="0.2">
      <c r="A180" s="212"/>
      <c r="B180" s="213"/>
      <c r="C180" s="249" t="s">
        <v>380</v>
      </c>
      <c r="D180" s="241"/>
      <c r="E180" s="242">
        <v>41.98</v>
      </c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 t="s">
        <v>215</v>
      </c>
      <c r="AH180" s="205">
        <v>0</v>
      </c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ht="22.5" outlineLevel="1" x14ac:dyDescent="0.2">
      <c r="A181" s="212"/>
      <c r="B181" s="213"/>
      <c r="C181" s="249" t="s">
        <v>381</v>
      </c>
      <c r="D181" s="241"/>
      <c r="E181" s="242">
        <v>120.1</v>
      </c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 t="s">
        <v>215</v>
      </c>
      <c r="AH181" s="205">
        <v>0</v>
      </c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">
      <c r="A182" s="212"/>
      <c r="B182" s="213"/>
      <c r="C182" s="250"/>
      <c r="D182" s="232"/>
      <c r="E182" s="232"/>
      <c r="F182" s="232"/>
      <c r="G182" s="232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 t="s">
        <v>190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x14ac:dyDescent="0.2">
      <c r="A183" s="218" t="s">
        <v>182</v>
      </c>
      <c r="B183" s="219" t="s">
        <v>87</v>
      </c>
      <c r="C183" s="235" t="s">
        <v>88</v>
      </c>
      <c r="D183" s="220"/>
      <c r="E183" s="221"/>
      <c r="F183" s="222"/>
      <c r="G183" s="222">
        <f>SUMIF(AG184:AG237,"&lt;&gt;NOR",G184:G237)</f>
        <v>0</v>
      </c>
      <c r="H183" s="222"/>
      <c r="I183" s="222">
        <f>SUM(I184:I237)</f>
        <v>0</v>
      </c>
      <c r="J183" s="222"/>
      <c r="K183" s="222">
        <f>SUM(K184:K237)</f>
        <v>0</v>
      </c>
      <c r="L183" s="222"/>
      <c r="M183" s="222">
        <f>SUM(M184:M237)</f>
        <v>0</v>
      </c>
      <c r="N183" s="222"/>
      <c r="O183" s="222">
        <f>SUM(O184:O237)</f>
        <v>0.39</v>
      </c>
      <c r="P183" s="222"/>
      <c r="Q183" s="222">
        <f>SUM(Q184:Q237)</f>
        <v>0</v>
      </c>
      <c r="R183" s="222"/>
      <c r="S183" s="222"/>
      <c r="T183" s="223"/>
      <c r="U183" s="217"/>
      <c r="V183" s="217">
        <f>SUM(V184:V237)</f>
        <v>41.629999999999995</v>
      </c>
      <c r="W183" s="217"/>
      <c r="AG183" t="s">
        <v>183</v>
      </c>
    </row>
    <row r="184" spans="1:60" ht="56.25" outlineLevel="1" x14ac:dyDescent="0.2">
      <c r="A184" s="224">
        <v>43</v>
      </c>
      <c r="B184" s="225" t="s">
        <v>382</v>
      </c>
      <c r="C184" s="236" t="s">
        <v>383</v>
      </c>
      <c r="D184" s="226" t="s">
        <v>309</v>
      </c>
      <c r="E184" s="227">
        <v>6</v>
      </c>
      <c r="F184" s="228"/>
      <c r="G184" s="229">
        <f>ROUND(E184*F184,2)</f>
        <v>0</v>
      </c>
      <c r="H184" s="228"/>
      <c r="I184" s="229">
        <f>ROUND(E184*H184,2)</f>
        <v>0</v>
      </c>
      <c r="J184" s="228"/>
      <c r="K184" s="229">
        <f>ROUND(E184*J184,2)</f>
        <v>0</v>
      </c>
      <c r="L184" s="229">
        <v>21</v>
      </c>
      <c r="M184" s="229">
        <f>G184*(1+L184/100)</f>
        <v>0</v>
      </c>
      <c r="N184" s="229">
        <v>3.0550000000000001E-2</v>
      </c>
      <c r="O184" s="229">
        <f>ROUND(E184*N184,2)</f>
        <v>0.18</v>
      </c>
      <c r="P184" s="229">
        <v>0</v>
      </c>
      <c r="Q184" s="229">
        <f>ROUND(E184*P184,2)</f>
        <v>0</v>
      </c>
      <c r="R184" s="229" t="s">
        <v>254</v>
      </c>
      <c r="S184" s="229" t="s">
        <v>187</v>
      </c>
      <c r="T184" s="230" t="s">
        <v>210</v>
      </c>
      <c r="U184" s="215">
        <v>1.86</v>
      </c>
      <c r="V184" s="215">
        <f>ROUND(E184*U184,2)</f>
        <v>11.16</v>
      </c>
      <c r="W184" s="21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 t="s">
        <v>211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">
      <c r="A185" s="212"/>
      <c r="B185" s="213"/>
      <c r="C185" s="249" t="s">
        <v>384</v>
      </c>
      <c r="D185" s="241"/>
      <c r="E185" s="242">
        <v>6</v>
      </c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 t="s">
        <v>215</v>
      </c>
      <c r="AH185" s="205">
        <v>0</v>
      </c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 x14ac:dyDescent="0.2">
      <c r="A186" s="212"/>
      <c r="B186" s="213"/>
      <c r="C186" s="250"/>
      <c r="D186" s="232"/>
      <c r="E186" s="232"/>
      <c r="F186" s="232"/>
      <c r="G186" s="232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 t="s">
        <v>190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ht="56.25" outlineLevel="1" x14ac:dyDescent="0.2">
      <c r="A187" s="224">
        <v>44</v>
      </c>
      <c r="B187" s="225" t="s">
        <v>385</v>
      </c>
      <c r="C187" s="236" t="s">
        <v>386</v>
      </c>
      <c r="D187" s="226" t="s">
        <v>309</v>
      </c>
      <c r="E187" s="227">
        <v>5</v>
      </c>
      <c r="F187" s="228"/>
      <c r="G187" s="229">
        <f>ROUND(E187*F187,2)</f>
        <v>0</v>
      </c>
      <c r="H187" s="228"/>
      <c r="I187" s="229">
        <f>ROUND(E187*H187,2)</f>
        <v>0</v>
      </c>
      <c r="J187" s="228"/>
      <c r="K187" s="229">
        <f>ROUND(E187*J187,2)</f>
        <v>0</v>
      </c>
      <c r="L187" s="229">
        <v>21</v>
      </c>
      <c r="M187" s="229">
        <f>G187*(1+L187/100)</f>
        <v>0</v>
      </c>
      <c r="N187" s="229">
        <v>2.8969999999999999E-2</v>
      </c>
      <c r="O187" s="229">
        <f>ROUND(E187*N187,2)</f>
        <v>0.14000000000000001</v>
      </c>
      <c r="P187" s="229">
        <v>0</v>
      </c>
      <c r="Q187" s="229">
        <f>ROUND(E187*P187,2)</f>
        <v>0</v>
      </c>
      <c r="R187" s="229" t="s">
        <v>254</v>
      </c>
      <c r="S187" s="229" t="s">
        <v>187</v>
      </c>
      <c r="T187" s="230" t="s">
        <v>210</v>
      </c>
      <c r="U187" s="215">
        <v>1.86</v>
      </c>
      <c r="V187" s="215">
        <f>ROUND(E187*U187,2)</f>
        <v>9.3000000000000007</v>
      </c>
      <c r="W187" s="21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 t="s">
        <v>211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">
      <c r="A188" s="212"/>
      <c r="B188" s="213"/>
      <c r="C188" s="249" t="s">
        <v>387</v>
      </c>
      <c r="D188" s="241"/>
      <c r="E188" s="242">
        <v>5</v>
      </c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 t="s">
        <v>215</v>
      </c>
      <c r="AH188" s="205">
        <v>0</v>
      </c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">
      <c r="A189" s="212"/>
      <c r="B189" s="213"/>
      <c r="C189" s="250"/>
      <c r="D189" s="232"/>
      <c r="E189" s="232"/>
      <c r="F189" s="232"/>
      <c r="G189" s="232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 t="s">
        <v>190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ht="56.25" outlineLevel="1" x14ac:dyDescent="0.2">
      <c r="A190" s="224">
        <v>45</v>
      </c>
      <c r="B190" s="225" t="s">
        <v>388</v>
      </c>
      <c r="C190" s="236" t="s">
        <v>389</v>
      </c>
      <c r="D190" s="226" t="s">
        <v>309</v>
      </c>
      <c r="E190" s="227">
        <v>2</v>
      </c>
      <c r="F190" s="228"/>
      <c r="G190" s="229">
        <f>ROUND(E190*F190,2)</f>
        <v>0</v>
      </c>
      <c r="H190" s="228"/>
      <c r="I190" s="229">
        <f>ROUND(E190*H190,2)</f>
        <v>0</v>
      </c>
      <c r="J190" s="228"/>
      <c r="K190" s="229">
        <f>ROUND(E190*J190,2)</f>
        <v>0</v>
      </c>
      <c r="L190" s="229">
        <v>21</v>
      </c>
      <c r="M190" s="229">
        <f>G190*(1+L190/100)</f>
        <v>0</v>
      </c>
      <c r="N190" s="229">
        <v>3.4049999999999997E-2</v>
      </c>
      <c r="O190" s="229">
        <f>ROUND(E190*N190,2)</f>
        <v>7.0000000000000007E-2</v>
      </c>
      <c r="P190" s="229">
        <v>0</v>
      </c>
      <c r="Q190" s="229">
        <f>ROUND(E190*P190,2)</f>
        <v>0</v>
      </c>
      <c r="R190" s="229" t="s">
        <v>254</v>
      </c>
      <c r="S190" s="229" t="s">
        <v>187</v>
      </c>
      <c r="T190" s="230" t="s">
        <v>210</v>
      </c>
      <c r="U190" s="215">
        <v>1.86</v>
      </c>
      <c r="V190" s="215">
        <f>ROUND(E190*U190,2)</f>
        <v>3.72</v>
      </c>
      <c r="W190" s="21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 t="s">
        <v>211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 x14ac:dyDescent="0.2">
      <c r="A191" s="212"/>
      <c r="B191" s="213"/>
      <c r="C191" s="249" t="s">
        <v>390</v>
      </c>
      <c r="D191" s="241"/>
      <c r="E191" s="242">
        <v>2</v>
      </c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 t="s">
        <v>215</v>
      </c>
      <c r="AH191" s="205">
        <v>0</v>
      </c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">
      <c r="A192" s="212"/>
      <c r="B192" s="213"/>
      <c r="C192" s="250"/>
      <c r="D192" s="232"/>
      <c r="E192" s="232"/>
      <c r="F192" s="232"/>
      <c r="G192" s="232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 t="s">
        <v>190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ht="22.5" outlineLevel="1" x14ac:dyDescent="0.2">
      <c r="A193" s="224">
        <v>46</v>
      </c>
      <c r="B193" s="225" t="s">
        <v>391</v>
      </c>
      <c r="C193" s="236" t="s">
        <v>392</v>
      </c>
      <c r="D193" s="226" t="s">
        <v>309</v>
      </c>
      <c r="E193" s="227">
        <v>11</v>
      </c>
      <c r="F193" s="228"/>
      <c r="G193" s="229">
        <f>ROUND(E193*F193,2)</f>
        <v>0</v>
      </c>
      <c r="H193" s="228"/>
      <c r="I193" s="229">
        <f>ROUND(E193*H193,2)</f>
        <v>0</v>
      </c>
      <c r="J193" s="228"/>
      <c r="K193" s="229">
        <f>ROUND(E193*J193,2)</f>
        <v>0</v>
      </c>
      <c r="L193" s="229">
        <v>21</v>
      </c>
      <c r="M193" s="229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29" t="s">
        <v>393</v>
      </c>
      <c r="S193" s="229" t="s">
        <v>187</v>
      </c>
      <c r="T193" s="230" t="s">
        <v>210</v>
      </c>
      <c r="U193" s="215">
        <v>1.45</v>
      </c>
      <c r="V193" s="215">
        <f>ROUND(E193*U193,2)</f>
        <v>15.95</v>
      </c>
      <c r="W193" s="21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 t="s">
        <v>211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">
      <c r="A194" s="212"/>
      <c r="B194" s="213"/>
      <c r="C194" s="237"/>
      <c r="D194" s="233"/>
      <c r="E194" s="233"/>
      <c r="F194" s="233"/>
      <c r="G194" s="233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 t="s">
        <v>190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ht="22.5" outlineLevel="1" x14ac:dyDescent="0.2">
      <c r="A195" s="224">
        <v>47</v>
      </c>
      <c r="B195" s="225" t="s">
        <v>394</v>
      </c>
      <c r="C195" s="236" t="s">
        <v>395</v>
      </c>
      <c r="D195" s="226" t="s">
        <v>309</v>
      </c>
      <c r="E195" s="227">
        <v>1</v>
      </c>
      <c r="F195" s="228"/>
      <c r="G195" s="229">
        <f>ROUND(E195*F195,2)</f>
        <v>0</v>
      </c>
      <c r="H195" s="228"/>
      <c r="I195" s="229">
        <f>ROUND(E195*H195,2)</f>
        <v>0</v>
      </c>
      <c r="J195" s="228"/>
      <c r="K195" s="229">
        <f>ROUND(E195*J195,2)</f>
        <v>0</v>
      </c>
      <c r="L195" s="229">
        <v>21</v>
      </c>
      <c r="M195" s="229">
        <f>G195*(1+L195/100)</f>
        <v>0</v>
      </c>
      <c r="N195" s="229">
        <v>0</v>
      </c>
      <c r="O195" s="229">
        <f>ROUND(E195*N195,2)</f>
        <v>0</v>
      </c>
      <c r="P195" s="229">
        <v>0</v>
      </c>
      <c r="Q195" s="229">
        <f>ROUND(E195*P195,2)</f>
        <v>0</v>
      </c>
      <c r="R195" s="229" t="s">
        <v>393</v>
      </c>
      <c r="S195" s="229" t="s">
        <v>187</v>
      </c>
      <c r="T195" s="230" t="s">
        <v>210</v>
      </c>
      <c r="U195" s="215">
        <v>1.5</v>
      </c>
      <c r="V195" s="215">
        <f>ROUND(E195*U195,2)</f>
        <v>1.5</v>
      </c>
      <c r="W195" s="21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 t="s">
        <v>211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outlineLevel="1" x14ac:dyDescent="0.2">
      <c r="A196" s="212"/>
      <c r="B196" s="213"/>
      <c r="C196" s="237"/>
      <c r="D196" s="233"/>
      <c r="E196" s="233"/>
      <c r="F196" s="233"/>
      <c r="G196" s="233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 t="s">
        <v>190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 x14ac:dyDescent="0.2">
      <c r="A197" s="224">
        <v>48</v>
      </c>
      <c r="B197" s="225" t="s">
        <v>396</v>
      </c>
      <c r="C197" s="236" t="s">
        <v>397</v>
      </c>
      <c r="D197" s="226" t="s">
        <v>398</v>
      </c>
      <c r="E197" s="227">
        <v>1</v>
      </c>
      <c r="F197" s="228"/>
      <c r="G197" s="229">
        <f>ROUND(E197*F197,2)</f>
        <v>0</v>
      </c>
      <c r="H197" s="228"/>
      <c r="I197" s="229">
        <f>ROUND(E197*H197,2)</f>
        <v>0</v>
      </c>
      <c r="J197" s="228"/>
      <c r="K197" s="229">
        <f>ROUND(E197*J197,2)</f>
        <v>0</v>
      </c>
      <c r="L197" s="229">
        <v>21</v>
      </c>
      <c r="M197" s="229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29"/>
      <c r="S197" s="229" t="s">
        <v>200</v>
      </c>
      <c r="T197" s="230" t="s">
        <v>188</v>
      </c>
      <c r="U197" s="215">
        <v>0</v>
      </c>
      <c r="V197" s="215">
        <f>ROUND(E197*U197,2)</f>
        <v>0</v>
      </c>
      <c r="W197" s="21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 t="s">
        <v>211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outlineLevel="1" x14ac:dyDescent="0.2">
      <c r="A198" s="212"/>
      <c r="B198" s="213"/>
      <c r="C198" s="237"/>
      <c r="D198" s="233"/>
      <c r="E198" s="233"/>
      <c r="F198" s="233"/>
      <c r="G198" s="233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 t="s">
        <v>190</v>
      </c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</row>
    <row r="199" spans="1:60" outlineLevel="1" x14ac:dyDescent="0.2">
      <c r="A199" s="224">
        <v>49</v>
      </c>
      <c r="B199" s="225" t="s">
        <v>399</v>
      </c>
      <c r="C199" s="236" t="s">
        <v>400</v>
      </c>
      <c r="D199" s="226" t="s">
        <v>398</v>
      </c>
      <c r="E199" s="227">
        <v>1</v>
      </c>
      <c r="F199" s="228"/>
      <c r="G199" s="229">
        <f>ROUND(E199*F199,2)</f>
        <v>0</v>
      </c>
      <c r="H199" s="228"/>
      <c r="I199" s="229">
        <f>ROUND(E199*H199,2)</f>
        <v>0</v>
      </c>
      <c r="J199" s="228"/>
      <c r="K199" s="229">
        <f>ROUND(E199*J199,2)</f>
        <v>0</v>
      </c>
      <c r="L199" s="229">
        <v>21</v>
      </c>
      <c r="M199" s="229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200</v>
      </c>
      <c r="T199" s="230" t="s">
        <v>188</v>
      </c>
      <c r="U199" s="215">
        <v>0</v>
      </c>
      <c r="V199" s="215">
        <f>ROUND(E199*U199,2)</f>
        <v>0</v>
      </c>
      <c r="W199" s="21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 t="s">
        <v>211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">
      <c r="A200" s="212"/>
      <c r="B200" s="213"/>
      <c r="C200" s="237"/>
      <c r="D200" s="233"/>
      <c r="E200" s="233"/>
      <c r="F200" s="233"/>
      <c r="G200" s="233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 t="s">
        <v>190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ht="22.5" outlineLevel="1" x14ac:dyDescent="0.2">
      <c r="A201" s="224">
        <v>50</v>
      </c>
      <c r="B201" s="225" t="s">
        <v>401</v>
      </c>
      <c r="C201" s="236" t="s">
        <v>402</v>
      </c>
      <c r="D201" s="226" t="s">
        <v>309</v>
      </c>
      <c r="E201" s="227">
        <v>1</v>
      </c>
      <c r="F201" s="228"/>
      <c r="G201" s="229">
        <f>ROUND(E201*F201,2)</f>
        <v>0</v>
      </c>
      <c r="H201" s="228"/>
      <c r="I201" s="229">
        <f>ROUND(E201*H201,2)</f>
        <v>0</v>
      </c>
      <c r="J201" s="228"/>
      <c r="K201" s="229">
        <f>ROUND(E201*J201,2)</f>
        <v>0</v>
      </c>
      <c r="L201" s="229">
        <v>21</v>
      </c>
      <c r="M201" s="229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29"/>
      <c r="S201" s="229" t="s">
        <v>200</v>
      </c>
      <c r="T201" s="230" t="s">
        <v>188</v>
      </c>
      <c r="U201" s="215">
        <v>0</v>
      </c>
      <c r="V201" s="215">
        <f>ROUND(E201*U201,2)</f>
        <v>0</v>
      </c>
      <c r="W201" s="21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 t="s">
        <v>211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">
      <c r="A202" s="212"/>
      <c r="B202" s="213"/>
      <c r="C202" s="249" t="s">
        <v>403</v>
      </c>
      <c r="D202" s="241"/>
      <c r="E202" s="242">
        <v>1</v>
      </c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 t="s">
        <v>215</v>
      </c>
      <c r="AH202" s="205">
        <v>0</v>
      </c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">
      <c r="A203" s="212"/>
      <c r="B203" s="213"/>
      <c r="C203" s="249" t="s">
        <v>404</v>
      </c>
      <c r="D203" s="241"/>
      <c r="E203" s="242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 t="s">
        <v>215</v>
      </c>
      <c r="AH203" s="205">
        <v>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">
      <c r="A204" s="212"/>
      <c r="B204" s="213"/>
      <c r="C204" s="249" t="s">
        <v>405</v>
      </c>
      <c r="D204" s="241"/>
      <c r="E204" s="242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 t="s">
        <v>215</v>
      </c>
      <c r="AH204" s="205">
        <v>0</v>
      </c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">
      <c r="A205" s="212"/>
      <c r="B205" s="213"/>
      <c r="C205" s="249" t="s">
        <v>406</v>
      </c>
      <c r="D205" s="241"/>
      <c r="E205" s="242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 t="s">
        <v>215</v>
      </c>
      <c r="AH205" s="205">
        <v>0</v>
      </c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">
      <c r="A206" s="212"/>
      <c r="B206" s="213"/>
      <c r="C206" s="250"/>
      <c r="D206" s="232"/>
      <c r="E206" s="232"/>
      <c r="F206" s="232"/>
      <c r="G206" s="232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 t="s">
        <v>190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ht="22.5" outlineLevel="1" x14ac:dyDescent="0.2">
      <c r="A207" s="224">
        <v>51</v>
      </c>
      <c r="B207" s="225" t="s">
        <v>407</v>
      </c>
      <c r="C207" s="236" t="s">
        <v>408</v>
      </c>
      <c r="D207" s="226" t="s">
        <v>309</v>
      </c>
      <c r="E207" s="227">
        <v>2</v>
      </c>
      <c r="F207" s="228"/>
      <c r="G207" s="229">
        <f>ROUND(E207*F207,2)</f>
        <v>0</v>
      </c>
      <c r="H207" s="228"/>
      <c r="I207" s="229">
        <f>ROUND(E207*H207,2)</f>
        <v>0</v>
      </c>
      <c r="J207" s="228"/>
      <c r="K207" s="229">
        <f>ROUND(E207*J207,2)</f>
        <v>0</v>
      </c>
      <c r="L207" s="229">
        <v>21</v>
      </c>
      <c r="M207" s="229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29"/>
      <c r="S207" s="229" t="s">
        <v>200</v>
      </c>
      <c r="T207" s="230" t="s">
        <v>188</v>
      </c>
      <c r="U207" s="215">
        <v>0</v>
      </c>
      <c r="V207" s="215">
        <f>ROUND(E207*U207,2)</f>
        <v>0</v>
      </c>
      <c r="W207" s="21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 t="s">
        <v>211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ht="22.5" outlineLevel="1" x14ac:dyDescent="0.2">
      <c r="A208" s="212"/>
      <c r="B208" s="213"/>
      <c r="C208" s="249" t="s">
        <v>409</v>
      </c>
      <c r="D208" s="241"/>
      <c r="E208" s="242">
        <v>2</v>
      </c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 t="s">
        <v>215</v>
      </c>
      <c r="AH208" s="205">
        <v>0</v>
      </c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 x14ac:dyDescent="0.2">
      <c r="A209" s="212"/>
      <c r="B209" s="213"/>
      <c r="C209" s="250"/>
      <c r="D209" s="232"/>
      <c r="E209" s="232"/>
      <c r="F209" s="232"/>
      <c r="G209" s="232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 t="s">
        <v>190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ht="22.5" outlineLevel="1" x14ac:dyDescent="0.2">
      <c r="A210" s="224">
        <v>52</v>
      </c>
      <c r="B210" s="225" t="s">
        <v>410</v>
      </c>
      <c r="C210" s="236" t="s">
        <v>411</v>
      </c>
      <c r="D210" s="226" t="s">
        <v>309</v>
      </c>
      <c r="E210" s="227">
        <v>1</v>
      </c>
      <c r="F210" s="228"/>
      <c r="G210" s="229">
        <f>ROUND(E210*F210,2)</f>
        <v>0</v>
      </c>
      <c r="H210" s="228"/>
      <c r="I210" s="229">
        <f>ROUND(E210*H210,2)</f>
        <v>0</v>
      </c>
      <c r="J210" s="228"/>
      <c r="K210" s="229">
        <f>ROUND(E210*J210,2)</f>
        <v>0</v>
      </c>
      <c r="L210" s="229">
        <v>21</v>
      </c>
      <c r="M210" s="229">
        <f>G210*(1+L210/100)</f>
        <v>0</v>
      </c>
      <c r="N210" s="229">
        <v>0</v>
      </c>
      <c r="O210" s="229">
        <f>ROUND(E210*N210,2)</f>
        <v>0</v>
      </c>
      <c r="P210" s="229">
        <v>0</v>
      </c>
      <c r="Q210" s="229">
        <f>ROUND(E210*P210,2)</f>
        <v>0</v>
      </c>
      <c r="R210" s="229"/>
      <c r="S210" s="229" t="s">
        <v>200</v>
      </c>
      <c r="T210" s="230" t="s">
        <v>188</v>
      </c>
      <c r="U210" s="215">
        <v>0</v>
      </c>
      <c r="V210" s="215">
        <f>ROUND(E210*U210,2)</f>
        <v>0</v>
      </c>
      <c r="W210" s="21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 t="s">
        <v>412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">
      <c r="A211" s="212"/>
      <c r="B211" s="213"/>
      <c r="C211" s="237"/>
      <c r="D211" s="233"/>
      <c r="E211" s="233"/>
      <c r="F211" s="233"/>
      <c r="G211" s="233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 t="s">
        <v>190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ht="22.5" outlineLevel="1" x14ac:dyDescent="0.2">
      <c r="A212" s="224">
        <v>53</v>
      </c>
      <c r="B212" s="225" t="s">
        <v>413</v>
      </c>
      <c r="C212" s="236" t="s">
        <v>414</v>
      </c>
      <c r="D212" s="226" t="s">
        <v>309</v>
      </c>
      <c r="E212" s="227">
        <v>1</v>
      </c>
      <c r="F212" s="228"/>
      <c r="G212" s="229">
        <f>ROUND(E212*F212,2)</f>
        <v>0</v>
      </c>
      <c r="H212" s="228"/>
      <c r="I212" s="229">
        <f>ROUND(E212*H212,2)</f>
        <v>0</v>
      </c>
      <c r="J212" s="228"/>
      <c r="K212" s="229">
        <f>ROUND(E212*J212,2)</f>
        <v>0</v>
      </c>
      <c r="L212" s="229">
        <v>21</v>
      </c>
      <c r="M212" s="229">
        <f>G212*(1+L212/100)</f>
        <v>0</v>
      </c>
      <c r="N212" s="229">
        <v>0</v>
      </c>
      <c r="O212" s="229">
        <f>ROUND(E212*N212,2)</f>
        <v>0</v>
      </c>
      <c r="P212" s="229">
        <v>0</v>
      </c>
      <c r="Q212" s="229">
        <f>ROUND(E212*P212,2)</f>
        <v>0</v>
      </c>
      <c r="R212" s="229"/>
      <c r="S212" s="229" t="s">
        <v>200</v>
      </c>
      <c r="T212" s="230" t="s">
        <v>188</v>
      </c>
      <c r="U212" s="215">
        <v>0</v>
      </c>
      <c r="V212" s="215">
        <f>ROUND(E212*U212,2)</f>
        <v>0</v>
      </c>
      <c r="W212" s="21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 t="s">
        <v>412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outlineLevel="1" x14ac:dyDescent="0.2">
      <c r="A213" s="212"/>
      <c r="B213" s="213"/>
      <c r="C213" s="237"/>
      <c r="D213" s="233"/>
      <c r="E213" s="233"/>
      <c r="F213" s="233"/>
      <c r="G213" s="233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 t="s">
        <v>190</v>
      </c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</row>
    <row r="214" spans="1:60" ht="22.5" outlineLevel="1" x14ac:dyDescent="0.2">
      <c r="A214" s="224">
        <v>54</v>
      </c>
      <c r="B214" s="225" t="s">
        <v>415</v>
      </c>
      <c r="C214" s="236" t="s">
        <v>416</v>
      </c>
      <c r="D214" s="226" t="s">
        <v>309</v>
      </c>
      <c r="E214" s="227">
        <v>1</v>
      </c>
      <c r="F214" s="228"/>
      <c r="G214" s="229">
        <f>ROUND(E214*F214,2)</f>
        <v>0</v>
      </c>
      <c r="H214" s="228"/>
      <c r="I214" s="229">
        <f>ROUND(E214*H214,2)</f>
        <v>0</v>
      </c>
      <c r="J214" s="228"/>
      <c r="K214" s="229">
        <f>ROUND(E214*J214,2)</f>
        <v>0</v>
      </c>
      <c r="L214" s="229">
        <v>21</v>
      </c>
      <c r="M214" s="229">
        <f>G214*(1+L214/100)</f>
        <v>0</v>
      </c>
      <c r="N214" s="229">
        <v>0</v>
      </c>
      <c r="O214" s="229">
        <f>ROUND(E214*N214,2)</f>
        <v>0</v>
      </c>
      <c r="P214" s="229">
        <v>0</v>
      </c>
      <c r="Q214" s="229">
        <f>ROUND(E214*P214,2)</f>
        <v>0</v>
      </c>
      <c r="R214" s="229"/>
      <c r="S214" s="229" t="s">
        <v>200</v>
      </c>
      <c r="T214" s="230" t="s">
        <v>188</v>
      </c>
      <c r="U214" s="215">
        <v>0</v>
      </c>
      <c r="V214" s="215">
        <f>ROUND(E214*U214,2)</f>
        <v>0</v>
      </c>
      <c r="W214" s="21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 t="s">
        <v>412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outlineLevel="1" x14ac:dyDescent="0.2">
      <c r="A215" s="212"/>
      <c r="B215" s="213"/>
      <c r="C215" s="237"/>
      <c r="D215" s="233"/>
      <c r="E215" s="233"/>
      <c r="F215" s="233"/>
      <c r="G215" s="233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 t="s">
        <v>190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ht="22.5" outlineLevel="1" x14ac:dyDescent="0.2">
      <c r="A216" s="224">
        <v>55</v>
      </c>
      <c r="B216" s="225" t="s">
        <v>417</v>
      </c>
      <c r="C216" s="236" t="s">
        <v>418</v>
      </c>
      <c r="D216" s="226" t="s">
        <v>309</v>
      </c>
      <c r="E216" s="227">
        <v>2</v>
      </c>
      <c r="F216" s="228"/>
      <c r="G216" s="229">
        <f>ROUND(E216*F216,2)</f>
        <v>0</v>
      </c>
      <c r="H216" s="228"/>
      <c r="I216" s="229">
        <f>ROUND(E216*H216,2)</f>
        <v>0</v>
      </c>
      <c r="J216" s="228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200</v>
      </c>
      <c r="T216" s="230" t="s">
        <v>188</v>
      </c>
      <c r="U216" s="215">
        <v>0</v>
      </c>
      <c r="V216" s="215">
        <f>ROUND(E216*U216,2)</f>
        <v>0</v>
      </c>
      <c r="W216" s="21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 t="s">
        <v>412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outlineLevel="1" x14ac:dyDescent="0.2">
      <c r="A217" s="212"/>
      <c r="B217" s="213"/>
      <c r="C217" s="249" t="s">
        <v>419</v>
      </c>
      <c r="D217" s="241"/>
      <c r="E217" s="242">
        <v>2</v>
      </c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 t="s">
        <v>215</v>
      </c>
      <c r="AH217" s="205">
        <v>0</v>
      </c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outlineLevel="1" x14ac:dyDescent="0.2">
      <c r="A218" s="212"/>
      <c r="B218" s="213"/>
      <c r="C218" s="250"/>
      <c r="D218" s="232"/>
      <c r="E218" s="232"/>
      <c r="F218" s="232"/>
      <c r="G218" s="232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 t="s">
        <v>190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ht="22.5" outlineLevel="1" x14ac:dyDescent="0.2">
      <c r="A219" s="224">
        <v>56</v>
      </c>
      <c r="B219" s="225" t="s">
        <v>420</v>
      </c>
      <c r="C219" s="236" t="s">
        <v>421</v>
      </c>
      <c r="D219" s="226" t="s">
        <v>309</v>
      </c>
      <c r="E219" s="227">
        <v>1</v>
      </c>
      <c r="F219" s="228"/>
      <c r="G219" s="229">
        <f>ROUND(E219*F219,2)</f>
        <v>0</v>
      </c>
      <c r="H219" s="228"/>
      <c r="I219" s="229">
        <f>ROUND(E219*H219,2)</f>
        <v>0</v>
      </c>
      <c r="J219" s="228"/>
      <c r="K219" s="229">
        <f>ROUND(E219*J219,2)</f>
        <v>0</v>
      </c>
      <c r="L219" s="229">
        <v>21</v>
      </c>
      <c r="M219" s="229">
        <f>G219*(1+L219/100)</f>
        <v>0</v>
      </c>
      <c r="N219" s="229">
        <v>0</v>
      </c>
      <c r="O219" s="229">
        <f>ROUND(E219*N219,2)</f>
        <v>0</v>
      </c>
      <c r="P219" s="229">
        <v>0</v>
      </c>
      <c r="Q219" s="229">
        <f>ROUND(E219*P219,2)</f>
        <v>0</v>
      </c>
      <c r="R219" s="229"/>
      <c r="S219" s="229" t="s">
        <v>200</v>
      </c>
      <c r="T219" s="230" t="s">
        <v>188</v>
      </c>
      <c r="U219" s="215">
        <v>0</v>
      </c>
      <c r="V219" s="215">
        <f>ROUND(E219*U219,2)</f>
        <v>0</v>
      </c>
      <c r="W219" s="21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 t="s">
        <v>412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">
      <c r="A220" s="212"/>
      <c r="B220" s="213"/>
      <c r="C220" s="237"/>
      <c r="D220" s="233"/>
      <c r="E220" s="233"/>
      <c r="F220" s="233"/>
      <c r="G220" s="233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 t="s">
        <v>190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ht="22.5" outlineLevel="1" x14ac:dyDescent="0.2">
      <c r="A221" s="224">
        <v>57</v>
      </c>
      <c r="B221" s="225" t="s">
        <v>422</v>
      </c>
      <c r="C221" s="236" t="s">
        <v>423</v>
      </c>
      <c r="D221" s="226" t="s">
        <v>309</v>
      </c>
      <c r="E221" s="227">
        <v>1</v>
      </c>
      <c r="F221" s="228"/>
      <c r="G221" s="229">
        <f>ROUND(E221*F221,2)</f>
        <v>0</v>
      </c>
      <c r="H221" s="228"/>
      <c r="I221" s="229">
        <f>ROUND(E221*H221,2)</f>
        <v>0</v>
      </c>
      <c r="J221" s="228"/>
      <c r="K221" s="229">
        <f>ROUND(E221*J221,2)</f>
        <v>0</v>
      </c>
      <c r="L221" s="229">
        <v>21</v>
      </c>
      <c r="M221" s="229">
        <f>G221*(1+L221/100)</f>
        <v>0</v>
      </c>
      <c r="N221" s="229">
        <v>0</v>
      </c>
      <c r="O221" s="229">
        <f>ROUND(E221*N221,2)</f>
        <v>0</v>
      </c>
      <c r="P221" s="229">
        <v>0</v>
      </c>
      <c r="Q221" s="229">
        <f>ROUND(E221*P221,2)</f>
        <v>0</v>
      </c>
      <c r="R221" s="229"/>
      <c r="S221" s="229" t="s">
        <v>200</v>
      </c>
      <c r="T221" s="230" t="s">
        <v>188</v>
      </c>
      <c r="U221" s="215">
        <v>0</v>
      </c>
      <c r="V221" s="215">
        <f>ROUND(E221*U221,2)</f>
        <v>0</v>
      </c>
      <c r="W221" s="21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 t="s">
        <v>412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 x14ac:dyDescent="0.2">
      <c r="A222" s="212"/>
      <c r="B222" s="213"/>
      <c r="C222" s="237"/>
      <c r="D222" s="233"/>
      <c r="E222" s="233"/>
      <c r="F222" s="233"/>
      <c r="G222" s="233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 t="s">
        <v>190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ht="22.5" outlineLevel="1" x14ac:dyDescent="0.2">
      <c r="A223" s="224">
        <v>58</v>
      </c>
      <c r="B223" s="225" t="s">
        <v>424</v>
      </c>
      <c r="C223" s="236" t="s">
        <v>425</v>
      </c>
      <c r="D223" s="226" t="s">
        <v>309</v>
      </c>
      <c r="E223" s="227">
        <v>1</v>
      </c>
      <c r="F223" s="228"/>
      <c r="G223" s="229">
        <f>ROUND(E223*F223,2)</f>
        <v>0</v>
      </c>
      <c r="H223" s="228"/>
      <c r="I223" s="229">
        <f>ROUND(E223*H223,2)</f>
        <v>0</v>
      </c>
      <c r="J223" s="228"/>
      <c r="K223" s="229">
        <f>ROUND(E223*J223,2)</f>
        <v>0</v>
      </c>
      <c r="L223" s="229">
        <v>21</v>
      </c>
      <c r="M223" s="229">
        <f>G223*(1+L223/100)</f>
        <v>0</v>
      </c>
      <c r="N223" s="229">
        <v>0</v>
      </c>
      <c r="O223" s="229">
        <f>ROUND(E223*N223,2)</f>
        <v>0</v>
      </c>
      <c r="P223" s="229">
        <v>0</v>
      </c>
      <c r="Q223" s="229">
        <f>ROUND(E223*P223,2)</f>
        <v>0</v>
      </c>
      <c r="R223" s="229"/>
      <c r="S223" s="229" t="s">
        <v>200</v>
      </c>
      <c r="T223" s="230" t="s">
        <v>188</v>
      </c>
      <c r="U223" s="215">
        <v>0</v>
      </c>
      <c r="V223" s="215">
        <f>ROUND(E223*U223,2)</f>
        <v>0</v>
      </c>
      <c r="W223" s="21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 t="s">
        <v>412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outlineLevel="1" x14ac:dyDescent="0.2">
      <c r="A224" s="212"/>
      <c r="B224" s="213"/>
      <c r="C224" s="237"/>
      <c r="D224" s="233"/>
      <c r="E224" s="233"/>
      <c r="F224" s="233"/>
      <c r="G224" s="233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 t="s">
        <v>190</v>
      </c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">
      <c r="A225" s="224">
        <v>59</v>
      </c>
      <c r="B225" s="225" t="s">
        <v>426</v>
      </c>
      <c r="C225" s="236" t="s">
        <v>427</v>
      </c>
      <c r="D225" s="226" t="s">
        <v>309</v>
      </c>
      <c r="E225" s="227">
        <v>2</v>
      </c>
      <c r="F225" s="228"/>
      <c r="G225" s="229">
        <f>ROUND(E225*F225,2)</f>
        <v>0</v>
      </c>
      <c r="H225" s="228"/>
      <c r="I225" s="229">
        <f>ROUND(E225*H225,2)</f>
        <v>0</v>
      </c>
      <c r="J225" s="228"/>
      <c r="K225" s="229">
        <f>ROUND(E225*J225,2)</f>
        <v>0</v>
      </c>
      <c r="L225" s="229">
        <v>21</v>
      </c>
      <c r="M225" s="229">
        <f>G225*(1+L225/100)</f>
        <v>0</v>
      </c>
      <c r="N225" s="229">
        <v>0</v>
      </c>
      <c r="O225" s="229">
        <f>ROUND(E225*N225,2)</f>
        <v>0</v>
      </c>
      <c r="P225" s="229">
        <v>0</v>
      </c>
      <c r="Q225" s="229">
        <f>ROUND(E225*P225,2)</f>
        <v>0</v>
      </c>
      <c r="R225" s="229"/>
      <c r="S225" s="229" t="s">
        <v>200</v>
      </c>
      <c r="T225" s="230" t="s">
        <v>188</v>
      </c>
      <c r="U225" s="215">
        <v>0</v>
      </c>
      <c r="V225" s="215">
        <f>ROUND(E225*U225,2)</f>
        <v>0</v>
      </c>
      <c r="W225" s="21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 t="s">
        <v>412</v>
      </c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 x14ac:dyDescent="0.2">
      <c r="A226" s="212"/>
      <c r="B226" s="213"/>
      <c r="C226" s="237"/>
      <c r="D226" s="233"/>
      <c r="E226" s="233"/>
      <c r="F226" s="233"/>
      <c r="G226" s="233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 t="s">
        <v>190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 x14ac:dyDescent="0.2">
      <c r="A227" s="224">
        <v>60</v>
      </c>
      <c r="B227" s="225" t="s">
        <v>428</v>
      </c>
      <c r="C227" s="236" t="s">
        <v>429</v>
      </c>
      <c r="D227" s="226" t="s">
        <v>309</v>
      </c>
      <c r="E227" s="227">
        <v>6</v>
      </c>
      <c r="F227" s="228"/>
      <c r="G227" s="229">
        <f>ROUND(E227*F227,2)</f>
        <v>0</v>
      </c>
      <c r="H227" s="228"/>
      <c r="I227" s="229">
        <f>ROUND(E227*H227,2)</f>
        <v>0</v>
      </c>
      <c r="J227" s="228"/>
      <c r="K227" s="229">
        <f>ROUND(E227*J227,2)</f>
        <v>0</v>
      </c>
      <c r="L227" s="229">
        <v>21</v>
      </c>
      <c r="M227" s="229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29"/>
      <c r="S227" s="229" t="s">
        <v>200</v>
      </c>
      <c r="T227" s="230" t="s">
        <v>188</v>
      </c>
      <c r="U227" s="215">
        <v>0</v>
      </c>
      <c r="V227" s="215">
        <f>ROUND(E227*U227,2)</f>
        <v>0</v>
      </c>
      <c r="W227" s="21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 t="s">
        <v>412</v>
      </c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outlineLevel="1" x14ac:dyDescent="0.2">
      <c r="A228" s="212"/>
      <c r="B228" s="213"/>
      <c r="C228" s="237"/>
      <c r="D228" s="233"/>
      <c r="E228" s="233"/>
      <c r="F228" s="233"/>
      <c r="G228" s="233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 t="s">
        <v>190</v>
      </c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">
      <c r="A229" s="224">
        <v>61</v>
      </c>
      <c r="B229" s="225" t="s">
        <v>430</v>
      </c>
      <c r="C229" s="236" t="s">
        <v>431</v>
      </c>
      <c r="D229" s="226" t="s">
        <v>309</v>
      </c>
      <c r="E229" s="227">
        <v>5</v>
      </c>
      <c r="F229" s="228"/>
      <c r="G229" s="229">
        <f>ROUND(E229*F229,2)</f>
        <v>0</v>
      </c>
      <c r="H229" s="228"/>
      <c r="I229" s="229">
        <f>ROUND(E229*H229,2)</f>
        <v>0</v>
      </c>
      <c r="J229" s="228"/>
      <c r="K229" s="229">
        <f>ROUND(E229*J229,2)</f>
        <v>0</v>
      </c>
      <c r="L229" s="229">
        <v>21</v>
      </c>
      <c r="M229" s="229">
        <f>G229*(1+L229/100)</f>
        <v>0</v>
      </c>
      <c r="N229" s="229">
        <v>0</v>
      </c>
      <c r="O229" s="229">
        <f>ROUND(E229*N229,2)</f>
        <v>0</v>
      </c>
      <c r="P229" s="229">
        <v>0</v>
      </c>
      <c r="Q229" s="229">
        <f>ROUND(E229*P229,2)</f>
        <v>0</v>
      </c>
      <c r="R229" s="229"/>
      <c r="S229" s="229" t="s">
        <v>200</v>
      </c>
      <c r="T229" s="230" t="s">
        <v>188</v>
      </c>
      <c r="U229" s="215">
        <v>0</v>
      </c>
      <c r="V229" s="215">
        <f>ROUND(E229*U229,2)</f>
        <v>0</v>
      </c>
      <c r="W229" s="21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 t="s">
        <v>412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 x14ac:dyDescent="0.2">
      <c r="A230" s="212"/>
      <c r="B230" s="213"/>
      <c r="C230" s="237"/>
      <c r="D230" s="233"/>
      <c r="E230" s="233"/>
      <c r="F230" s="233"/>
      <c r="G230" s="233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 t="s">
        <v>190</v>
      </c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">
      <c r="A231" s="224">
        <v>62</v>
      </c>
      <c r="B231" s="225" t="s">
        <v>432</v>
      </c>
      <c r="C231" s="236" t="s">
        <v>433</v>
      </c>
      <c r="D231" s="226" t="s">
        <v>309</v>
      </c>
      <c r="E231" s="227">
        <v>2</v>
      </c>
      <c r="F231" s="228"/>
      <c r="G231" s="229">
        <f>ROUND(E231*F231,2)</f>
        <v>0</v>
      </c>
      <c r="H231" s="228"/>
      <c r="I231" s="229">
        <f>ROUND(E231*H231,2)</f>
        <v>0</v>
      </c>
      <c r="J231" s="228"/>
      <c r="K231" s="229">
        <f>ROUND(E231*J231,2)</f>
        <v>0</v>
      </c>
      <c r="L231" s="229">
        <v>21</v>
      </c>
      <c r="M231" s="229">
        <f>G231*(1+L231/100)</f>
        <v>0</v>
      </c>
      <c r="N231" s="229">
        <v>0</v>
      </c>
      <c r="O231" s="229">
        <f>ROUND(E231*N231,2)</f>
        <v>0</v>
      </c>
      <c r="P231" s="229">
        <v>0</v>
      </c>
      <c r="Q231" s="229">
        <f>ROUND(E231*P231,2)</f>
        <v>0</v>
      </c>
      <c r="R231" s="229"/>
      <c r="S231" s="229" t="s">
        <v>200</v>
      </c>
      <c r="T231" s="230" t="s">
        <v>188</v>
      </c>
      <c r="U231" s="215">
        <v>0</v>
      </c>
      <c r="V231" s="215">
        <f>ROUND(E231*U231,2)</f>
        <v>0</v>
      </c>
      <c r="W231" s="21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 t="s">
        <v>412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outlineLevel="1" x14ac:dyDescent="0.2">
      <c r="A232" s="212"/>
      <c r="B232" s="213"/>
      <c r="C232" s="237"/>
      <c r="D232" s="233"/>
      <c r="E232" s="233"/>
      <c r="F232" s="233"/>
      <c r="G232" s="233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 t="s">
        <v>190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outlineLevel="1" x14ac:dyDescent="0.2">
      <c r="A233" s="224">
        <v>63</v>
      </c>
      <c r="B233" s="225" t="s">
        <v>434</v>
      </c>
      <c r="C233" s="236" t="s">
        <v>435</v>
      </c>
      <c r="D233" s="226" t="s">
        <v>436</v>
      </c>
      <c r="E233" s="227">
        <v>5.75</v>
      </c>
      <c r="F233" s="228"/>
      <c r="G233" s="229">
        <f>ROUND(E233*F233,2)</f>
        <v>0</v>
      </c>
      <c r="H233" s="228"/>
      <c r="I233" s="229">
        <f>ROUND(E233*H233,2)</f>
        <v>0</v>
      </c>
      <c r="J233" s="228"/>
      <c r="K233" s="229">
        <f>ROUND(E233*J233,2)</f>
        <v>0</v>
      </c>
      <c r="L233" s="229">
        <v>21</v>
      </c>
      <c r="M233" s="229">
        <f>G233*(1+L233/100)</f>
        <v>0</v>
      </c>
      <c r="N233" s="229">
        <v>0</v>
      </c>
      <c r="O233" s="229">
        <f>ROUND(E233*N233,2)</f>
        <v>0</v>
      </c>
      <c r="P233" s="229">
        <v>0</v>
      </c>
      <c r="Q233" s="229">
        <f>ROUND(E233*P233,2)</f>
        <v>0</v>
      </c>
      <c r="R233" s="229"/>
      <c r="S233" s="229" t="s">
        <v>200</v>
      </c>
      <c r="T233" s="230" t="s">
        <v>188</v>
      </c>
      <c r="U233" s="215">
        <v>0</v>
      </c>
      <c r="V233" s="215">
        <f>ROUND(E233*U233,2)</f>
        <v>0</v>
      </c>
      <c r="W233" s="21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 t="s">
        <v>412</v>
      </c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outlineLevel="1" x14ac:dyDescent="0.2">
      <c r="A234" s="212"/>
      <c r="B234" s="213"/>
      <c r="C234" s="249" t="s">
        <v>437</v>
      </c>
      <c r="D234" s="241"/>
      <c r="E234" s="242">
        <v>5.75</v>
      </c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 t="s">
        <v>215</v>
      </c>
      <c r="AH234" s="205">
        <v>0</v>
      </c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">
      <c r="A235" s="212"/>
      <c r="B235" s="213"/>
      <c r="C235" s="250"/>
      <c r="D235" s="232"/>
      <c r="E235" s="232"/>
      <c r="F235" s="232"/>
      <c r="G235" s="232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 t="s">
        <v>190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outlineLevel="1" x14ac:dyDescent="0.2">
      <c r="A236" s="224">
        <v>64</v>
      </c>
      <c r="B236" s="225" t="s">
        <v>438</v>
      </c>
      <c r="C236" s="236" t="s">
        <v>439</v>
      </c>
      <c r="D236" s="226" t="s">
        <v>436</v>
      </c>
      <c r="E236" s="227">
        <v>5.75</v>
      </c>
      <c r="F236" s="228"/>
      <c r="G236" s="229">
        <f>ROUND(E236*F236,2)</f>
        <v>0</v>
      </c>
      <c r="H236" s="228"/>
      <c r="I236" s="229">
        <f>ROUND(E236*H236,2)</f>
        <v>0</v>
      </c>
      <c r="J236" s="228"/>
      <c r="K236" s="229">
        <f>ROUND(E236*J236,2)</f>
        <v>0</v>
      </c>
      <c r="L236" s="229">
        <v>21</v>
      </c>
      <c r="M236" s="229">
        <f>G236*(1+L236/100)</f>
        <v>0</v>
      </c>
      <c r="N236" s="229">
        <v>0</v>
      </c>
      <c r="O236" s="229">
        <f>ROUND(E236*N236,2)</f>
        <v>0</v>
      </c>
      <c r="P236" s="229">
        <v>0</v>
      </c>
      <c r="Q236" s="229">
        <f>ROUND(E236*P236,2)</f>
        <v>0</v>
      </c>
      <c r="R236" s="229"/>
      <c r="S236" s="229" t="s">
        <v>200</v>
      </c>
      <c r="T236" s="230" t="s">
        <v>188</v>
      </c>
      <c r="U236" s="215">
        <v>0</v>
      </c>
      <c r="V236" s="215">
        <f>ROUND(E236*U236,2)</f>
        <v>0</v>
      </c>
      <c r="W236" s="21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 t="s">
        <v>412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 x14ac:dyDescent="0.2">
      <c r="A237" s="212"/>
      <c r="B237" s="213"/>
      <c r="C237" s="237"/>
      <c r="D237" s="233"/>
      <c r="E237" s="233"/>
      <c r="F237" s="233"/>
      <c r="G237" s="233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 t="s">
        <v>190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x14ac:dyDescent="0.2">
      <c r="A238" s="218" t="s">
        <v>182</v>
      </c>
      <c r="B238" s="219" t="s">
        <v>89</v>
      </c>
      <c r="C238" s="235" t="s">
        <v>90</v>
      </c>
      <c r="D238" s="220"/>
      <c r="E238" s="221"/>
      <c r="F238" s="222"/>
      <c r="G238" s="222">
        <f>SUMIF(AG239:AG252,"&lt;&gt;NOR",G239:G252)</f>
        <v>0</v>
      </c>
      <c r="H238" s="222"/>
      <c r="I238" s="222">
        <f>SUM(I239:I252)</f>
        <v>0</v>
      </c>
      <c r="J238" s="222"/>
      <c r="K238" s="222">
        <f>SUM(K239:K252)</f>
        <v>0</v>
      </c>
      <c r="L238" s="222"/>
      <c r="M238" s="222">
        <f>SUM(M239:M252)</f>
        <v>0</v>
      </c>
      <c r="N238" s="222"/>
      <c r="O238" s="222">
        <f>SUM(O239:O252)</f>
        <v>0.83000000000000007</v>
      </c>
      <c r="P238" s="222"/>
      <c r="Q238" s="222">
        <f>SUM(Q239:Q252)</f>
        <v>0</v>
      </c>
      <c r="R238" s="222"/>
      <c r="S238" s="222"/>
      <c r="T238" s="223"/>
      <c r="U238" s="217"/>
      <c r="V238" s="217">
        <f>SUM(V239:V252)</f>
        <v>34.260000000000005</v>
      </c>
      <c r="W238" s="217"/>
      <c r="AG238" t="s">
        <v>183</v>
      </c>
    </row>
    <row r="239" spans="1:60" ht="22.5" outlineLevel="1" x14ac:dyDescent="0.2">
      <c r="A239" s="224">
        <v>65</v>
      </c>
      <c r="B239" s="225" t="s">
        <v>440</v>
      </c>
      <c r="C239" s="236" t="s">
        <v>441</v>
      </c>
      <c r="D239" s="226" t="s">
        <v>268</v>
      </c>
      <c r="E239" s="227">
        <v>36</v>
      </c>
      <c r="F239" s="228"/>
      <c r="G239" s="229">
        <f>ROUND(E239*F239,2)</f>
        <v>0</v>
      </c>
      <c r="H239" s="228"/>
      <c r="I239" s="229">
        <f>ROUND(E239*H239,2)</f>
        <v>0</v>
      </c>
      <c r="J239" s="228"/>
      <c r="K239" s="229">
        <f>ROUND(E239*J239,2)</f>
        <v>0</v>
      </c>
      <c r="L239" s="229">
        <v>21</v>
      </c>
      <c r="M239" s="229">
        <f>G239*(1+L239/100)</f>
        <v>0</v>
      </c>
      <c r="N239" s="229">
        <v>1.8380000000000001E-2</v>
      </c>
      <c r="O239" s="229">
        <f>ROUND(E239*N239,2)</f>
        <v>0.66</v>
      </c>
      <c r="P239" s="229">
        <v>0</v>
      </c>
      <c r="Q239" s="229">
        <f>ROUND(E239*P239,2)</f>
        <v>0</v>
      </c>
      <c r="R239" s="229" t="s">
        <v>442</v>
      </c>
      <c r="S239" s="229" t="s">
        <v>187</v>
      </c>
      <c r="T239" s="230" t="s">
        <v>210</v>
      </c>
      <c r="U239" s="215">
        <v>0.13</v>
      </c>
      <c r="V239" s="215">
        <f>ROUND(E239*U239,2)</f>
        <v>4.68</v>
      </c>
      <c r="W239" s="21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 t="s">
        <v>211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 outlineLevel="1" x14ac:dyDescent="0.2">
      <c r="A240" s="212"/>
      <c r="B240" s="213"/>
      <c r="C240" s="249" t="s">
        <v>443</v>
      </c>
      <c r="D240" s="241"/>
      <c r="E240" s="242">
        <v>36</v>
      </c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 t="s">
        <v>215</v>
      </c>
      <c r="AH240" s="205">
        <v>0</v>
      </c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</row>
    <row r="241" spans="1:60" outlineLevel="1" x14ac:dyDescent="0.2">
      <c r="A241" s="212"/>
      <c r="B241" s="213"/>
      <c r="C241" s="250"/>
      <c r="D241" s="232"/>
      <c r="E241" s="232"/>
      <c r="F241" s="232"/>
      <c r="G241" s="232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 t="s">
        <v>190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ht="22.5" outlineLevel="1" x14ac:dyDescent="0.2">
      <c r="A242" s="224">
        <v>66</v>
      </c>
      <c r="B242" s="225" t="s">
        <v>444</v>
      </c>
      <c r="C242" s="236" t="s">
        <v>445</v>
      </c>
      <c r="D242" s="226" t="s">
        <v>446</v>
      </c>
      <c r="E242" s="227">
        <v>360</v>
      </c>
      <c r="F242" s="228"/>
      <c r="G242" s="229">
        <f>ROUND(E242*F242,2)</f>
        <v>0</v>
      </c>
      <c r="H242" s="228"/>
      <c r="I242" s="229">
        <f>ROUND(E242*H242,2)</f>
        <v>0</v>
      </c>
      <c r="J242" s="228"/>
      <c r="K242" s="229">
        <f>ROUND(E242*J242,2)</f>
        <v>0</v>
      </c>
      <c r="L242" s="229">
        <v>21</v>
      </c>
      <c r="M242" s="229">
        <f>G242*(1+L242/100)</f>
        <v>0</v>
      </c>
      <c r="N242" s="229">
        <v>0</v>
      </c>
      <c r="O242" s="229">
        <f>ROUND(E242*N242,2)</f>
        <v>0</v>
      </c>
      <c r="P242" s="229">
        <v>0</v>
      </c>
      <c r="Q242" s="229">
        <f>ROUND(E242*P242,2)</f>
        <v>0</v>
      </c>
      <c r="R242" s="229" t="s">
        <v>442</v>
      </c>
      <c r="S242" s="229" t="s">
        <v>187</v>
      </c>
      <c r="T242" s="230" t="s">
        <v>210</v>
      </c>
      <c r="U242" s="215">
        <v>0</v>
      </c>
      <c r="V242" s="215">
        <f>ROUND(E242*U242,2)</f>
        <v>0</v>
      </c>
      <c r="W242" s="21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 t="s">
        <v>211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outlineLevel="1" x14ac:dyDescent="0.2">
      <c r="A243" s="212"/>
      <c r="B243" s="213"/>
      <c r="C243" s="249" t="s">
        <v>447</v>
      </c>
      <c r="D243" s="241"/>
      <c r="E243" s="242">
        <v>360</v>
      </c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 t="s">
        <v>215</v>
      </c>
      <c r="AH243" s="205">
        <v>0</v>
      </c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outlineLevel="1" x14ac:dyDescent="0.2">
      <c r="A244" s="212"/>
      <c r="B244" s="213"/>
      <c r="C244" s="250"/>
      <c r="D244" s="232"/>
      <c r="E244" s="232"/>
      <c r="F244" s="232"/>
      <c r="G244" s="232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 t="s">
        <v>190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ht="22.5" outlineLevel="1" x14ac:dyDescent="0.2">
      <c r="A245" s="224">
        <v>67</v>
      </c>
      <c r="B245" s="225" t="s">
        <v>448</v>
      </c>
      <c r="C245" s="236" t="s">
        <v>449</v>
      </c>
      <c r="D245" s="226" t="s">
        <v>268</v>
      </c>
      <c r="E245" s="227">
        <v>504</v>
      </c>
      <c r="F245" s="228"/>
      <c r="G245" s="229">
        <f>ROUND(E245*F245,2)</f>
        <v>0</v>
      </c>
      <c r="H245" s="228"/>
      <c r="I245" s="229">
        <f>ROUND(E245*H245,2)</f>
        <v>0</v>
      </c>
      <c r="J245" s="228"/>
      <c r="K245" s="229">
        <f>ROUND(E245*J245,2)</f>
        <v>0</v>
      </c>
      <c r="L245" s="229">
        <v>21</v>
      </c>
      <c r="M245" s="229">
        <f>G245*(1+L245/100)</f>
        <v>0</v>
      </c>
      <c r="N245" s="229">
        <v>0</v>
      </c>
      <c r="O245" s="229">
        <f>ROUND(E245*N245,2)</f>
        <v>0</v>
      </c>
      <c r="P245" s="229">
        <v>0</v>
      </c>
      <c r="Q245" s="229">
        <f>ROUND(E245*P245,2)</f>
        <v>0</v>
      </c>
      <c r="R245" s="229" t="s">
        <v>442</v>
      </c>
      <c r="S245" s="229" t="s">
        <v>187</v>
      </c>
      <c r="T245" s="230" t="s">
        <v>210</v>
      </c>
      <c r="U245" s="215">
        <v>0</v>
      </c>
      <c r="V245" s="215">
        <f>ROUND(E245*U245,2)</f>
        <v>0</v>
      </c>
      <c r="W245" s="21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 t="s">
        <v>211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 outlineLevel="1" x14ac:dyDescent="0.2">
      <c r="A246" s="212"/>
      <c r="B246" s="213"/>
      <c r="C246" s="249" t="s">
        <v>450</v>
      </c>
      <c r="D246" s="241"/>
      <c r="E246" s="242">
        <v>504</v>
      </c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 t="s">
        <v>215</v>
      </c>
      <c r="AH246" s="205">
        <v>0</v>
      </c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outlineLevel="1" x14ac:dyDescent="0.2">
      <c r="A247" s="212"/>
      <c r="B247" s="213"/>
      <c r="C247" s="250"/>
      <c r="D247" s="232"/>
      <c r="E247" s="232"/>
      <c r="F247" s="232"/>
      <c r="G247" s="232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 t="s">
        <v>190</v>
      </c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">
      <c r="A248" s="224">
        <v>68</v>
      </c>
      <c r="B248" s="225" t="s">
        <v>451</v>
      </c>
      <c r="C248" s="236" t="s">
        <v>452</v>
      </c>
      <c r="D248" s="226" t="s">
        <v>268</v>
      </c>
      <c r="E248" s="227">
        <v>36</v>
      </c>
      <c r="F248" s="228"/>
      <c r="G248" s="229">
        <f>ROUND(E248*F248,2)</f>
        <v>0</v>
      </c>
      <c r="H248" s="228"/>
      <c r="I248" s="229">
        <f>ROUND(E248*H248,2)</f>
        <v>0</v>
      </c>
      <c r="J248" s="228"/>
      <c r="K248" s="229">
        <f>ROUND(E248*J248,2)</f>
        <v>0</v>
      </c>
      <c r="L248" s="229">
        <v>21</v>
      </c>
      <c r="M248" s="229">
        <f>G248*(1+L248/100)</f>
        <v>0</v>
      </c>
      <c r="N248" s="229">
        <v>0</v>
      </c>
      <c r="O248" s="229">
        <f>ROUND(E248*N248,2)</f>
        <v>0</v>
      </c>
      <c r="P248" s="229">
        <v>0</v>
      </c>
      <c r="Q248" s="229">
        <f>ROUND(E248*P248,2)</f>
        <v>0</v>
      </c>
      <c r="R248" s="229" t="s">
        <v>442</v>
      </c>
      <c r="S248" s="229" t="s">
        <v>187</v>
      </c>
      <c r="T248" s="230" t="s">
        <v>210</v>
      </c>
      <c r="U248" s="215">
        <v>0.112</v>
      </c>
      <c r="V248" s="215">
        <f>ROUND(E248*U248,2)</f>
        <v>4.03</v>
      </c>
      <c r="W248" s="21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 t="s">
        <v>211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outlineLevel="1" x14ac:dyDescent="0.2">
      <c r="A249" s="212"/>
      <c r="B249" s="213"/>
      <c r="C249" s="237"/>
      <c r="D249" s="233"/>
      <c r="E249" s="233"/>
      <c r="F249" s="233"/>
      <c r="G249" s="233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 t="s">
        <v>190</v>
      </c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spans="1:60" outlineLevel="1" x14ac:dyDescent="0.2">
      <c r="A250" s="224">
        <v>69</v>
      </c>
      <c r="B250" s="225" t="s">
        <v>453</v>
      </c>
      <c r="C250" s="236" t="s">
        <v>454</v>
      </c>
      <c r="D250" s="226" t="s">
        <v>268</v>
      </c>
      <c r="E250" s="227">
        <v>144.35499999999999</v>
      </c>
      <c r="F250" s="228"/>
      <c r="G250" s="229">
        <f>ROUND(E250*F250,2)</f>
        <v>0</v>
      </c>
      <c r="H250" s="228"/>
      <c r="I250" s="229">
        <f>ROUND(E250*H250,2)</f>
        <v>0</v>
      </c>
      <c r="J250" s="228"/>
      <c r="K250" s="229">
        <f>ROUND(E250*J250,2)</f>
        <v>0</v>
      </c>
      <c r="L250" s="229">
        <v>21</v>
      </c>
      <c r="M250" s="229">
        <f>G250*(1+L250/100)</f>
        <v>0</v>
      </c>
      <c r="N250" s="229">
        <v>1.2099999999999999E-3</v>
      </c>
      <c r="O250" s="229">
        <f>ROUND(E250*N250,2)</f>
        <v>0.17</v>
      </c>
      <c r="P250" s="229">
        <v>0</v>
      </c>
      <c r="Q250" s="229">
        <f>ROUND(E250*P250,2)</f>
        <v>0</v>
      </c>
      <c r="R250" s="229" t="s">
        <v>442</v>
      </c>
      <c r="S250" s="229" t="s">
        <v>187</v>
      </c>
      <c r="T250" s="230" t="s">
        <v>210</v>
      </c>
      <c r="U250" s="215">
        <v>0.17699999999999999</v>
      </c>
      <c r="V250" s="215">
        <f>ROUND(E250*U250,2)</f>
        <v>25.55</v>
      </c>
      <c r="W250" s="21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 t="s">
        <v>211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ht="22.5" outlineLevel="1" x14ac:dyDescent="0.2">
      <c r="A251" s="212"/>
      <c r="B251" s="213"/>
      <c r="C251" s="249" t="s">
        <v>455</v>
      </c>
      <c r="D251" s="241"/>
      <c r="E251" s="242">
        <v>144.35499999999999</v>
      </c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 t="s">
        <v>215</v>
      </c>
      <c r="AH251" s="205">
        <v>0</v>
      </c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">
      <c r="A252" s="212"/>
      <c r="B252" s="213"/>
      <c r="C252" s="250"/>
      <c r="D252" s="232"/>
      <c r="E252" s="232"/>
      <c r="F252" s="232"/>
      <c r="G252" s="232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 t="s">
        <v>190</v>
      </c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x14ac:dyDescent="0.2">
      <c r="A253" s="218" t="s">
        <v>182</v>
      </c>
      <c r="B253" s="219" t="s">
        <v>91</v>
      </c>
      <c r="C253" s="235" t="s">
        <v>92</v>
      </c>
      <c r="D253" s="220"/>
      <c r="E253" s="221"/>
      <c r="F253" s="222"/>
      <c r="G253" s="222">
        <f>SUMIF(AG254:AG269,"&lt;&gt;NOR",G254:G269)</f>
        <v>0</v>
      </c>
      <c r="H253" s="222"/>
      <c r="I253" s="222">
        <f>SUM(I254:I269)</f>
        <v>0</v>
      </c>
      <c r="J253" s="222"/>
      <c r="K253" s="222">
        <f>SUM(K254:K269)</f>
        <v>0</v>
      </c>
      <c r="L253" s="222"/>
      <c r="M253" s="222">
        <f>SUM(M254:M269)</f>
        <v>0</v>
      </c>
      <c r="N253" s="222"/>
      <c r="O253" s="222">
        <f>SUM(O254:O269)</f>
        <v>0.01</v>
      </c>
      <c r="P253" s="222"/>
      <c r="Q253" s="222">
        <f>SUM(Q254:Q269)</f>
        <v>0</v>
      </c>
      <c r="R253" s="222"/>
      <c r="S253" s="222"/>
      <c r="T253" s="223"/>
      <c r="U253" s="217"/>
      <c r="V253" s="217">
        <f>SUM(V254:V269)</f>
        <v>44.46</v>
      </c>
      <c r="W253" s="217"/>
      <c r="AG253" t="s">
        <v>183</v>
      </c>
    </row>
    <row r="254" spans="1:60" ht="56.25" outlineLevel="1" x14ac:dyDescent="0.2">
      <c r="A254" s="224">
        <v>70</v>
      </c>
      <c r="B254" s="225" t="s">
        <v>456</v>
      </c>
      <c r="C254" s="236" t="s">
        <v>457</v>
      </c>
      <c r="D254" s="226" t="s">
        <v>268</v>
      </c>
      <c r="E254" s="227">
        <v>144.35499999999999</v>
      </c>
      <c r="F254" s="228"/>
      <c r="G254" s="229">
        <f>ROUND(E254*F254,2)</f>
        <v>0</v>
      </c>
      <c r="H254" s="228"/>
      <c r="I254" s="229">
        <f>ROUND(E254*H254,2)</f>
        <v>0</v>
      </c>
      <c r="J254" s="228"/>
      <c r="K254" s="229">
        <f>ROUND(E254*J254,2)</f>
        <v>0</v>
      </c>
      <c r="L254" s="229">
        <v>21</v>
      </c>
      <c r="M254" s="229">
        <f>G254*(1+L254/100)</f>
        <v>0</v>
      </c>
      <c r="N254" s="229">
        <v>4.0000000000000003E-5</v>
      </c>
      <c r="O254" s="229">
        <f>ROUND(E254*N254,2)</f>
        <v>0.01</v>
      </c>
      <c r="P254" s="229">
        <v>0</v>
      </c>
      <c r="Q254" s="229">
        <f>ROUND(E254*P254,2)</f>
        <v>0</v>
      </c>
      <c r="R254" s="229" t="s">
        <v>254</v>
      </c>
      <c r="S254" s="229" t="s">
        <v>187</v>
      </c>
      <c r="T254" s="230" t="s">
        <v>210</v>
      </c>
      <c r="U254" s="215">
        <v>0.308</v>
      </c>
      <c r="V254" s="215">
        <f>ROUND(E254*U254,2)</f>
        <v>44.46</v>
      </c>
      <c r="W254" s="21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 t="s">
        <v>211</v>
      </c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</row>
    <row r="255" spans="1:60" ht="22.5" outlineLevel="1" x14ac:dyDescent="0.2">
      <c r="A255" s="212"/>
      <c r="B255" s="213"/>
      <c r="C255" s="249" t="s">
        <v>455</v>
      </c>
      <c r="D255" s="241"/>
      <c r="E255" s="242">
        <v>144.35499999999999</v>
      </c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 t="s">
        <v>215</v>
      </c>
      <c r="AH255" s="205">
        <v>0</v>
      </c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</row>
    <row r="256" spans="1:60" outlineLevel="1" x14ac:dyDescent="0.2">
      <c r="A256" s="212"/>
      <c r="B256" s="213"/>
      <c r="C256" s="250"/>
      <c r="D256" s="232"/>
      <c r="E256" s="232"/>
      <c r="F256" s="232"/>
      <c r="G256" s="232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 t="s">
        <v>190</v>
      </c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</row>
    <row r="257" spans="1:60" ht="22.5" outlineLevel="1" x14ac:dyDescent="0.2">
      <c r="A257" s="224">
        <v>71</v>
      </c>
      <c r="B257" s="225" t="s">
        <v>458</v>
      </c>
      <c r="C257" s="236" t="s">
        <v>459</v>
      </c>
      <c r="D257" s="226" t="s">
        <v>309</v>
      </c>
      <c r="E257" s="227">
        <v>12</v>
      </c>
      <c r="F257" s="228"/>
      <c r="G257" s="229">
        <f>ROUND(E257*F257,2)</f>
        <v>0</v>
      </c>
      <c r="H257" s="228"/>
      <c r="I257" s="229">
        <f>ROUND(E257*H257,2)</f>
        <v>0</v>
      </c>
      <c r="J257" s="228"/>
      <c r="K257" s="229">
        <f>ROUND(E257*J257,2)</f>
        <v>0</v>
      </c>
      <c r="L257" s="229">
        <v>21</v>
      </c>
      <c r="M257" s="229">
        <f>G257*(1+L257/100)</f>
        <v>0</v>
      </c>
      <c r="N257" s="229">
        <v>0</v>
      </c>
      <c r="O257" s="229">
        <f>ROUND(E257*N257,2)</f>
        <v>0</v>
      </c>
      <c r="P257" s="229">
        <v>0</v>
      </c>
      <c r="Q257" s="229">
        <f>ROUND(E257*P257,2)</f>
        <v>0</v>
      </c>
      <c r="R257" s="229"/>
      <c r="S257" s="229" t="s">
        <v>200</v>
      </c>
      <c r="T257" s="230" t="s">
        <v>188</v>
      </c>
      <c r="U257" s="215">
        <v>0</v>
      </c>
      <c r="V257" s="215">
        <f>ROUND(E257*U257,2)</f>
        <v>0</v>
      </c>
      <c r="W257" s="21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 t="s">
        <v>460</v>
      </c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</row>
    <row r="258" spans="1:60" outlineLevel="1" x14ac:dyDescent="0.2">
      <c r="A258" s="212"/>
      <c r="B258" s="213"/>
      <c r="C258" s="252" t="s">
        <v>461</v>
      </c>
      <c r="D258" s="246"/>
      <c r="E258" s="246"/>
      <c r="F258" s="246"/>
      <c r="G258" s="246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 t="s">
        <v>462</v>
      </c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</row>
    <row r="259" spans="1:60" outlineLevel="1" x14ac:dyDescent="0.2">
      <c r="A259" s="212"/>
      <c r="B259" s="213"/>
      <c r="C259" s="250"/>
      <c r="D259" s="232"/>
      <c r="E259" s="232"/>
      <c r="F259" s="232"/>
      <c r="G259" s="232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 t="s">
        <v>190</v>
      </c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</row>
    <row r="260" spans="1:60" ht="22.5" outlineLevel="1" x14ac:dyDescent="0.2">
      <c r="A260" s="224">
        <v>72</v>
      </c>
      <c r="B260" s="225" t="s">
        <v>463</v>
      </c>
      <c r="C260" s="236" t="s">
        <v>464</v>
      </c>
      <c r="D260" s="226" t="s">
        <v>309</v>
      </c>
      <c r="E260" s="227">
        <v>5</v>
      </c>
      <c r="F260" s="228"/>
      <c r="G260" s="229">
        <f>ROUND(E260*F260,2)</f>
        <v>0</v>
      </c>
      <c r="H260" s="228"/>
      <c r="I260" s="229">
        <f>ROUND(E260*H260,2)</f>
        <v>0</v>
      </c>
      <c r="J260" s="228"/>
      <c r="K260" s="229">
        <f>ROUND(E260*J260,2)</f>
        <v>0</v>
      </c>
      <c r="L260" s="229">
        <v>21</v>
      </c>
      <c r="M260" s="229">
        <f>G260*(1+L260/100)</f>
        <v>0</v>
      </c>
      <c r="N260" s="229">
        <v>0</v>
      </c>
      <c r="O260" s="229">
        <f>ROUND(E260*N260,2)</f>
        <v>0</v>
      </c>
      <c r="P260" s="229">
        <v>0</v>
      </c>
      <c r="Q260" s="229">
        <f>ROUND(E260*P260,2)</f>
        <v>0</v>
      </c>
      <c r="R260" s="229"/>
      <c r="S260" s="229" t="s">
        <v>200</v>
      </c>
      <c r="T260" s="230" t="s">
        <v>188</v>
      </c>
      <c r="U260" s="215">
        <v>0</v>
      </c>
      <c r="V260" s="215">
        <f>ROUND(E260*U260,2)</f>
        <v>0</v>
      </c>
      <c r="W260" s="21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 t="s">
        <v>211</v>
      </c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</row>
    <row r="261" spans="1:60" outlineLevel="1" x14ac:dyDescent="0.2">
      <c r="A261" s="212"/>
      <c r="B261" s="213"/>
      <c r="C261" s="237"/>
      <c r="D261" s="233"/>
      <c r="E261" s="233"/>
      <c r="F261" s="233"/>
      <c r="G261" s="233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 t="s">
        <v>190</v>
      </c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</row>
    <row r="262" spans="1:60" ht="22.5" outlineLevel="1" x14ac:dyDescent="0.2">
      <c r="A262" s="224">
        <v>73</v>
      </c>
      <c r="B262" s="225" t="s">
        <v>465</v>
      </c>
      <c r="C262" s="236" t="s">
        <v>466</v>
      </c>
      <c r="D262" s="226" t="s">
        <v>309</v>
      </c>
      <c r="E262" s="227">
        <v>2</v>
      </c>
      <c r="F262" s="228"/>
      <c r="G262" s="229">
        <f>ROUND(E262*F262,2)</f>
        <v>0</v>
      </c>
      <c r="H262" s="228"/>
      <c r="I262" s="229">
        <f>ROUND(E262*H262,2)</f>
        <v>0</v>
      </c>
      <c r="J262" s="228"/>
      <c r="K262" s="229">
        <f>ROUND(E262*J262,2)</f>
        <v>0</v>
      </c>
      <c r="L262" s="229">
        <v>21</v>
      </c>
      <c r="M262" s="229">
        <f>G262*(1+L262/100)</f>
        <v>0</v>
      </c>
      <c r="N262" s="229">
        <v>0</v>
      </c>
      <c r="O262" s="229">
        <f>ROUND(E262*N262,2)</f>
        <v>0</v>
      </c>
      <c r="P262" s="229">
        <v>0</v>
      </c>
      <c r="Q262" s="229">
        <f>ROUND(E262*P262,2)</f>
        <v>0</v>
      </c>
      <c r="R262" s="229"/>
      <c r="S262" s="229" t="s">
        <v>200</v>
      </c>
      <c r="T262" s="230" t="s">
        <v>188</v>
      </c>
      <c r="U262" s="215">
        <v>0</v>
      </c>
      <c r="V262" s="215">
        <f>ROUND(E262*U262,2)</f>
        <v>0</v>
      </c>
      <c r="W262" s="21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 t="s">
        <v>412</v>
      </c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</row>
    <row r="263" spans="1:60" outlineLevel="1" x14ac:dyDescent="0.2">
      <c r="A263" s="212"/>
      <c r="B263" s="213"/>
      <c r="C263" s="237"/>
      <c r="D263" s="233"/>
      <c r="E263" s="233"/>
      <c r="F263" s="233"/>
      <c r="G263" s="233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 t="s">
        <v>190</v>
      </c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</row>
    <row r="264" spans="1:60" outlineLevel="1" x14ac:dyDescent="0.2">
      <c r="A264" s="224">
        <v>74</v>
      </c>
      <c r="B264" s="225" t="s">
        <v>467</v>
      </c>
      <c r="C264" s="236" t="s">
        <v>468</v>
      </c>
      <c r="D264" s="226" t="s">
        <v>309</v>
      </c>
      <c r="E264" s="227">
        <v>1</v>
      </c>
      <c r="F264" s="228"/>
      <c r="G264" s="229">
        <f>ROUND(E264*F264,2)</f>
        <v>0</v>
      </c>
      <c r="H264" s="228"/>
      <c r="I264" s="229">
        <f>ROUND(E264*H264,2)</f>
        <v>0</v>
      </c>
      <c r="J264" s="228"/>
      <c r="K264" s="229">
        <f>ROUND(E264*J264,2)</f>
        <v>0</v>
      </c>
      <c r="L264" s="229">
        <v>21</v>
      </c>
      <c r="M264" s="229">
        <f>G264*(1+L264/100)</f>
        <v>0</v>
      </c>
      <c r="N264" s="229">
        <v>0</v>
      </c>
      <c r="O264" s="229">
        <f>ROUND(E264*N264,2)</f>
        <v>0</v>
      </c>
      <c r="P264" s="229">
        <v>0</v>
      </c>
      <c r="Q264" s="229">
        <f>ROUND(E264*P264,2)</f>
        <v>0</v>
      </c>
      <c r="R264" s="229"/>
      <c r="S264" s="229" t="s">
        <v>200</v>
      </c>
      <c r="T264" s="230" t="s">
        <v>188</v>
      </c>
      <c r="U264" s="215">
        <v>0</v>
      </c>
      <c r="V264" s="215">
        <f>ROUND(E264*U264,2)</f>
        <v>0</v>
      </c>
      <c r="W264" s="21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 t="s">
        <v>412</v>
      </c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</row>
    <row r="265" spans="1:60" outlineLevel="1" x14ac:dyDescent="0.2">
      <c r="A265" s="212"/>
      <c r="B265" s="213"/>
      <c r="C265" s="237"/>
      <c r="D265" s="233"/>
      <c r="E265" s="233"/>
      <c r="F265" s="233"/>
      <c r="G265" s="233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 t="s">
        <v>190</v>
      </c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</row>
    <row r="266" spans="1:60" outlineLevel="1" x14ac:dyDescent="0.2">
      <c r="A266" s="224">
        <v>75</v>
      </c>
      <c r="B266" s="225" t="s">
        <v>469</v>
      </c>
      <c r="C266" s="236" t="s">
        <v>470</v>
      </c>
      <c r="D266" s="226" t="s">
        <v>309</v>
      </c>
      <c r="E266" s="227">
        <v>1</v>
      </c>
      <c r="F266" s="228"/>
      <c r="G266" s="229">
        <f>ROUND(E266*F266,2)</f>
        <v>0</v>
      </c>
      <c r="H266" s="228"/>
      <c r="I266" s="229">
        <f>ROUND(E266*H266,2)</f>
        <v>0</v>
      </c>
      <c r="J266" s="228"/>
      <c r="K266" s="229">
        <f>ROUND(E266*J266,2)</f>
        <v>0</v>
      </c>
      <c r="L266" s="229">
        <v>21</v>
      </c>
      <c r="M266" s="229">
        <f>G266*(1+L266/100)</f>
        <v>0</v>
      </c>
      <c r="N266" s="229">
        <v>0</v>
      </c>
      <c r="O266" s="229">
        <f>ROUND(E266*N266,2)</f>
        <v>0</v>
      </c>
      <c r="P266" s="229">
        <v>0</v>
      </c>
      <c r="Q266" s="229">
        <f>ROUND(E266*P266,2)</f>
        <v>0</v>
      </c>
      <c r="R266" s="229"/>
      <c r="S266" s="229" t="s">
        <v>200</v>
      </c>
      <c r="T266" s="230" t="s">
        <v>188</v>
      </c>
      <c r="U266" s="215">
        <v>0</v>
      </c>
      <c r="V266" s="215">
        <f>ROUND(E266*U266,2)</f>
        <v>0</v>
      </c>
      <c r="W266" s="21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 t="s">
        <v>412</v>
      </c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</row>
    <row r="267" spans="1:60" outlineLevel="1" x14ac:dyDescent="0.2">
      <c r="A267" s="212"/>
      <c r="B267" s="213"/>
      <c r="C267" s="237"/>
      <c r="D267" s="233"/>
      <c r="E267" s="233"/>
      <c r="F267" s="233"/>
      <c r="G267" s="233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 t="s">
        <v>190</v>
      </c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</row>
    <row r="268" spans="1:60" outlineLevel="1" x14ac:dyDescent="0.2">
      <c r="A268" s="224">
        <v>76</v>
      </c>
      <c r="B268" s="225" t="s">
        <v>471</v>
      </c>
      <c r="C268" s="236" t="s">
        <v>472</v>
      </c>
      <c r="D268" s="226" t="s">
        <v>309</v>
      </c>
      <c r="E268" s="227">
        <v>1</v>
      </c>
      <c r="F268" s="228"/>
      <c r="G268" s="229">
        <f>ROUND(E268*F268,2)</f>
        <v>0</v>
      </c>
      <c r="H268" s="228"/>
      <c r="I268" s="229">
        <f>ROUND(E268*H268,2)</f>
        <v>0</v>
      </c>
      <c r="J268" s="228"/>
      <c r="K268" s="229">
        <f>ROUND(E268*J268,2)</f>
        <v>0</v>
      </c>
      <c r="L268" s="229">
        <v>21</v>
      </c>
      <c r="M268" s="229">
        <f>G268*(1+L268/100)</f>
        <v>0</v>
      </c>
      <c r="N268" s="229">
        <v>0</v>
      </c>
      <c r="O268" s="229">
        <f>ROUND(E268*N268,2)</f>
        <v>0</v>
      </c>
      <c r="P268" s="229">
        <v>0</v>
      </c>
      <c r="Q268" s="229">
        <f>ROUND(E268*P268,2)</f>
        <v>0</v>
      </c>
      <c r="R268" s="229"/>
      <c r="S268" s="229" t="s">
        <v>200</v>
      </c>
      <c r="T268" s="230" t="s">
        <v>188</v>
      </c>
      <c r="U268" s="215">
        <v>0</v>
      </c>
      <c r="V268" s="215">
        <f>ROUND(E268*U268,2)</f>
        <v>0</v>
      </c>
      <c r="W268" s="21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 t="s">
        <v>412</v>
      </c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</row>
    <row r="269" spans="1:60" outlineLevel="1" x14ac:dyDescent="0.2">
      <c r="A269" s="212"/>
      <c r="B269" s="213"/>
      <c r="C269" s="237"/>
      <c r="D269" s="233"/>
      <c r="E269" s="233"/>
      <c r="F269" s="233"/>
      <c r="G269" s="233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 t="s">
        <v>190</v>
      </c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</row>
    <row r="270" spans="1:60" x14ac:dyDescent="0.2">
      <c r="A270" s="218" t="s">
        <v>182</v>
      </c>
      <c r="B270" s="219" t="s">
        <v>93</v>
      </c>
      <c r="C270" s="235" t="s">
        <v>94</v>
      </c>
      <c r="D270" s="220"/>
      <c r="E270" s="221"/>
      <c r="F270" s="222"/>
      <c r="G270" s="222">
        <f>SUMIF(AG271:AG313,"&lt;&gt;NOR",G271:G313)</f>
        <v>0</v>
      </c>
      <c r="H270" s="222"/>
      <c r="I270" s="222">
        <f>SUM(I271:I313)</f>
        <v>0</v>
      </c>
      <c r="J270" s="222"/>
      <c r="K270" s="222">
        <f>SUM(K271:K313)</f>
        <v>0</v>
      </c>
      <c r="L270" s="222"/>
      <c r="M270" s="222">
        <f>SUM(M271:M313)</f>
        <v>0</v>
      </c>
      <c r="N270" s="222"/>
      <c r="O270" s="222">
        <f>SUM(O271:O313)</f>
        <v>0.01</v>
      </c>
      <c r="P270" s="222"/>
      <c r="Q270" s="222">
        <f>SUM(Q271:Q313)</f>
        <v>64.03</v>
      </c>
      <c r="R270" s="222"/>
      <c r="S270" s="222"/>
      <c r="T270" s="223"/>
      <c r="U270" s="217"/>
      <c r="V270" s="217">
        <f>SUM(V271:V313)</f>
        <v>286.69</v>
      </c>
      <c r="W270" s="217"/>
      <c r="AG270" t="s">
        <v>183</v>
      </c>
    </row>
    <row r="271" spans="1:60" ht="22.5" outlineLevel="1" x14ac:dyDescent="0.2">
      <c r="A271" s="224">
        <v>77</v>
      </c>
      <c r="B271" s="225" t="s">
        <v>473</v>
      </c>
      <c r="C271" s="236" t="s">
        <v>474</v>
      </c>
      <c r="D271" s="226" t="s">
        <v>208</v>
      </c>
      <c r="E271" s="227">
        <v>4.3312499999999998</v>
      </c>
      <c r="F271" s="228"/>
      <c r="G271" s="229">
        <f>ROUND(E271*F271,2)</f>
        <v>0</v>
      </c>
      <c r="H271" s="228"/>
      <c r="I271" s="229">
        <f>ROUND(E271*H271,2)</f>
        <v>0</v>
      </c>
      <c r="J271" s="228"/>
      <c r="K271" s="229">
        <f>ROUND(E271*J271,2)</f>
        <v>0</v>
      </c>
      <c r="L271" s="229">
        <v>21</v>
      </c>
      <c r="M271" s="229">
        <f>G271*(1+L271/100)</f>
        <v>0</v>
      </c>
      <c r="N271" s="229">
        <v>1.2800000000000001E-3</v>
      </c>
      <c r="O271" s="229">
        <f>ROUND(E271*N271,2)</f>
        <v>0.01</v>
      </c>
      <c r="P271" s="229">
        <v>1.95</v>
      </c>
      <c r="Q271" s="229">
        <f>ROUND(E271*P271,2)</f>
        <v>8.4499999999999993</v>
      </c>
      <c r="R271" s="229" t="s">
        <v>475</v>
      </c>
      <c r="S271" s="229" t="s">
        <v>187</v>
      </c>
      <c r="T271" s="230" t="s">
        <v>210</v>
      </c>
      <c r="U271" s="215">
        <v>1.7010000000000001</v>
      </c>
      <c r="V271" s="215">
        <f>ROUND(E271*U271,2)</f>
        <v>7.37</v>
      </c>
      <c r="W271" s="21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 t="s">
        <v>211</v>
      </c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</row>
    <row r="272" spans="1:60" ht="22.5" outlineLevel="1" x14ac:dyDescent="0.2">
      <c r="A272" s="212"/>
      <c r="B272" s="213"/>
      <c r="C272" s="248" t="s">
        <v>476</v>
      </c>
      <c r="D272" s="243"/>
      <c r="E272" s="243"/>
      <c r="F272" s="243"/>
      <c r="G272" s="243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 t="s">
        <v>213</v>
      </c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44" t="str">
        <f>C272</f>
        <v>nebo vybourání otvorů průřezové plochy přes 4 m2 ve zdivu nadzákladovém, včetně pomocného lešení o výšce podlahy do 1900 mm a pro zatížení do 1,5 kPa  (150 kg/m2)</v>
      </c>
      <c r="BB272" s="205"/>
      <c r="BC272" s="205"/>
      <c r="BD272" s="205"/>
      <c r="BE272" s="205"/>
      <c r="BF272" s="205"/>
      <c r="BG272" s="205"/>
      <c r="BH272" s="205"/>
    </row>
    <row r="273" spans="1:60" ht="22.5" outlineLevel="1" x14ac:dyDescent="0.2">
      <c r="A273" s="212"/>
      <c r="B273" s="213"/>
      <c r="C273" s="249" t="s">
        <v>477</v>
      </c>
      <c r="D273" s="241"/>
      <c r="E273" s="242">
        <v>3.6749999999999998</v>
      </c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 t="s">
        <v>215</v>
      </c>
      <c r="AH273" s="205">
        <v>0</v>
      </c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</row>
    <row r="274" spans="1:60" outlineLevel="1" x14ac:dyDescent="0.2">
      <c r="A274" s="212"/>
      <c r="B274" s="213"/>
      <c r="C274" s="249" t="s">
        <v>478</v>
      </c>
      <c r="D274" s="241"/>
      <c r="E274" s="242">
        <v>0.65625</v>
      </c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 t="s">
        <v>215</v>
      </c>
      <c r="AH274" s="205">
        <v>0</v>
      </c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</row>
    <row r="275" spans="1:60" outlineLevel="1" x14ac:dyDescent="0.2">
      <c r="A275" s="212"/>
      <c r="B275" s="213"/>
      <c r="C275" s="250"/>
      <c r="D275" s="232"/>
      <c r="E275" s="232"/>
      <c r="F275" s="232"/>
      <c r="G275" s="232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 t="s">
        <v>190</v>
      </c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</row>
    <row r="276" spans="1:60" ht="22.5" outlineLevel="1" x14ac:dyDescent="0.2">
      <c r="A276" s="224">
        <v>78</v>
      </c>
      <c r="B276" s="225" t="s">
        <v>479</v>
      </c>
      <c r="C276" s="236" t="s">
        <v>480</v>
      </c>
      <c r="D276" s="226" t="s">
        <v>208</v>
      </c>
      <c r="E276" s="227">
        <v>19.14</v>
      </c>
      <c r="F276" s="228"/>
      <c r="G276" s="229">
        <f>ROUND(E276*F276,2)</f>
        <v>0</v>
      </c>
      <c r="H276" s="228"/>
      <c r="I276" s="229">
        <f>ROUND(E276*H276,2)</f>
        <v>0</v>
      </c>
      <c r="J276" s="228"/>
      <c r="K276" s="229">
        <f>ROUND(E276*J276,2)</f>
        <v>0</v>
      </c>
      <c r="L276" s="229">
        <v>21</v>
      </c>
      <c r="M276" s="229">
        <f>G276*(1+L276/100)</f>
        <v>0</v>
      </c>
      <c r="N276" s="229">
        <v>0</v>
      </c>
      <c r="O276" s="229">
        <f>ROUND(E276*N276,2)</f>
        <v>0</v>
      </c>
      <c r="P276" s="229">
        <v>2.2000000000000002</v>
      </c>
      <c r="Q276" s="229">
        <f>ROUND(E276*P276,2)</f>
        <v>42.11</v>
      </c>
      <c r="R276" s="229" t="s">
        <v>475</v>
      </c>
      <c r="S276" s="229" t="s">
        <v>187</v>
      </c>
      <c r="T276" s="230" t="s">
        <v>210</v>
      </c>
      <c r="U276" s="215">
        <v>5.867</v>
      </c>
      <c r="V276" s="215">
        <f>ROUND(E276*U276,2)</f>
        <v>112.29</v>
      </c>
      <c r="W276" s="21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 t="s">
        <v>211</v>
      </c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</row>
    <row r="277" spans="1:60" outlineLevel="1" x14ac:dyDescent="0.2">
      <c r="A277" s="212"/>
      <c r="B277" s="213"/>
      <c r="C277" s="249" t="s">
        <v>370</v>
      </c>
      <c r="D277" s="241"/>
      <c r="E277" s="242">
        <v>4.74</v>
      </c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 t="s">
        <v>215</v>
      </c>
      <c r="AH277" s="205">
        <v>0</v>
      </c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</row>
    <row r="278" spans="1:60" outlineLevel="1" x14ac:dyDescent="0.2">
      <c r="A278" s="212"/>
      <c r="B278" s="213"/>
      <c r="C278" s="249" t="s">
        <v>371</v>
      </c>
      <c r="D278" s="241"/>
      <c r="E278" s="242">
        <v>14.4</v>
      </c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 t="s">
        <v>215</v>
      </c>
      <c r="AH278" s="205">
        <v>0</v>
      </c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</row>
    <row r="279" spans="1:60" outlineLevel="1" x14ac:dyDescent="0.2">
      <c r="A279" s="212"/>
      <c r="B279" s="213"/>
      <c r="C279" s="250"/>
      <c r="D279" s="232"/>
      <c r="E279" s="232"/>
      <c r="F279" s="232"/>
      <c r="G279" s="232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 t="s">
        <v>190</v>
      </c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</row>
    <row r="280" spans="1:60" ht="22.5" outlineLevel="1" x14ac:dyDescent="0.2">
      <c r="A280" s="224">
        <v>79</v>
      </c>
      <c r="B280" s="225" t="s">
        <v>481</v>
      </c>
      <c r="C280" s="236" t="s">
        <v>482</v>
      </c>
      <c r="D280" s="226" t="s">
        <v>208</v>
      </c>
      <c r="E280" s="227">
        <v>19.14</v>
      </c>
      <c r="F280" s="228"/>
      <c r="G280" s="229">
        <f>ROUND(E280*F280,2)</f>
        <v>0</v>
      </c>
      <c r="H280" s="228"/>
      <c r="I280" s="229">
        <f>ROUND(E280*H280,2)</f>
        <v>0</v>
      </c>
      <c r="J280" s="228"/>
      <c r="K280" s="229">
        <f>ROUND(E280*J280,2)</f>
        <v>0</v>
      </c>
      <c r="L280" s="229">
        <v>21</v>
      </c>
      <c r="M280" s="229">
        <f>G280*(1+L280/100)</f>
        <v>0</v>
      </c>
      <c r="N280" s="229">
        <v>0</v>
      </c>
      <c r="O280" s="229">
        <f>ROUND(E280*N280,2)</f>
        <v>0</v>
      </c>
      <c r="P280" s="229">
        <v>0</v>
      </c>
      <c r="Q280" s="229">
        <f>ROUND(E280*P280,2)</f>
        <v>0</v>
      </c>
      <c r="R280" s="229" t="s">
        <v>475</v>
      </c>
      <c r="S280" s="229" t="s">
        <v>187</v>
      </c>
      <c r="T280" s="230" t="s">
        <v>210</v>
      </c>
      <c r="U280" s="215">
        <v>4.0289999999999999</v>
      </c>
      <c r="V280" s="215">
        <f>ROUND(E280*U280,2)</f>
        <v>77.12</v>
      </c>
      <c r="W280" s="21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 t="s">
        <v>211</v>
      </c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</row>
    <row r="281" spans="1:60" outlineLevel="1" x14ac:dyDescent="0.2">
      <c r="A281" s="212"/>
      <c r="B281" s="213"/>
      <c r="C281" s="237"/>
      <c r="D281" s="233"/>
      <c r="E281" s="233"/>
      <c r="F281" s="233"/>
      <c r="G281" s="233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 t="s">
        <v>190</v>
      </c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</row>
    <row r="282" spans="1:60" outlineLevel="1" x14ac:dyDescent="0.2">
      <c r="A282" s="224">
        <v>80</v>
      </c>
      <c r="B282" s="225" t="s">
        <v>483</v>
      </c>
      <c r="C282" s="236" t="s">
        <v>484</v>
      </c>
      <c r="D282" s="226" t="s">
        <v>268</v>
      </c>
      <c r="E282" s="227">
        <v>5.75</v>
      </c>
      <c r="F282" s="228"/>
      <c r="G282" s="229">
        <f>ROUND(E282*F282,2)</f>
        <v>0</v>
      </c>
      <c r="H282" s="228"/>
      <c r="I282" s="229">
        <f>ROUND(E282*H282,2)</f>
        <v>0</v>
      </c>
      <c r="J282" s="228"/>
      <c r="K282" s="229">
        <f>ROUND(E282*J282,2)</f>
        <v>0</v>
      </c>
      <c r="L282" s="229">
        <v>21</v>
      </c>
      <c r="M282" s="229">
        <f>G282*(1+L282/100)</f>
        <v>0</v>
      </c>
      <c r="N282" s="229">
        <v>0</v>
      </c>
      <c r="O282" s="229">
        <f>ROUND(E282*N282,2)</f>
        <v>0</v>
      </c>
      <c r="P282" s="229">
        <v>5.8999999999999997E-2</v>
      </c>
      <c r="Q282" s="229">
        <f>ROUND(E282*P282,2)</f>
        <v>0.34</v>
      </c>
      <c r="R282" s="229" t="s">
        <v>475</v>
      </c>
      <c r="S282" s="229" t="s">
        <v>187</v>
      </c>
      <c r="T282" s="230" t="s">
        <v>210</v>
      </c>
      <c r="U282" s="215">
        <v>0.59</v>
      </c>
      <c r="V282" s="215">
        <f>ROUND(E282*U282,2)</f>
        <v>3.39</v>
      </c>
      <c r="W282" s="21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 t="s">
        <v>211</v>
      </c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</row>
    <row r="283" spans="1:60" ht="22.5" outlineLevel="1" x14ac:dyDescent="0.2">
      <c r="A283" s="212"/>
      <c r="B283" s="213"/>
      <c r="C283" s="248" t="s">
        <v>485</v>
      </c>
      <c r="D283" s="243"/>
      <c r="E283" s="243"/>
      <c r="F283" s="243"/>
      <c r="G283" s="243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 t="s">
        <v>213</v>
      </c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44" t="str">
        <f>C283</f>
        <v>bez odstupu, po hrubém vybourání otvorů v jakémkoliv zdivu cihelném, včetně pomocného lešení o výšce podlahy do 1900 mm a pro zatížení do 1,5 kPa  (150 kg/m2),</v>
      </c>
      <c r="BB283" s="205"/>
      <c r="BC283" s="205"/>
      <c r="BD283" s="205"/>
      <c r="BE283" s="205"/>
      <c r="BF283" s="205"/>
      <c r="BG283" s="205"/>
      <c r="BH283" s="205"/>
    </row>
    <row r="284" spans="1:60" outlineLevel="1" x14ac:dyDescent="0.2">
      <c r="A284" s="212"/>
      <c r="B284" s="213"/>
      <c r="C284" s="249" t="s">
        <v>486</v>
      </c>
      <c r="D284" s="241"/>
      <c r="E284" s="242">
        <v>5.75</v>
      </c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 t="s">
        <v>215</v>
      </c>
      <c r="AH284" s="205">
        <v>0</v>
      </c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</row>
    <row r="285" spans="1:60" outlineLevel="1" x14ac:dyDescent="0.2">
      <c r="A285" s="212"/>
      <c r="B285" s="213"/>
      <c r="C285" s="250"/>
      <c r="D285" s="232"/>
      <c r="E285" s="232"/>
      <c r="F285" s="232"/>
      <c r="G285" s="232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 t="s">
        <v>190</v>
      </c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</row>
    <row r="286" spans="1:60" outlineLevel="1" x14ac:dyDescent="0.2">
      <c r="A286" s="224">
        <v>81</v>
      </c>
      <c r="B286" s="225" t="s">
        <v>487</v>
      </c>
      <c r="C286" s="236" t="s">
        <v>488</v>
      </c>
      <c r="D286" s="226" t="s">
        <v>309</v>
      </c>
      <c r="E286" s="227">
        <v>2</v>
      </c>
      <c r="F286" s="228"/>
      <c r="G286" s="229">
        <f>ROUND(E286*F286,2)</f>
        <v>0</v>
      </c>
      <c r="H286" s="228"/>
      <c r="I286" s="229">
        <f>ROUND(E286*H286,2)</f>
        <v>0</v>
      </c>
      <c r="J286" s="228"/>
      <c r="K286" s="229">
        <f>ROUND(E286*J286,2)</f>
        <v>0</v>
      </c>
      <c r="L286" s="229">
        <v>21</v>
      </c>
      <c r="M286" s="229">
        <f>G286*(1+L286/100)</f>
        <v>0</v>
      </c>
      <c r="N286" s="229">
        <v>0</v>
      </c>
      <c r="O286" s="229">
        <f>ROUND(E286*N286,2)</f>
        <v>0</v>
      </c>
      <c r="P286" s="229">
        <v>0</v>
      </c>
      <c r="Q286" s="229">
        <f>ROUND(E286*P286,2)</f>
        <v>0</v>
      </c>
      <c r="R286" s="229" t="s">
        <v>475</v>
      </c>
      <c r="S286" s="229" t="s">
        <v>187</v>
      </c>
      <c r="T286" s="230" t="s">
        <v>210</v>
      </c>
      <c r="U286" s="215">
        <v>0.05</v>
      </c>
      <c r="V286" s="215">
        <f>ROUND(E286*U286,2)</f>
        <v>0.1</v>
      </c>
      <c r="W286" s="21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 t="s">
        <v>211</v>
      </c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</row>
    <row r="287" spans="1:60" outlineLevel="1" x14ac:dyDescent="0.2">
      <c r="A287" s="212"/>
      <c r="B287" s="213"/>
      <c r="C287" s="248" t="s">
        <v>489</v>
      </c>
      <c r="D287" s="243"/>
      <c r="E287" s="243"/>
      <c r="F287" s="243"/>
      <c r="G287" s="243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 t="s">
        <v>213</v>
      </c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</row>
    <row r="288" spans="1:60" outlineLevel="1" x14ac:dyDescent="0.2">
      <c r="A288" s="212"/>
      <c r="B288" s="213"/>
      <c r="C288" s="249" t="s">
        <v>490</v>
      </c>
      <c r="D288" s="241"/>
      <c r="E288" s="242">
        <v>2</v>
      </c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 t="s">
        <v>215</v>
      </c>
      <c r="AH288" s="205">
        <v>0</v>
      </c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</row>
    <row r="289" spans="1:60" outlineLevel="1" x14ac:dyDescent="0.2">
      <c r="A289" s="212"/>
      <c r="B289" s="213"/>
      <c r="C289" s="250"/>
      <c r="D289" s="232"/>
      <c r="E289" s="232"/>
      <c r="F289" s="232"/>
      <c r="G289" s="232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 t="s">
        <v>190</v>
      </c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</row>
    <row r="290" spans="1:60" outlineLevel="1" x14ac:dyDescent="0.2">
      <c r="A290" s="224">
        <v>82</v>
      </c>
      <c r="B290" s="225" t="s">
        <v>491</v>
      </c>
      <c r="C290" s="236" t="s">
        <v>492</v>
      </c>
      <c r="D290" s="226" t="s">
        <v>268</v>
      </c>
      <c r="E290" s="227">
        <v>2.5</v>
      </c>
      <c r="F290" s="228"/>
      <c r="G290" s="229">
        <f>ROUND(E290*F290,2)</f>
        <v>0</v>
      </c>
      <c r="H290" s="228"/>
      <c r="I290" s="229">
        <f>ROUND(E290*H290,2)</f>
        <v>0</v>
      </c>
      <c r="J290" s="228"/>
      <c r="K290" s="229">
        <f>ROUND(E290*J290,2)</f>
        <v>0</v>
      </c>
      <c r="L290" s="229">
        <v>21</v>
      </c>
      <c r="M290" s="229">
        <f>G290*(1+L290/100)</f>
        <v>0</v>
      </c>
      <c r="N290" s="229">
        <v>1E-3</v>
      </c>
      <c r="O290" s="229">
        <f>ROUND(E290*N290,2)</f>
        <v>0</v>
      </c>
      <c r="P290" s="229">
        <v>3.1E-2</v>
      </c>
      <c r="Q290" s="229">
        <f>ROUND(E290*P290,2)</f>
        <v>0.08</v>
      </c>
      <c r="R290" s="229" t="s">
        <v>475</v>
      </c>
      <c r="S290" s="229" t="s">
        <v>187</v>
      </c>
      <c r="T290" s="230" t="s">
        <v>210</v>
      </c>
      <c r="U290" s="215">
        <v>0.33100000000000002</v>
      </c>
      <c r="V290" s="215">
        <f>ROUND(E290*U290,2)</f>
        <v>0.83</v>
      </c>
      <c r="W290" s="21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 t="s">
        <v>211</v>
      </c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</row>
    <row r="291" spans="1:60" outlineLevel="1" x14ac:dyDescent="0.2">
      <c r="A291" s="212"/>
      <c r="B291" s="213"/>
      <c r="C291" s="248" t="s">
        <v>493</v>
      </c>
      <c r="D291" s="243"/>
      <c r="E291" s="243"/>
      <c r="F291" s="243"/>
      <c r="G291" s="243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 t="s">
        <v>213</v>
      </c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</row>
    <row r="292" spans="1:60" outlineLevel="1" x14ac:dyDescent="0.2">
      <c r="A292" s="212"/>
      <c r="B292" s="213"/>
      <c r="C292" s="249" t="s">
        <v>494</v>
      </c>
      <c r="D292" s="241"/>
      <c r="E292" s="242">
        <v>2.5</v>
      </c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 t="s">
        <v>215</v>
      </c>
      <c r="AH292" s="205">
        <v>0</v>
      </c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</row>
    <row r="293" spans="1:60" outlineLevel="1" x14ac:dyDescent="0.2">
      <c r="A293" s="212"/>
      <c r="B293" s="213"/>
      <c r="C293" s="250"/>
      <c r="D293" s="232"/>
      <c r="E293" s="232"/>
      <c r="F293" s="232"/>
      <c r="G293" s="232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 t="s">
        <v>190</v>
      </c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</row>
    <row r="294" spans="1:60" ht="33.75" outlineLevel="1" x14ac:dyDescent="0.2">
      <c r="A294" s="224">
        <v>83</v>
      </c>
      <c r="B294" s="225" t="s">
        <v>495</v>
      </c>
      <c r="C294" s="236" t="s">
        <v>496</v>
      </c>
      <c r="D294" s="226" t="s">
        <v>268</v>
      </c>
      <c r="E294" s="227">
        <v>2</v>
      </c>
      <c r="F294" s="228"/>
      <c r="G294" s="229">
        <f>ROUND(E294*F294,2)</f>
        <v>0</v>
      </c>
      <c r="H294" s="228"/>
      <c r="I294" s="229">
        <f>ROUND(E294*H294,2)</f>
        <v>0</v>
      </c>
      <c r="J294" s="228"/>
      <c r="K294" s="229">
        <f>ROUND(E294*J294,2)</f>
        <v>0</v>
      </c>
      <c r="L294" s="229">
        <v>21</v>
      </c>
      <c r="M294" s="229">
        <f>G294*(1+L294/100)</f>
        <v>0</v>
      </c>
      <c r="N294" s="229">
        <v>1.17E-3</v>
      </c>
      <c r="O294" s="229">
        <f>ROUND(E294*N294,2)</f>
        <v>0</v>
      </c>
      <c r="P294" s="229">
        <v>7.5999999999999998E-2</v>
      </c>
      <c r="Q294" s="229">
        <f>ROUND(E294*P294,2)</f>
        <v>0.15</v>
      </c>
      <c r="R294" s="229" t="s">
        <v>475</v>
      </c>
      <c r="S294" s="229" t="s">
        <v>187</v>
      </c>
      <c r="T294" s="230" t="s">
        <v>210</v>
      </c>
      <c r="U294" s="215">
        <v>0.93899999999999995</v>
      </c>
      <c r="V294" s="215">
        <f>ROUND(E294*U294,2)</f>
        <v>1.88</v>
      </c>
      <c r="W294" s="21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 t="s">
        <v>211</v>
      </c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</row>
    <row r="295" spans="1:60" outlineLevel="1" x14ac:dyDescent="0.2">
      <c r="A295" s="212"/>
      <c r="B295" s="213"/>
      <c r="C295" s="249" t="s">
        <v>497</v>
      </c>
      <c r="D295" s="241"/>
      <c r="E295" s="242">
        <v>2</v>
      </c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 t="s">
        <v>215</v>
      </c>
      <c r="AH295" s="205">
        <v>0</v>
      </c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</row>
    <row r="296" spans="1:60" outlineLevel="1" x14ac:dyDescent="0.2">
      <c r="A296" s="212"/>
      <c r="B296" s="213"/>
      <c r="C296" s="250"/>
      <c r="D296" s="232"/>
      <c r="E296" s="232"/>
      <c r="F296" s="232"/>
      <c r="G296" s="232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 t="s">
        <v>190</v>
      </c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</row>
    <row r="297" spans="1:60" outlineLevel="1" x14ac:dyDescent="0.2">
      <c r="A297" s="224">
        <v>84</v>
      </c>
      <c r="B297" s="225" t="s">
        <v>498</v>
      </c>
      <c r="C297" s="236" t="s">
        <v>499</v>
      </c>
      <c r="D297" s="226" t="s">
        <v>235</v>
      </c>
      <c r="E297" s="227">
        <v>2</v>
      </c>
      <c r="F297" s="228"/>
      <c r="G297" s="229">
        <f>ROUND(E297*F297,2)</f>
        <v>0</v>
      </c>
      <c r="H297" s="228"/>
      <c r="I297" s="229">
        <f>ROUND(E297*H297,2)</f>
        <v>0</v>
      </c>
      <c r="J297" s="228"/>
      <c r="K297" s="229">
        <f>ROUND(E297*J297,2)</f>
        <v>0</v>
      </c>
      <c r="L297" s="229">
        <v>21</v>
      </c>
      <c r="M297" s="229">
        <f>G297*(1+L297/100)</f>
        <v>0</v>
      </c>
      <c r="N297" s="229">
        <v>0</v>
      </c>
      <c r="O297" s="229">
        <f>ROUND(E297*N297,2)</f>
        <v>0</v>
      </c>
      <c r="P297" s="229">
        <v>2.63E-3</v>
      </c>
      <c r="Q297" s="229">
        <f>ROUND(E297*P297,2)</f>
        <v>0.01</v>
      </c>
      <c r="R297" s="229" t="s">
        <v>475</v>
      </c>
      <c r="S297" s="229" t="s">
        <v>187</v>
      </c>
      <c r="T297" s="230" t="s">
        <v>210</v>
      </c>
      <c r="U297" s="215">
        <v>3.6</v>
      </c>
      <c r="V297" s="215">
        <f>ROUND(E297*U297,2)</f>
        <v>7.2</v>
      </c>
      <c r="W297" s="21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 t="s">
        <v>211</v>
      </c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</row>
    <row r="298" spans="1:60" outlineLevel="1" x14ac:dyDescent="0.2">
      <c r="A298" s="212"/>
      <c r="B298" s="213"/>
      <c r="C298" s="249" t="s">
        <v>500</v>
      </c>
      <c r="D298" s="241"/>
      <c r="E298" s="242">
        <v>1</v>
      </c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 t="s">
        <v>215</v>
      </c>
      <c r="AH298" s="205">
        <v>0</v>
      </c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</row>
    <row r="299" spans="1:60" outlineLevel="1" x14ac:dyDescent="0.2">
      <c r="A299" s="212"/>
      <c r="B299" s="213"/>
      <c r="C299" s="249" t="s">
        <v>501</v>
      </c>
      <c r="D299" s="241"/>
      <c r="E299" s="242">
        <v>1</v>
      </c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 t="s">
        <v>215</v>
      </c>
      <c r="AH299" s="205">
        <v>0</v>
      </c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</row>
    <row r="300" spans="1:60" outlineLevel="1" x14ac:dyDescent="0.2">
      <c r="A300" s="212"/>
      <c r="B300" s="213"/>
      <c r="C300" s="250"/>
      <c r="D300" s="232"/>
      <c r="E300" s="232"/>
      <c r="F300" s="232"/>
      <c r="G300" s="232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 t="s">
        <v>190</v>
      </c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</row>
    <row r="301" spans="1:60" ht="22.5" outlineLevel="1" x14ac:dyDescent="0.2">
      <c r="A301" s="224">
        <v>85</v>
      </c>
      <c r="B301" s="225" t="s">
        <v>502</v>
      </c>
      <c r="C301" s="236" t="s">
        <v>503</v>
      </c>
      <c r="D301" s="226" t="s">
        <v>268</v>
      </c>
      <c r="E301" s="227">
        <v>23.2575</v>
      </c>
      <c r="F301" s="228"/>
      <c r="G301" s="229">
        <f>ROUND(E301*F301,2)</f>
        <v>0</v>
      </c>
      <c r="H301" s="228"/>
      <c r="I301" s="229">
        <f>ROUND(E301*H301,2)</f>
        <v>0</v>
      </c>
      <c r="J301" s="228"/>
      <c r="K301" s="229">
        <f>ROUND(E301*J301,2)</f>
        <v>0</v>
      </c>
      <c r="L301" s="229">
        <v>21</v>
      </c>
      <c r="M301" s="229">
        <f>G301*(1+L301/100)</f>
        <v>0</v>
      </c>
      <c r="N301" s="229">
        <v>0</v>
      </c>
      <c r="O301" s="229">
        <f>ROUND(E301*N301,2)</f>
        <v>0</v>
      </c>
      <c r="P301" s="229">
        <v>0.05</v>
      </c>
      <c r="Q301" s="229">
        <f>ROUND(E301*P301,2)</f>
        <v>1.1599999999999999</v>
      </c>
      <c r="R301" s="229" t="s">
        <v>475</v>
      </c>
      <c r="S301" s="229" t="s">
        <v>187</v>
      </c>
      <c r="T301" s="230" t="s">
        <v>210</v>
      </c>
      <c r="U301" s="215">
        <v>0.33</v>
      </c>
      <c r="V301" s="215">
        <f>ROUND(E301*U301,2)</f>
        <v>7.67</v>
      </c>
      <c r="W301" s="21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 t="s">
        <v>211</v>
      </c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</row>
    <row r="302" spans="1:60" outlineLevel="1" x14ac:dyDescent="0.2">
      <c r="A302" s="212"/>
      <c r="B302" s="213"/>
      <c r="C302" s="249" t="s">
        <v>504</v>
      </c>
      <c r="D302" s="241"/>
      <c r="E302" s="242">
        <v>24.254999999999999</v>
      </c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 t="s">
        <v>215</v>
      </c>
      <c r="AH302" s="205">
        <v>0</v>
      </c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</row>
    <row r="303" spans="1:60" outlineLevel="1" x14ac:dyDescent="0.2">
      <c r="A303" s="212"/>
      <c r="B303" s="213"/>
      <c r="C303" s="249" t="s">
        <v>505</v>
      </c>
      <c r="D303" s="241"/>
      <c r="E303" s="242">
        <v>-0.99750000000000005</v>
      </c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 t="s">
        <v>215</v>
      </c>
      <c r="AH303" s="205">
        <v>0</v>
      </c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</row>
    <row r="304" spans="1:60" outlineLevel="1" x14ac:dyDescent="0.2">
      <c r="A304" s="212"/>
      <c r="B304" s="213"/>
      <c r="C304" s="250"/>
      <c r="D304" s="232"/>
      <c r="E304" s="232"/>
      <c r="F304" s="232"/>
      <c r="G304" s="232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 t="s">
        <v>190</v>
      </c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</row>
    <row r="305" spans="1:60" ht="22.5" outlineLevel="1" x14ac:dyDescent="0.2">
      <c r="A305" s="224">
        <v>86</v>
      </c>
      <c r="B305" s="225" t="s">
        <v>506</v>
      </c>
      <c r="C305" s="236" t="s">
        <v>507</v>
      </c>
      <c r="D305" s="226" t="s">
        <v>268</v>
      </c>
      <c r="E305" s="227">
        <v>109.5</v>
      </c>
      <c r="F305" s="228"/>
      <c r="G305" s="229">
        <f>ROUND(E305*F305,2)</f>
        <v>0</v>
      </c>
      <c r="H305" s="228"/>
      <c r="I305" s="229">
        <f>ROUND(E305*H305,2)</f>
        <v>0</v>
      </c>
      <c r="J305" s="228"/>
      <c r="K305" s="229">
        <f>ROUND(E305*J305,2)</f>
        <v>0</v>
      </c>
      <c r="L305" s="229">
        <v>21</v>
      </c>
      <c r="M305" s="229">
        <f>G305*(1+L305/100)</f>
        <v>0</v>
      </c>
      <c r="N305" s="229">
        <v>0</v>
      </c>
      <c r="O305" s="229">
        <f>ROUND(E305*N305,2)</f>
        <v>0</v>
      </c>
      <c r="P305" s="229">
        <v>0.01</v>
      </c>
      <c r="Q305" s="229">
        <f>ROUND(E305*P305,2)</f>
        <v>1.1000000000000001</v>
      </c>
      <c r="R305" s="229" t="s">
        <v>475</v>
      </c>
      <c r="S305" s="229" t="s">
        <v>187</v>
      </c>
      <c r="T305" s="230" t="s">
        <v>210</v>
      </c>
      <c r="U305" s="215">
        <v>0.08</v>
      </c>
      <c r="V305" s="215">
        <f>ROUND(E305*U305,2)</f>
        <v>8.76</v>
      </c>
      <c r="W305" s="21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 t="s">
        <v>211</v>
      </c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</row>
    <row r="306" spans="1:60" outlineLevel="1" x14ac:dyDescent="0.2">
      <c r="A306" s="212"/>
      <c r="B306" s="213"/>
      <c r="C306" s="249" t="s">
        <v>321</v>
      </c>
      <c r="D306" s="241"/>
      <c r="E306" s="242">
        <v>109.5</v>
      </c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 t="s">
        <v>215</v>
      </c>
      <c r="AH306" s="205">
        <v>0</v>
      </c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</row>
    <row r="307" spans="1:60" outlineLevel="1" x14ac:dyDescent="0.2">
      <c r="A307" s="212"/>
      <c r="B307" s="213"/>
      <c r="C307" s="250"/>
      <c r="D307" s="232"/>
      <c r="E307" s="232"/>
      <c r="F307" s="232"/>
      <c r="G307" s="232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 t="s">
        <v>190</v>
      </c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</row>
    <row r="308" spans="1:60" ht="22.5" outlineLevel="1" x14ac:dyDescent="0.2">
      <c r="A308" s="224">
        <v>87</v>
      </c>
      <c r="B308" s="225" t="s">
        <v>508</v>
      </c>
      <c r="C308" s="236" t="s">
        <v>509</v>
      </c>
      <c r="D308" s="226" t="s">
        <v>268</v>
      </c>
      <c r="E308" s="227">
        <v>231.095</v>
      </c>
      <c r="F308" s="228"/>
      <c r="G308" s="229">
        <f>ROUND(E308*F308,2)</f>
        <v>0</v>
      </c>
      <c r="H308" s="228"/>
      <c r="I308" s="229">
        <f>ROUND(E308*H308,2)</f>
        <v>0</v>
      </c>
      <c r="J308" s="228"/>
      <c r="K308" s="229">
        <f>ROUND(E308*J308,2)</f>
        <v>0</v>
      </c>
      <c r="L308" s="229">
        <v>21</v>
      </c>
      <c r="M308" s="229">
        <f>G308*(1+L308/100)</f>
        <v>0</v>
      </c>
      <c r="N308" s="229">
        <v>0</v>
      </c>
      <c r="O308" s="229">
        <f>ROUND(E308*N308,2)</f>
        <v>0</v>
      </c>
      <c r="P308" s="229">
        <v>4.5999999999999999E-2</v>
      </c>
      <c r="Q308" s="229">
        <f>ROUND(E308*P308,2)</f>
        <v>10.63</v>
      </c>
      <c r="R308" s="229" t="s">
        <v>475</v>
      </c>
      <c r="S308" s="229" t="s">
        <v>187</v>
      </c>
      <c r="T308" s="230" t="s">
        <v>210</v>
      </c>
      <c r="U308" s="215">
        <v>0.26</v>
      </c>
      <c r="V308" s="215">
        <f>ROUND(E308*U308,2)</f>
        <v>60.08</v>
      </c>
      <c r="W308" s="21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 t="s">
        <v>211</v>
      </c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</row>
    <row r="309" spans="1:60" outlineLevel="1" x14ac:dyDescent="0.2">
      <c r="A309" s="212"/>
      <c r="B309" s="213"/>
      <c r="C309" s="249" t="s">
        <v>510</v>
      </c>
      <c r="D309" s="241"/>
      <c r="E309" s="242">
        <v>41.37</v>
      </c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 t="s">
        <v>215</v>
      </c>
      <c r="AH309" s="205">
        <v>0</v>
      </c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</row>
    <row r="310" spans="1:60" outlineLevel="1" x14ac:dyDescent="0.2">
      <c r="A310" s="212"/>
      <c r="B310" s="213"/>
      <c r="C310" s="249" t="s">
        <v>511</v>
      </c>
      <c r="D310" s="241"/>
      <c r="E310" s="242">
        <v>207.67500000000001</v>
      </c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 t="s">
        <v>215</v>
      </c>
      <c r="AH310" s="205">
        <v>0</v>
      </c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</row>
    <row r="311" spans="1:60" outlineLevel="1" x14ac:dyDescent="0.2">
      <c r="A311" s="212"/>
      <c r="B311" s="213"/>
      <c r="C311" s="249" t="s">
        <v>512</v>
      </c>
      <c r="D311" s="241"/>
      <c r="E311" s="242">
        <v>-4</v>
      </c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 t="s">
        <v>215</v>
      </c>
      <c r="AH311" s="205">
        <v>0</v>
      </c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</row>
    <row r="312" spans="1:60" outlineLevel="1" x14ac:dyDescent="0.2">
      <c r="A312" s="212"/>
      <c r="B312" s="213"/>
      <c r="C312" s="249" t="s">
        <v>513</v>
      </c>
      <c r="D312" s="241"/>
      <c r="E312" s="242">
        <v>-13.95</v>
      </c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 t="s">
        <v>215</v>
      </c>
      <c r="AH312" s="205">
        <v>0</v>
      </c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</row>
    <row r="313" spans="1:60" outlineLevel="1" x14ac:dyDescent="0.2">
      <c r="A313" s="212"/>
      <c r="B313" s="213"/>
      <c r="C313" s="250"/>
      <c r="D313" s="232"/>
      <c r="E313" s="232"/>
      <c r="F313" s="232"/>
      <c r="G313" s="232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 t="s">
        <v>190</v>
      </c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</row>
    <row r="314" spans="1:60" x14ac:dyDescent="0.2">
      <c r="A314" s="218" t="s">
        <v>182</v>
      </c>
      <c r="B314" s="219" t="s">
        <v>95</v>
      </c>
      <c r="C314" s="235" t="s">
        <v>96</v>
      </c>
      <c r="D314" s="220"/>
      <c r="E314" s="221"/>
      <c r="F314" s="222"/>
      <c r="G314" s="222">
        <f>SUMIF(AG315:AG317,"&lt;&gt;NOR",G315:G317)</f>
        <v>0</v>
      </c>
      <c r="H314" s="222"/>
      <c r="I314" s="222">
        <f>SUM(I315:I317)</f>
        <v>0</v>
      </c>
      <c r="J314" s="222"/>
      <c r="K314" s="222">
        <f>SUM(K315:K317)</f>
        <v>0</v>
      </c>
      <c r="L314" s="222"/>
      <c r="M314" s="222">
        <f>SUM(M315:M317)</f>
        <v>0</v>
      </c>
      <c r="N314" s="222"/>
      <c r="O314" s="222">
        <f>SUM(O315:O317)</f>
        <v>0</v>
      </c>
      <c r="P314" s="222"/>
      <c r="Q314" s="222">
        <f>SUM(Q315:Q317)</f>
        <v>2.42</v>
      </c>
      <c r="R314" s="222"/>
      <c r="S314" s="222"/>
      <c r="T314" s="223"/>
      <c r="U314" s="217"/>
      <c r="V314" s="217">
        <f>SUM(V315:V317)</f>
        <v>34.64</v>
      </c>
      <c r="W314" s="217"/>
      <c r="AG314" t="s">
        <v>183</v>
      </c>
    </row>
    <row r="315" spans="1:60" ht="33.75" outlineLevel="1" x14ac:dyDescent="0.2">
      <c r="A315" s="224">
        <v>88</v>
      </c>
      <c r="B315" s="225" t="s">
        <v>514</v>
      </c>
      <c r="C315" s="236" t="s">
        <v>515</v>
      </c>
      <c r="D315" s="226" t="s">
        <v>235</v>
      </c>
      <c r="E315" s="227">
        <v>37.25</v>
      </c>
      <c r="F315" s="228"/>
      <c r="G315" s="229">
        <f>ROUND(E315*F315,2)</f>
        <v>0</v>
      </c>
      <c r="H315" s="228"/>
      <c r="I315" s="229">
        <f>ROUND(E315*H315,2)</f>
        <v>0</v>
      </c>
      <c r="J315" s="228"/>
      <c r="K315" s="229">
        <f>ROUND(E315*J315,2)</f>
        <v>0</v>
      </c>
      <c r="L315" s="229">
        <v>21</v>
      </c>
      <c r="M315" s="229">
        <f>G315*(1+L315/100)</f>
        <v>0</v>
      </c>
      <c r="N315" s="229">
        <v>0</v>
      </c>
      <c r="O315" s="229">
        <f>ROUND(E315*N315,2)</f>
        <v>0</v>
      </c>
      <c r="P315" s="229">
        <v>6.5000000000000002E-2</v>
      </c>
      <c r="Q315" s="229">
        <f>ROUND(E315*P315,2)</f>
        <v>2.42</v>
      </c>
      <c r="R315" s="229" t="s">
        <v>475</v>
      </c>
      <c r="S315" s="229" t="s">
        <v>187</v>
      </c>
      <c r="T315" s="230" t="s">
        <v>210</v>
      </c>
      <c r="U315" s="215">
        <v>0.93</v>
      </c>
      <c r="V315" s="215">
        <f>ROUND(E315*U315,2)</f>
        <v>34.64</v>
      </c>
      <c r="W315" s="21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 t="s">
        <v>211</v>
      </c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</row>
    <row r="316" spans="1:60" outlineLevel="1" x14ac:dyDescent="0.2">
      <c r="A316" s="212"/>
      <c r="B316" s="213"/>
      <c r="C316" s="249" t="s">
        <v>516</v>
      </c>
      <c r="D316" s="241"/>
      <c r="E316" s="242">
        <v>37.25</v>
      </c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 t="s">
        <v>215</v>
      </c>
      <c r="AH316" s="205">
        <v>0</v>
      </c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</row>
    <row r="317" spans="1:60" outlineLevel="1" x14ac:dyDescent="0.2">
      <c r="A317" s="212"/>
      <c r="B317" s="213"/>
      <c r="C317" s="250"/>
      <c r="D317" s="232"/>
      <c r="E317" s="232"/>
      <c r="F317" s="232"/>
      <c r="G317" s="232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 t="s">
        <v>190</v>
      </c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</row>
    <row r="318" spans="1:60" x14ac:dyDescent="0.2">
      <c r="A318" s="218" t="s">
        <v>182</v>
      </c>
      <c r="B318" s="219" t="s">
        <v>97</v>
      </c>
      <c r="C318" s="235" t="s">
        <v>98</v>
      </c>
      <c r="D318" s="220"/>
      <c r="E318" s="221"/>
      <c r="F318" s="222"/>
      <c r="G318" s="222">
        <f>SUMIF(AG319:AG321,"&lt;&gt;NOR",G319:G321)</f>
        <v>0</v>
      </c>
      <c r="H318" s="222"/>
      <c r="I318" s="222">
        <f>SUM(I319:I321)</f>
        <v>0</v>
      </c>
      <c r="J318" s="222"/>
      <c r="K318" s="222">
        <f>SUM(K319:K321)</f>
        <v>0</v>
      </c>
      <c r="L318" s="222"/>
      <c r="M318" s="222">
        <f>SUM(M319:M321)</f>
        <v>0</v>
      </c>
      <c r="N318" s="222"/>
      <c r="O318" s="222">
        <f>SUM(O319:O321)</f>
        <v>0</v>
      </c>
      <c r="P318" s="222"/>
      <c r="Q318" s="222">
        <f>SUM(Q319:Q321)</f>
        <v>0</v>
      </c>
      <c r="R318" s="222"/>
      <c r="S318" s="222"/>
      <c r="T318" s="223"/>
      <c r="U318" s="217"/>
      <c r="V318" s="217">
        <f>SUM(V319:V321)</f>
        <v>209.91</v>
      </c>
      <c r="W318" s="217"/>
      <c r="AG318" t="s">
        <v>183</v>
      </c>
    </row>
    <row r="319" spans="1:60" ht="33.75" outlineLevel="1" x14ac:dyDescent="0.2">
      <c r="A319" s="224">
        <v>89</v>
      </c>
      <c r="B319" s="225" t="s">
        <v>517</v>
      </c>
      <c r="C319" s="236" t="s">
        <v>518</v>
      </c>
      <c r="D319" s="226" t="s">
        <v>232</v>
      </c>
      <c r="E319" s="227">
        <v>110.94653</v>
      </c>
      <c r="F319" s="228"/>
      <c r="G319" s="229">
        <f>ROUND(E319*F319,2)</f>
        <v>0</v>
      </c>
      <c r="H319" s="228"/>
      <c r="I319" s="229">
        <f>ROUND(E319*H319,2)</f>
        <v>0</v>
      </c>
      <c r="J319" s="228"/>
      <c r="K319" s="229">
        <f>ROUND(E319*J319,2)</f>
        <v>0</v>
      </c>
      <c r="L319" s="229">
        <v>21</v>
      </c>
      <c r="M319" s="229">
        <f>G319*(1+L319/100)</f>
        <v>0</v>
      </c>
      <c r="N319" s="229">
        <v>0</v>
      </c>
      <c r="O319" s="229">
        <f>ROUND(E319*N319,2)</f>
        <v>0</v>
      </c>
      <c r="P319" s="229">
        <v>0</v>
      </c>
      <c r="Q319" s="229">
        <f>ROUND(E319*P319,2)</f>
        <v>0</v>
      </c>
      <c r="R319" s="229" t="s">
        <v>236</v>
      </c>
      <c r="S319" s="229" t="s">
        <v>187</v>
      </c>
      <c r="T319" s="230" t="s">
        <v>210</v>
      </c>
      <c r="U319" s="215">
        <v>1.8919999999999999</v>
      </c>
      <c r="V319" s="215">
        <f>ROUND(E319*U319,2)</f>
        <v>209.91</v>
      </c>
      <c r="W319" s="21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 t="s">
        <v>519</v>
      </c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</row>
    <row r="320" spans="1:60" outlineLevel="1" x14ac:dyDescent="0.2">
      <c r="A320" s="212"/>
      <c r="B320" s="213"/>
      <c r="C320" s="248" t="s">
        <v>520</v>
      </c>
      <c r="D320" s="243"/>
      <c r="E320" s="243"/>
      <c r="F320" s="243"/>
      <c r="G320" s="243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 t="s">
        <v>213</v>
      </c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</row>
    <row r="321" spans="1:60" outlineLevel="1" x14ac:dyDescent="0.2">
      <c r="A321" s="212"/>
      <c r="B321" s="213"/>
      <c r="C321" s="250"/>
      <c r="D321" s="232"/>
      <c r="E321" s="232"/>
      <c r="F321" s="232"/>
      <c r="G321" s="232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 t="s">
        <v>190</v>
      </c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</row>
    <row r="322" spans="1:60" x14ac:dyDescent="0.2">
      <c r="A322" s="218" t="s">
        <v>182</v>
      </c>
      <c r="B322" s="219" t="s">
        <v>99</v>
      </c>
      <c r="C322" s="235" t="s">
        <v>100</v>
      </c>
      <c r="D322" s="220"/>
      <c r="E322" s="221"/>
      <c r="F322" s="222"/>
      <c r="G322" s="222">
        <f>SUMIF(AG323:AG350,"&lt;&gt;NOR",G323:G350)</f>
        <v>0</v>
      </c>
      <c r="H322" s="222"/>
      <c r="I322" s="222">
        <f>SUM(I323:I350)</f>
        <v>0</v>
      </c>
      <c r="J322" s="222"/>
      <c r="K322" s="222">
        <f>SUM(K323:K350)</f>
        <v>0</v>
      </c>
      <c r="L322" s="222"/>
      <c r="M322" s="222">
        <f>SUM(M323:M350)</f>
        <v>0</v>
      </c>
      <c r="N322" s="222"/>
      <c r="O322" s="222">
        <f>SUM(O323:O350)</f>
        <v>1.34</v>
      </c>
      <c r="P322" s="222"/>
      <c r="Q322" s="222">
        <f>SUM(Q323:Q350)</f>
        <v>0</v>
      </c>
      <c r="R322" s="222"/>
      <c r="S322" s="222"/>
      <c r="T322" s="223"/>
      <c r="U322" s="217"/>
      <c r="V322" s="217">
        <f>SUM(V323:V350)</f>
        <v>114.69</v>
      </c>
      <c r="W322" s="217"/>
      <c r="AG322" t="s">
        <v>183</v>
      </c>
    </row>
    <row r="323" spans="1:60" ht="22.5" outlineLevel="1" x14ac:dyDescent="0.2">
      <c r="A323" s="224">
        <v>90</v>
      </c>
      <c r="B323" s="225" t="s">
        <v>521</v>
      </c>
      <c r="C323" s="236" t="s">
        <v>522</v>
      </c>
      <c r="D323" s="226" t="s">
        <v>268</v>
      </c>
      <c r="E323" s="227">
        <v>140.36000000000001</v>
      </c>
      <c r="F323" s="228"/>
      <c r="G323" s="229">
        <f>ROUND(E323*F323,2)</f>
        <v>0</v>
      </c>
      <c r="H323" s="228"/>
      <c r="I323" s="229">
        <f>ROUND(E323*H323,2)</f>
        <v>0</v>
      </c>
      <c r="J323" s="228"/>
      <c r="K323" s="229">
        <f>ROUND(E323*J323,2)</f>
        <v>0</v>
      </c>
      <c r="L323" s="229">
        <v>21</v>
      </c>
      <c r="M323" s="229">
        <f>G323*(1+L323/100)</f>
        <v>0</v>
      </c>
      <c r="N323" s="229">
        <v>2.9999999999999997E-4</v>
      </c>
      <c r="O323" s="229">
        <f>ROUND(E323*N323,2)</f>
        <v>0.04</v>
      </c>
      <c r="P323" s="229">
        <v>0</v>
      </c>
      <c r="Q323" s="229">
        <f>ROUND(E323*P323,2)</f>
        <v>0</v>
      </c>
      <c r="R323" s="229" t="s">
        <v>523</v>
      </c>
      <c r="S323" s="229" t="s">
        <v>187</v>
      </c>
      <c r="T323" s="230" t="s">
        <v>210</v>
      </c>
      <c r="U323" s="215">
        <v>2.75E-2</v>
      </c>
      <c r="V323" s="215">
        <f>ROUND(E323*U323,2)</f>
        <v>3.86</v>
      </c>
      <c r="W323" s="21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 t="s">
        <v>211</v>
      </c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</row>
    <row r="324" spans="1:60" outlineLevel="1" x14ac:dyDescent="0.2">
      <c r="A324" s="212"/>
      <c r="B324" s="213"/>
      <c r="C324" s="249" t="s">
        <v>524</v>
      </c>
      <c r="D324" s="241"/>
      <c r="E324" s="242">
        <v>34.76</v>
      </c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 t="s">
        <v>215</v>
      </c>
      <c r="AH324" s="205">
        <v>0</v>
      </c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</row>
    <row r="325" spans="1:60" outlineLevel="1" x14ac:dyDescent="0.2">
      <c r="A325" s="212"/>
      <c r="B325" s="213"/>
      <c r="C325" s="249" t="s">
        <v>525</v>
      </c>
      <c r="D325" s="241"/>
      <c r="E325" s="242">
        <v>105.6</v>
      </c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 t="s">
        <v>215</v>
      </c>
      <c r="AH325" s="205">
        <v>0</v>
      </c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</row>
    <row r="326" spans="1:60" outlineLevel="1" x14ac:dyDescent="0.2">
      <c r="A326" s="212"/>
      <c r="B326" s="213"/>
      <c r="C326" s="250"/>
      <c r="D326" s="232"/>
      <c r="E326" s="232"/>
      <c r="F326" s="232"/>
      <c r="G326" s="232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 t="s">
        <v>190</v>
      </c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</row>
    <row r="327" spans="1:60" ht="22.5" outlineLevel="1" x14ac:dyDescent="0.2">
      <c r="A327" s="224">
        <v>91</v>
      </c>
      <c r="B327" s="225" t="s">
        <v>526</v>
      </c>
      <c r="C327" s="236" t="s">
        <v>527</v>
      </c>
      <c r="D327" s="226" t="s">
        <v>268</v>
      </c>
      <c r="E327" s="227">
        <v>140.36000000000001</v>
      </c>
      <c r="F327" s="228"/>
      <c r="G327" s="229">
        <f>ROUND(E327*F327,2)</f>
        <v>0</v>
      </c>
      <c r="H327" s="228"/>
      <c r="I327" s="229">
        <f>ROUND(E327*H327,2)</f>
        <v>0</v>
      </c>
      <c r="J327" s="228"/>
      <c r="K327" s="229">
        <f>ROUND(E327*J327,2)</f>
        <v>0</v>
      </c>
      <c r="L327" s="229">
        <v>21</v>
      </c>
      <c r="M327" s="229">
        <f>G327*(1+L327/100)</f>
        <v>0</v>
      </c>
      <c r="N327" s="229">
        <v>5.7000000000000002E-3</v>
      </c>
      <c r="O327" s="229">
        <f>ROUND(E327*N327,2)</f>
        <v>0.8</v>
      </c>
      <c r="P327" s="229">
        <v>0</v>
      </c>
      <c r="Q327" s="229">
        <f>ROUND(E327*P327,2)</f>
        <v>0</v>
      </c>
      <c r="R327" s="229" t="s">
        <v>523</v>
      </c>
      <c r="S327" s="229" t="s">
        <v>187</v>
      </c>
      <c r="T327" s="230" t="s">
        <v>210</v>
      </c>
      <c r="U327" s="215">
        <v>0.22991</v>
      </c>
      <c r="V327" s="215">
        <f>ROUND(E327*U327,2)</f>
        <v>32.270000000000003</v>
      </c>
      <c r="W327" s="21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 t="s">
        <v>211</v>
      </c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</row>
    <row r="328" spans="1:60" outlineLevel="1" x14ac:dyDescent="0.2">
      <c r="A328" s="212"/>
      <c r="B328" s="213"/>
      <c r="C328" s="249" t="s">
        <v>524</v>
      </c>
      <c r="D328" s="241"/>
      <c r="E328" s="242">
        <v>34.76</v>
      </c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 t="s">
        <v>215</v>
      </c>
      <c r="AH328" s="205">
        <v>0</v>
      </c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</row>
    <row r="329" spans="1:60" outlineLevel="1" x14ac:dyDescent="0.2">
      <c r="A329" s="212"/>
      <c r="B329" s="213"/>
      <c r="C329" s="249" t="s">
        <v>525</v>
      </c>
      <c r="D329" s="241"/>
      <c r="E329" s="242">
        <v>105.6</v>
      </c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 t="s">
        <v>215</v>
      </c>
      <c r="AH329" s="205">
        <v>0</v>
      </c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</row>
    <row r="330" spans="1:60" outlineLevel="1" x14ac:dyDescent="0.2">
      <c r="A330" s="212"/>
      <c r="B330" s="213"/>
      <c r="C330" s="250"/>
      <c r="D330" s="232"/>
      <c r="E330" s="232"/>
      <c r="F330" s="232"/>
      <c r="G330" s="232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 t="s">
        <v>190</v>
      </c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</row>
    <row r="331" spans="1:60" outlineLevel="1" x14ac:dyDescent="0.2">
      <c r="A331" s="224">
        <v>92</v>
      </c>
      <c r="B331" s="225" t="s">
        <v>528</v>
      </c>
      <c r="C331" s="236" t="s">
        <v>529</v>
      </c>
      <c r="D331" s="226" t="s">
        <v>268</v>
      </c>
      <c r="E331" s="227">
        <v>84.322000000000003</v>
      </c>
      <c r="F331" s="228"/>
      <c r="G331" s="229">
        <f>ROUND(E331*F331,2)</f>
        <v>0</v>
      </c>
      <c r="H331" s="228"/>
      <c r="I331" s="229">
        <f>ROUND(E331*H331,2)</f>
        <v>0</v>
      </c>
      <c r="J331" s="228"/>
      <c r="K331" s="229">
        <f>ROUND(E331*J331,2)</f>
        <v>0</v>
      </c>
      <c r="L331" s="229">
        <v>21</v>
      </c>
      <c r="M331" s="229">
        <f>G331*(1+L331/100)</f>
        <v>0</v>
      </c>
      <c r="N331" s="229">
        <v>3.6800000000000001E-3</v>
      </c>
      <c r="O331" s="229">
        <f>ROUND(E331*N331,2)</f>
        <v>0.31</v>
      </c>
      <c r="P331" s="229">
        <v>0</v>
      </c>
      <c r="Q331" s="229">
        <f>ROUND(E331*P331,2)</f>
        <v>0</v>
      </c>
      <c r="R331" s="229" t="s">
        <v>523</v>
      </c>
      <c r="S331" s="229" t="s">
        <v>187</v>
      </c>
      <c r="T331" s="230" t="s">
        <v>210</v>
      </c>
      <c r="U331" s="215">
        <v>0.46100000000000002</v>
      </c>
      <c r="V331" s="215">
        <f>ROUND(E331*U331,2)</f>
        <v>38.869999999999997</v>
      </c>
      <c r="W331" s="21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 t="s">
        <v>211</v>
      </c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</row>
    <row r="332" spans="1:60" outlineLevel="1" x14ac:dyDescent="0.2">
      <c r="A332" s="212"/>
      <c r="B332" s="213"/>
      <c r="C332" s="252" t="s">
        <v>530</v>
      </c>
      <c r="D332" s="246"/>
      <c r="E332" s="246"/>
      <c r="F332" s="246"/>
      <c r="G332" s="246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 t="s">
        <v>462</v>
      </c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</row>
    <row r="333" spans="1:60" ht="22.5" outlineLevel="1" x14ac:dyDescent="0.2">
      <c r="A333" s="212"/>
      <c r="B333" s="213"/>
      <c r="C333" s="249" t="s">
        <v>531</v>
      </c>
      <c r="D333" s="241"/>
      <c r="E333" s="242">
        <v>36.311999999999998</v>
      </c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 t="s">
        <v>215</v>
      </c>
      <c r="AH333" s="205">
        <v>0</v>
      </c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</row>
    <row r="334" spans="1:60" outlineLevel="1" x14ac:dyDescent="0.2">
      <c r="A334" s="212"/>
      <c r="B334" s="213"/>
      <c r="C334" s="249" t="s">
        <v>532</v>
      </c>
      <c r="D334" s="241"/>
      <c r="E334" s="242">
        <v>44.01</v>
      </c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 t="s">
        <v>215</v>
      </c>
      <c r="AH334" s="205">
        <v>0</v>
      </c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</row>
    <row r="335" spans="1:60" outlineLevel="1" x14ac:dyDescent="0.2">
      <c r="A335" s="212"/>
      <c r="B335" s="213"/>
      <c r="C335" s="249" t="s">
        <v>533</v>
      </c>
      <c r="D335" s="241"/>
      <c r="E335" s="242">
        <v>4</v>
      </c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 t="s">
        <v>215</v>
      </c>
      <c r="AH335" s="205">
        <v>0</v>
      </c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</row>
    <row r="336" spans="1:60" outlineLevel="1" x14ac:dyDescent="0.2">
      <c r="A336" s="212"/>
      <c r="B336" s="213"/>
      <c r="C336" s="250"/>
      <c r="D336" s="232"/>
      <c r="E336" s="232"/>
      <c r="F336" s="232"/>
      <c r="G336" s="232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 t="s">
        <v>190</v>
      </c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</row>
    <row r="337" spans="1:60" ht="22.5" outlineLevel="1" x14ac:dyDescent="0.2">
      <c r="A337" s="224">
        <v>93</v>
      </c>
      <c r="B337" s="225" t="s">
        <v>534</v>
      </c>
      <c r="C337" s="236" t="s">
        <v>535</v>
      </c>
      <c r="D337" s="226" t="s">
        <v>268</v>
      </c>
      <c r="E337" s="227">
        <v>29.111999999999998</v>
      </c>
      <c r="F337" s="228"/>
      <c r="G337" s="229">
        <f>ROUND(E337*F337,2)</f>
        <v>0</v>
      </c>
      <c r="H337" s="228"/>
      <c r="I337" s="229">
        <f>ROUND(E337*H337,2)</f>
        <v>0</v>
      </c>
      <c r="J337" s="228"/>
      <c r="K337" s="229">
        <f>ROUND(E337*J337,2)</f>
        <v>0</v>
      </c>
      <c r="L337" s="229">
        <v>21</v>
      </c>
      <c r="M337" s="229">
        <f>G337*(1+L337/100)</f>
        <v>0</v>
      </c>
      <c r="N337" s="229">
        <v>4.1999999999999997E-3</v>
      </c>
      <c r="O337" s="229">
        <f>ROUND(E337*N337,2)</f>
        <v>0.12</v>
      </c>
      <c r="P337" s="229">
        <v>0</v>
      </c>
      <c r="Q337" s="229">
        <f>ROUND(E337*P337,2)</f>
        <v>0</v>
      </c>
      <c r="R337" s="229" t="s">
        <v>523</v>
      </c>
      <c r="S337" s="229" t="s">
        <v>187</v>
      </c>
      <c r="T337" s="230" t="s">
        <v>210</v>
      </c>
      <c r="U337" s="215">
        <v>0.51500000000000001</v>
      </c>
      <c r="V337" s="215">
        <f>ROUND(E337*U337,2)</f>
        <v>14.99</v>
      </c>
      <c r="W337" s="21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 t="s">
        <v>211</v>
      </c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</row>
    <row r="338" spans="1:60" outlineLevel="1" x14ac:dyDescent="0.2">
      <c r="A338" s="212"/>
      <c r="B338" s="213"/>
      <c r="C338" s="249" t="s">
        <v>536</v>
      </c>
      <c r="D338" s="241"/>
      <c r="E338" s="242">
        <v>29.111999999999998</v>
      </c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 t="s">
        <v>215</v>
      </c>
      <c r="AH338" s="205">
        <v>0</v>
      </c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</row>
    <row r="339" spans="1:60" outlineLevel="1" x14ac:dyDescent="0.2">
      <c r="A339" s="212"/>
      <c r="B339" s="213"/>
      <c r="C339" s="250"/>
      <c r="D339" s="232"/>
      <c r="E339" s="232"/>
      <c r="F339" s="232"/>
      <c r="G339" s="232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 t="s">
        <v>190</v>
      </c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</row>
    <row r="340" spans="1:60" ht="22.5" outlineLevel="1" x14ac:dyDescent="0.2">
      <c r="A340" s="224">
        <v>94</v>
      </c>
      <c r="B340" s="225" t="s">
        <v>537</v>
      </c>
      <c r="C340" s="236" t="s">
        <v>538</v>
      </c>
      <c r="D340" s="226" t="s">
        <v>235</v>
      </c>
      <c r="E340" s="227">
        <v>80.2</v>
      </c>
      <c r="F340" s="228"/>
      <c r="G340" s="229">
        <f>ROUND(E340*F340,2)</f>
        <v>0</v>
      </c>
      <c r="H340" s="228"/>
      <c r="I340" s="229">
        <f>ROUND(E340*H340,2)</f>
        <v>0</v>
      </c>
      <c r="J340" s="228"/>
      <c r="K340" s="229">
        <f>ROUND(E340*J340,2)</f>
        <v>0</v>
      </c>
      <c r="L340" s="229">
        <v>21</v>
      </c>
      <c r="M340" s="229">
        <f>G340*(1+L340/100)</f>
        <v>0</v>
      </c>
      <c r="N340" s="229">
        <v>3.2000000000000003E-4</v>
      </c>
      <c r="O340" s="229">
        <f>ROUND(E340*N340,2)</f>
        <v>0.03</v>
      </c>
      <c r="P340" s="229">
        <v>0</v>
      </c>
      <c r="Q340" s="229">
        <f>ROUND(E340*P340,2)</f>
        <v>0</v>
      </c>
      <c r="R340" s="229" t="s">
        <v>523</v>
      </c>
      <c r="S340" s="229" t="s">
        <v>187</v>
      </c>
      <c r="T340" s="230" t="s">
        <v>210</v>
      </c>
      <c r="U340" s="215">
        <v>0.11</v>
      </c>
      <c r="V340" s="215">
        <f>ROUND(E340*U340,2)</f>
        <v>8.82</v>
      </c>
      <c r="W340" s="21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 t="s">
        <v>211</v>
      </c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</row>
    <row r="341" spans="1:60" ht="33.75" outlineLevel="1" x14ac:dyDescent="0.2">
      <c r="A341" s="212"/>
      <c r="B341" s="213"/>
      <c r="C341" s="249" t="s">
        <v>539</v>
      </c>
      <c r="D341" s="241"/>
      <c r="E341" s="242">
        <v>80.2</v>
      </c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 t="s">
        <v>215</v>
      </c>
      <c r="AH341" s="205">
        <v>0</v>
      </c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</row>
    <row r="342" spans="1:60" outlineLevel="1" x14ac:dyDescent="0.2">
      <c r="A342" s="212"/>
      <c r="B342" s="213"/>
      <c r="C342" s="250"/>
      <c r="D342" s="232"/>
      <c r="E342" s="232"/>
      <c r="F342" s="232"/>
      <c r="G342" s="232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 t="s">
        <v>190</v>
      </c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</row>
    <row r="343" spans="1:60" ht="22.5" outlineLevel="1" x14ac:dyDescent="0.2">
      <c r="A343" s="224">
        <v>95</v>
      </c>
      <c r="B343" s="225" t="s">
        <v>540</v>
      </c>
      <c r="C343" s="236" t="s">
        <v>541</v>
      </c>
      <c r="D343" s="226" t="s">
        <v>309</v>
      </c>
      <c r="E343" s="227">
        <v>11</v>
      </c>
      <c r="F343" s="228"/>
      <c r="G343" s="229">
        <f>ROUND(E343*F343,2)</f>
        <v>0</v>
      </c>
      <c r="H343" s="228"/>
      <c r="I343" s="229">
        <f>ROUND(E343*H343,2)</f>
        <v>0</v>
      </c>
      <c r="J343" s="228"/>
      <c r="K343" s="229">
        <f>ROUND(E343*J343,2)</f>
        <v>0</v>
      </c>
      <c r="L343" s="229">
        <v>21</v>
      </c>
      <c r="M343" s="229">
        <f>G343*(1+L343/100)</f>
        <v>0</v>
      </c>
      <c r="N343" s="229">
        <v>2.4000000000000001E-4</v>
      </c>
      <c r="O343" s="229">
        <f>ROUND(E343*N343,2)</f>
        <v>0</v>
      </c>
      <c r="P343" s="229">
        <v>0</v>
      </c>
      <c r="Q343" s="229">
        <f>ROUND(E343*P343,2)</f>
        <v>0</v>
      </c>
      <c r="R343" s="229" t="s">
        <v>523</v>
      </c>
      <c r="S343" s="229" t="s">
        <v>187</v>
      </c>
      <c r="T343" s="230" t="s">
        <v>210</v>
      </c>
      <c r="U343" s="215">
        <v>0.1</v>
      </c>
      <c r="V343" s="215">
        <f>ROUND(E343*U343,2)</f>
        <v>1.1000000000000001</v>
      </c>
      <c r="W343" s="21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 t="s">
        <v>211</v>
      </c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</row>
    <row r="344" spans="1:60" outlineLevel="1" x14ac:dyDescent="0.2">
      <c r="A344" s="212"/>
      <c r="B344" s="213"/>
      <c r="C344" s="249" t="s">
        <v>542</v>
      </c>
      <c r="D344" s="241"/>
      <c r="E344" s="242">
        <v>11</v>
      </c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 t="s">
        <v>215</v>
      </c>
      <c r="AH344" s="205">
        <v>0</v>
      </c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</row>
    <row r="345" spans="1:60" outlineLevel="1" x14ac:dyDescent="0.2">
      <c r="A345" s="212"/>
      <c r="B345" s="213"/>
      <c r="C345" s="250"/>
      <c r="D345" s="232"/>
      <c r="E345" s="232"/>
      <c r="F345" s="232"/>
      <c r="G345" s="232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 t="s">
        <v>190</v>
      </c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</row>
    <row r="346" spans="1:60" ht="22.5" outlineLevel="1" x14ac:dyDescent="0.2">
      <c r="A346" s="224">
        <v>96</v>
      </c>
      <c r="B346" s="225" t="s">
        <v>543</v>
      </c>
      <c r="C346" s="236" t="s">
        <v>544</v>
      </c>
      <c r="D346" s="226" t="s">
        <v>268</v>
      </c>
      <c r="E346" s="227">
        <v>140.36000000000001</v>
      </c>
      <c r="F346" s="228"/>
      <c r="G346" s="229">
        <f>ROUND(E346*F346,2)</f>
        <v>0</v>
      </c>
      <c r="H346" s="228"/>
      <c r="I346" s="229">
        <f>ROUND(E346*H346,2)</f>
        <v>0</v>
      </c>
      <c r="J346" s="228"/>
      <c r="K346" s="229">
        <f>ROUND(E346*J346,2)</f>
        <v>0</v>
      </c>
      <c r="L346" s="229">
        <v>21</v>
      </c>
      <c r="M346" s="229">
        <f>G346*(1+L346/100)</f>
        <v>0</v>
      </c>
      <c r="N346" s="229">
        <v>3.2000000000000003E-4</v>
      </c>
      <c r="O346" s="229">
        <f>ROUND(E346*N346,2)</f>
        <v>0.04</v>
      </c>
      <c r="P346" s="229">
        <v>0</v>
      </c>
      <c r="Q346" s="229">
        <f>ROUND(E346*P346,2)</f>
        <v>0</v>
      </c>
      <c r="R346" s="229" t="s">
        <v>523</v>
      </c>
      <c r="S346" s="229" t="s">
        <v>187</v>
      </c>
      <c r="T346" s="230" t="s">
        <v>210</v>
      </c>
      <c r="U346" s="215">
        <v>0.09</v>
      </c>
      <c r="V346" s="215">
        <f>ROUND(E346*U346,2)</f>
        <v>12.63</v>
      </c>
      <c r="W346" s="21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 t="s">
        <v>211</v>
      </c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</row>
    <row r="347" spans="1:60" outlineLevel="1" x14ac:dyDescent="0.2">
      <c r="A347" s="212"/>
      <c r="B347" s="213"/>
      <c r="C347" s="237"/>
      <c r="D347" s="233"/>
      <c r="E347" s="233"/>
      <c r="F347" s="233"/>
      <c r="G347" s="233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 t="s">
        <v>190</v>
      </c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</row>
    <row r="348" spans="1:60" outlineLevel="1" x14ac:dyDescent="0.2">
      <c r="A348" s="224">
        <v>97</v>
      </c>
      <c r="B348" s="225" t="s">
        <v>545</v>
      </c>
      <c r="C348" s="236" t="s">
        <v>546</v>
      </c>
      <c r="D348" s="226" t="s">
        <v>232</v>
      </c>
      <c r="E348" s="227">
        <v>1.34795</v>
      </c>
      <c r="F348" s="228"/>
      <c r="G348" s="229">
        <f>ROUND(E348*F348,2)</f>
        <v>0</v>
      </c>
      <c r="H348" s="228"/>
      <c r="I348" s="229">
        <f>ROUND(E348*H348,2)</f>
        <v>0</v>
      </c>
      <c r="J348" s="228"/>
      <c r="K348" s="229">
        <f>ROUND(E348*J348,2)</f>
        <v>0</v>
      </c>
      <c r="L348" s="229">
        <v>21</v>
      </c>
      <c r="M348" s="229">
        <f>G348*(1+L348/100)</f>
        <v>0</v>
      </c>
      <c r="N348" s="229">
        <v>0</v>
      </c>
      <c r="O348" s="229">
        <f>ROUND(E348*N348,2)</f>
        <v>0</v>
      </c>
      <c r="P348" s="229">
        <v>0</v>
      </c>
      <c r="Q348" s="229">
        <f>ROUND(E348*P348,2)</f>
        <v>0</v>
      </c>
      <c r="R348" s="229" t="s">
        <v>523</v>
      </c>
      <c r="S348" s="229" t="s">
        <v>187</v>
      </c>
      <c r="T348" s="230" t="s">
        <v>210</v>
      </c>
      <c r="U348" s="215">
        <v>1.5980000000000001</v>
      </c>
      <c r="V348" s="215">
        <f>ROUND(E348*U348,2)</f>
        <v>2.15</v>
      </c>
      <c r="W348" s="21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 t="s">
        <v>519</v>
      </c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</row>
    <row r="349" spans="1:60" outlineLevel="1" x14ac:dyDescent="0.2">
      <c r="A349" s="212"/>
      <c r="B349" s="213"/>
      <c r="C349" s="248" t="s">
        <v>547</v>
      </c>
      <c r="D349" s="243"/>
      <c r="E349" s="243"/>
      <c r="F349" s="243"/>
      <c r="G349" s="243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 t="s">
        <v>213</v>
      </c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</row>
    <row r="350" spans="1:60" outlineLevel="1" x14ac:dyDescent="0.2">
      <c r="A350" s="212"/>
      <c r="B350" s="213"/>
      <c r="C350" s="250"/>
      <c r="D350" s="232"/>
      <c r="E350" s="232"/>
      <c r="F350" s="232"/>
      <c r="G350" s="232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 t="s">
        <v>190</v>
      </c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</row>
    <row r="351" spans="1:60" x14ac:dyDescent="0.2">
      <c r="A351" s="218" t="s">
        <v>182</v>
      </c>
      <c r="B351" s="219" t="s">
        <v>118</v>
      </c>
      <c r="C351" s="235" t="s">
        <v>119</v>
      </c>
      <c r="D351" s="220"/>
      <c r="E351" s="221"/>
      <c r="F351" s="222"/>
      <c r="G351" s="222">
        <f>SUMIF(AG352:AG382,"&lt;&gt;NOR",G352:G382)</f>
        <v>0</v>
      </c>
      <c r="H351" s="222"/>
      <c r="I351" s="222">
        <f>SUM(I352:I382)</f>
        <v>0</v>
      </c>
      <c r="J351" s="222"/>
      <c r="K351" s="222">
        <f>SUM(K352:K382)</f>
        <v>0</v>
      </c>
      <c r="L351" s="222"/>
      <c r="M351" s="222">
        <f>SUM(M352:M382)</f>
        <v>0</v>
      </c>
      <c r="N351" s="222"/>
      <c r="O351" s="222">
        <f>SUM(O352:O382)</f>
        <v>3.5900000000000003</v>
      </c>
      <c r="P351" s="222"/>
      <c r="Q351" s="222">
        <f>SUM(Q352:Q382)</f>
        <v>0</v>
      </c>
      <c r="R351" s="222"/>
      <c r="S351" s="222"/>
      <c r="T351" s="223"/>
      <c r="U351" s="217"/>
      <c r="V351" s="217">
        <f>SUM(V352:V382)</f>
        <v>235.34000000000003</v>
      </c>
      <c r="W351" s="217"/>
      <c r="AG351" t="s">
        <v>183</v>
      </c>
    </row>
    <row r="352" spans="1:60" ht="22.5" outlineLevel="1" x14ac:dyDescent="0.2">
      <c r="A352" s="224">
        <v>98</v>
      </c>
      <c r="B352" s="225" t="s">
        <v>548</v>
      </c>
      <c r="C352" s="236" t="s">
        <v>549</v>
      </c>
      <c r="D352" s="226" t="s">
        <v>309</v>
      </c>
      <c r="E352" s="227">
        <v>6</v>
      </c>
      <c r="F352" s="228"/>
      <c r="G352" s="229">
        <f>ROUND(E352*F352,2)</f>
        <v>0</v>
      </c>
      <c r="H352" s="228"/>
      <c r="I352" s="229">
        <f>ROUND(E352*H352,2)</f>
        <v>0</v>
      </c>
      <c r="J352" s="228"/>
      <c r="K352" s="229">
        <f>ROUND(E352*J352,2)</f>
        <v>0</v>
      </c>
      <c r="L352" s="229">
        <v>21</v>
      </c>
      <c r="M352" s="229">
        <f>G352*(1+L352/100)</f>
        <v>0</v>
      </c>
      <c r="N352" s="229">
        <v>7.1199999999999996E-3</v>
      </c>
      <c r="O352" s="229">
        <f>ROUND(E352*N352,2)</f>
        <v>0.04</v>
      </c>
      <c r="P352" s="229">
        <v>0</v>
      </c>
      <c r="Q352" s="229">
        <f>ROUND(E352*P352,2)</f>
        <v>0</v>
      </c>
      <c r="R352" s="229" t="s">
        <v>254</v>
      </c>
      <c r="S352" s="229" t="s">
        <v>187</v>
      </c>
      <c r="T352" s="230" t="s">
        <v>210</v>
      </c>
      <c r="U352" s="215">
        <v>1.49</v>
      </c>
      <c r="V352" s="215">
        <f>ROUND(E352*U352,2)</f>
        <v>8.94</v>
      </c>
      <c r="W352" s="21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 t="s">
        <v>211</v>
      </c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</row>
    <row r="353" spans="1:60" ht="22.5" outlineLevel="1" x14ac:dyDescent="0.2">
      <c r="A353" s="212"/>
      <c r="B353" s="213"/>
      <c r="C353" s="252" t="s">
        <v>661</v>
      </c>
      <c r="D353" s="246"/>
      <c r="E353" s="246"/>
      <c r="F353" s="246"/>
      <c r="G353" s="246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 t="s">
        <v>462</v>
      </c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44" t="str">
        <f>C353</f>
        <v>Protipožární revizní dvířka Promat SP jsou vhodná k vestavbě do lehkých i masivních stavebních konstrukcí. Stavební dílce, do nichž jsou dvířka osazována, musí vykazovat minimálně stejnou hodnotu požární odolnosti jako revizní dvířka.</v>
      </c>
      <c r="BB353" s="205"/>
      <c r="BC353" s="205"/>
      <c r="BD353" s="205"/>
      <c r="BE353" s="205"/>
      <c r="BF353" s="205"/>
      <c r="BG353" s="205"/>
      <c r="BH353" s="205"/>
    </row>
    <row r="354" spans="1:60" outlineLevel="1" x14ac:dyDescent="0.2">
      <c r="A354" s="212"/>
      <c r="B354" s="213"/>
      <c r="C354" s="253" t="s">
        <v>550</v>
      </c>
      <c r="D354" s="247"/>
      <c r="E354" s="247"/>
      <c r="F354" s="247"/>
      <c r="G354" s="247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 t="s">
        <v>462</v>
      </c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</row>
    <row r="355" spans="1:60" outlineLevel="1" x14ac:dyDescent="0.2">
      <c r="A355" s="212"/>
      <c r="B355" s="213"/>
      <c r="C355" s="249" t="s">
        <v>551</v>
      </c>
      <c r="D355" s="241"/>
      <c r="E355" s="242">
        <v>6</v>
      </c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 t="s">
        <v>215</v>
      </c>
      <c r="AH355" s="205">
        <v>0</v>
      </c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</row>
    <row r="356" spans="1:60" outlineLevel="1" x14ac:dyDescent="0.2">
      <c r="A356" s="212"/>
      <c r="B356" s="213"/>
      <c r="C356" s="250"/>
      <c r="D356" s="232"/>
      <c r="E356" s="232"/>
      <c r="F356" s="232"/>
      <c r="G356" s="232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 t="s">
        <v>190</v>
      </c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</row>
    <row r="357" spans="1:60" ht="45" outlineLevel="1" x14ac:dyDescent="0.2">
      <c r="A357" s="224">
        <v>99</v>
      </c>
      <c r="B357" s="225" t="s">
        <v>552</v>
      </c>
      <c r="C357" s="236" t="s">
        <v>553</v>
      </c>
      <c r="D357" s="226" t="s">
        <v>268</v>
      </c>
      <c r="E357" s="227">
        <v>86.715999999999994</v>
      </c>
      <c r="F357" s="228"/>
      <c r="G357" s="229">
        <f>ROUND(E357*F357,2)</f>
        <v>0</v>
      </c>
      <c r="H357" s="228"/>
      <c r="I357" s="229">
        <f>ROUND(E357*H357,2)</f>
        <v>0</v>
      </c>
      <c r="J357" s="228"/>
      <c r="K357" s="229">
        <f>ROUND(E357*J357,2)</f>
        <v>0</v>
      </c>
      <c r="L357" s="229">
        <v>21</v>
      </c>
      <c r="M357" s="229">
        <f>G357*(1+L357/100)</f>
        <v>0</v>
      </c>
      <c r="N357" s="229">
        <v>1.542E-2</v>
      </c>
      <c r="O357" s="229">
        <f>ROUND(E357*N357,2)</f>
        <v>1.34</v>
      </c>
      <c r="P357" s="229">
        <v>0</v>
      </c>
      <c r="Q357" s="229">
        <f>ROUND(E357*P357,2)</f>
        <v>0</v>
      </c>
      <c r="R357" s="229" t="s">
        <v>254</v>
      </c>
      <c r="S357" s="229" t="s">
        <v>187</v>
      </c>
      <c r="T357" s="230" t="s">
        <v>210</v>
      </c>
      <c r="U357" s="215">
        <v>0.8</v>
      </c>
      <c r="V357" s="215">
        <f>ROUND(E357*U357,2)</f>
        <v>69.37</v>
      </c>
      <c r="W357" s="21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 t="s">
        <v>211</v>
      </c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</row>
    <row r="358" spans="1:60" ht="22.5" outlineLevel="1" x14ac:dyDescent="0.2">
      <c r="A358" s="212"/>
      <c r="B358" s="213"/>
      <c r="C358" s="252" t="s">
        <v>554</v>
      </c>
      <c r="D358" s="246"/>
      <c r="E358" s="246"/>
      <c r="F358" s="246"/>
      <c r="G358" s="246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 t="s">
        <v>462</v>
      </c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44" t="str">
        <f>C358</f>
        <v>Předsazené stěny Rigips, volně stojící, systém OK11 odpovídá W625, samostatná ocelová konstrukce z profilů CW 100 a UW 100, 1x opláštěná, tl. 115 mm, s minerální izolacítl. 40 mm, desky protipožární impregnované RFI (DFH2) tl. 12,5 mm. Požární odolnost EI 30.</v>
      </c>
      <c r="BB358" s="205"/>
      <c r="BC358" s="205"/>
      <c r="BD358" s="205"/>
      <c r="BE358" s="205"/>
      <c r="BF358" s="205"/>
      <c r="BG358" s="205"/>
      <c r="BH358" s="205"/>
    </row>
    <row r="359" spans="1:60" ht="22.5" outlineLevel="1" x14ac:dyDescent="0.2">
      <c r="A359" s="212"/>
      <c r="B359" s="213"/>
      <c r="C359" s="249" t="s">
        <v>555</v>
      </c>
      <c r="D359" s="241"/>
      <c r="E359" s="242">
        <v>86.715999999999994</v>
      </c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 t="s">
        <v>215</v>
      </c>
      <c r="AH359" s="205">
        <v>0</v>
      </c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</row>
    <row r="360" spans="1:60" outlineLevel="1" x14ac:dyDescent="0.2">
      <c r="A360" s="212"/>
      <c r="B360" s="213"/>
      <c r="C360" s="250"/>
      <c r="D360" s="232"/>
      <c r="E360" s="232"/>
      <c r="F360" s="232"/>
      <c r="G360" s="232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 t="s">
        <v>190</v>
      </c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</row>
    <row r="361" spans="1:60" ht="33.75" outlineLevel="1" x14ac:dyDescent="0.2">
      <c r="A361" s="224">
        <v>100</v>
      </c>
      <c r="B361" s="225" t="s">
        <v>556</v>
      </c>
      <c r="C361" s="236" t="s">
        <v>557</v>
      </c>
      <c r="D361" s="226" t="s">
        <v>268</v>
      </c>
      <c r="E361" s="227">
        <v>131.82</v>
      </c>
      <c r="F361" s="228"/>
      <c r="G361" s="229">
        <f>ROUND(E361*F361,2)</f>
        <v>0</v>
      </c>
      <c r="H361" s="228"/>
      <c r="I361" s="229">
        <f>ROUND(E361*H361,2)</f>
        <v>0</v>
      </c>
      <c r="J361" s="228"/>
      <c r="K361" s="229">
        <f>ROUND(E361*J361,2)</f>
        <v>0</v>
      </c>
      <c r="L361" s="229">
        <v>21</v>
      </c>
      <c r="M361" s="229">
        <f>G361*(1+L361/100)</f>
        <v>0</v>
      </c>
      <c r="N361" s="229">
        <v>1.3690000000000001E-2</v>
      </c>
      <c r="O361" s="229">
        <f>ROUND(E361*N361,2)</f>
        <v>1.8</v>
      </c>
      <c r="P361" s="229">
        <v>0</v>
      </c>
      <c r="Q361" s="229">
        <f>ROUND(E361*P361,2)</f>
        <v>0</v>
      </c>
      <c r="R361" s="229" t="s">
        <v>254</v>
      </c>
      <c r="S361" s="229" t="s">
        <v>187</v>
      </c>
      <c r="T361" s="230" t="s">
        <v>210</v>
      </c>
      <c r="U361" s="215">
        <v>0.95</v>
      </c>
      <c r="V361" s="215">
        <f>ROUND(E361*U361,2)</f>
        <v>125.23</v>
      </c>
      <c r="W361" s="21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 t="s">
        <v>211</v>
      </c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</row>
    <row r="362" spans="1:60" ht="22.5" outlineLevel="1" x14ac:dyDescent="0.2">
      <c r="A362" s="212"/>
      <c r="B362" s="213"/>
      <c r="C362" s="252" t="s">
        <v>558</v>
      </c>
      <c r="D362" s="246"/>
      <c r="E362" s="246"/>
      <c r="F362" s="246"/>
      <c r="G362" s="246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 t="s">
        <v>462</v>
      </c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44" t="str">
        <f>C362</f>
        <v>Podhledy sádrokartonové Rigips, systém PK21 odpovídá D112, zavěšený ocelový dvouúrovňový křížový rošt, 1x opláštěný, bez minerální izolace, desky protipožární RF (DF) tl. 12,5 mm. Požární odolnost REI 45.</v>
      </c>
      <c r="BB362" s="205"/>
      <c r="BC362" s="205"/>
      <c r="BD362" s="205"/>
      <c r="BE362" s="205"/>
      <c r="BF362" s="205"/>
      <c r="BG362" s="205"/>
      <c r="BH362" s="205"/>
    </row>
    <row r="363" spans="1:60" outlineLevel="1" x14ac:dyDescent="0.2">
      <c r="A363" s="212"/>
      <c r="B363" s="213"/>
      <c r="C363" s="249" t="s">
        <v>559</v>
      </c>
      <c r="D363" s="241"/>
      <c r="E363" s="242">
        <v>89.84</v>
      </c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 t="s">
        <v>215</v>
      </c>
      <c r="AH363" s="205">
        <v>0</v>
      </c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</row>
    <row r="364" spans="1:60" ht="22.5" outlineLevel="1" x14ac:dyDescent="0.2">
      <c r="A364" s="212"/>
      <c r="B364" s="213"/>
      <c r="C364" s="249" t="s">
        <v>560</v>
      </c>
      <c r="D364" s="241"/>
      <c r="E364" s="242">
        <v>41.98</v>
      </c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 t="s">
        <v>215</v>
      </c>
      <c r="AH364" s="205">
        <v>0</v>
      </c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</row>
    <row r="365" spans="1:60" outlineLevel="1" x14ac:dyDescent="0.2">
      <c r="A365" s="212"/>
      <c r="B365" s="213"/>
      <c r="C365" s="250"/>
      <c r="D365" s="232"/>
      <c r="E365" s="232"/>
      <c r="F365" s="232"/>
      <c r="G365" s="232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 t="s">
        <v>190</v>
      </c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</row>
    <row r="366" spans="1:60" ht="33.75" outlineLevel="1" x14ac:dyDescent="0.2">
      <c r="A366" s="224">
        <v>101</v>
      </c>
      <c r="B366" s="225" t="s">
        <v>561</v>
      </c>
      <c r="C366" s="236" t="s">
        <v>562</v>
      </c>
      <c r="D366" s="226" t="s">
        <v>268</v>
      </c>
      <c r="E366" s="227">
        <v>28.26</v>
      </c>
      <c r="F366" s="228"/>
      <c r="G366" s="229">
        <f>ROUND(E366*F366,2)</f>
        <v>0</v>
      </c>
      <c r="H366" s="228"/>
      <c r="I366" s="229">
        <f>ROUND(E366*H366,2)</f>
        <v>0</v>
      </c>
      <c r="J366" s="228"/>
      <c r="K366" s="229">
        <f>ROUND(E366*J366,2)</f>
        <v>0</v>
      </c>
      <c r="L366" s="229">
        <v>21</v>
      </c>
      <c r="M366" s="229">
        <f>G366*(1+L366/100)</f>
        <v>0</v>
      </c>
      <c r="N366" s="229">
        <v>1.3690000000000001E-2</v>
      </c>
      <c r="O366" s="229">
        <f>ROUND(E366*N366,2)</f>
        <v>0.39</v>
      </c>
      <c r="P366" s="229">
        <v>0</v>
      </c>
      <c r="Q366" s="229">
        <f>ROUND(E366*P366,2)</f>
        <v>0</v>
      </c>
      <c r="R366" s="229" t="s">
        <v>254</v>
      </c>
      <c r="S366" s="229" t="s">
        <v>187</v>
      </c>
      <c r="T366" s="230" t="s">
        <v>210</v>
      </c>
      <c r="U366" s="215">
        <v>0.95</v>
      </c>
      <c r="V366" s="215">
        <f>ROUND(E366*U366,2)</f>
        <v>26.85</v>
      </c>
      <c r="W366" s="21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 t="s">
        <v>211</v>
      </c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</row>
    <row r="367" spans="1:60" ht="22.5" outlineLevel="1" x14ac:dyDescent="0.2">
      <c r="A367" s="212"/>
      <c r="B367" s="213"/>
      <c r="C367" s="252" t="s">
        <v>563</v>
      </c>
      <c r="D367" s="246"/>
      <c r="E367" s="246"/>
      <c r="F367" s="246"/>
      <c r="G367" s="246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 t="s">
        <v>462</v>
      </c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44" t="str">
        <f>C367</f>
        <v>Podhledy sádrokartonové Rigips, systém PK21 odpovídá D112, zavěšený ocelový dvouúrovňový křížový rošt, 1x opláštěný, bez minerální izolace, desky protipožární impregnované  RFI (DFH2) tl. 12,5 mm. Požární odolnost REI 45.</v>
      </c>
      <c r="BB367" s="205"/>
      <c r="BC367" s="205"/>
      <c r="BD367" s="205"/>
      <c r="BE367" s="205"/>
      <c r="BF367" s="205"/>
      <c r="BG367" s="205"/>
      <c r="BH367" s="205"/>
    </row>
    <row r="368" spans="1:60" outlineLevel="1" x14ac:dyDescent="0.2">
      <c r="A368" s="212"/>
      <c r="B368" s="213"/>
      <c r="C368" s="249" t="s">
        <v>564</v>
      </c>
      <c r="D368" s="241"/>
      <c r="E368" s="242">
        <v>28.26</v>
      </c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 t="s">
        <v>215</v>
      </c>
      <c r="AH368" s="205">
        <v>0</v>
      </c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</row>
    <row r="369" spans="1:60" outlineLevel="1" x14ac:dyDescent="0.2">
      <c r="A369" s="212"/>
      <c r="B369" s="213"/>
      <c r="C369" s="250"/>
      <c r="D369" s="232"/>
      <c r="E369" s="232"/>
      <c r="F369" s="232"/>
      <c r="G369" s="232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 t="s">
        <v>190</v>
      </c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</row>
    <row r="370" spans="1:60" outlineLevel="1" x14ac:dyDescent="0.2">
      <c r="A370" s="224">
        <v>102</v>
      </c>
      <c r="B370" s="225" t="s">
        <v>565</v>
      </c>
      <c r="C370" s="236" t="s">
        <v>566</v>
      </c>
      <c r="D370" s="226" t="s">
        <v>309</v>
      </c>
      <c r="E370" s="227">
        <v>1</v>
      </c>
      <c r="F370" s="228"/>
      <c r="G370" s="229">
        <f>ROUND(E370*F370,2)</f>
        <v>0</v>
      </c>
      <c r="H370" s="228"/>
      <c r="I370" s="229">
        <f>ROUND(E370*H370,2)</f>
        <v>0</v>
      </c>
      <c r="J370" s="228"/>
      <c r="K370" s="229">
        <f>ROUND(E370*J370,2)</f>
        <v>0</v>
      </c>
      <c r="L370" s="229">
        <v>21</v>
      </c>
      <c r="M370" s="229">
        <f>G370*(1+L370/100)</f>
        <v>0</v>
      </c>
      <c r="N370" s="229">
        <v>1.542E-2</v>
      </c>
      <c r="O370" s="229">
        <f>ROUND(E370*N370,2)</f>
        <v>0.02</v>
      </c>
      <c r="P370" s="229">
        <v>0</v>
      </c>
      <c r="Q370" s="229">
        <f>ROUND(E370*P370,2)</f>
        <v>0</v>
      </c>
      <c r="R370" s="229"/>
      <c r="S370" s="229" t="s">
        <v>200</v>
      </c>
      <c r="T370" s="230" t="s">
        <v>188</v>
      </c>
      <c r="U370" s="215">
        <v>0.8</v>
      </c>
      <c r="V370" s="215">
        <f>ROUND(E370*U370,2)</f>
        <v>0.8</v>
      </c>
      <c r="W370" s="21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 t="s">
        <v>211</v>
      </c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</row>
    <row r="371" spans="1:60" ht="22.5" outlineLevel="1" x14ac:dyDescent="0.2">
      <c r="A371" s="212"/>
      <c r="B371" s="213"/>
      <c r="C371" s="252" t="s">
        <v>554</v>
      </c>
      <c r="D371" s="246"/>
      <c r="E371" s="246"/>
      <c r="F371" s="246"/>
      <c r="G371" s="246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 t="s">
        <v>462</v>
      </c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44" t="str">
        <f>C371</f>
        <v>Předsazené stěny Rigips, volně stojící, systém OK11 odpovídá W625, samostatná ocelová konstrukce z profilů CW 100 a UW 100, 1x opláštěná, tl. 115 mm, s minerální izolacítl. 40 mm, desky protipožární impregnované RFI (DFH2) tl. 12,5 mm. Požární odolnost EI 30.</v>
      </c>
      <c r="BB371" s="205"/>
      <c r="BC371" s="205"/>
      <c r="BD371" s="205"/>
      <c r="BE371" s="205"/>
      <c r="BF371" s="205"/>
      <c r="BG371" s="205"/>
      <c r="BH371" s="205"/>
    </row>
    <row r="372" spans="1:60" outlineLevel="1" x14ac:dyDescent="0.2">
      <c r="A372" s="212"/>
      <c r="B372" s="213"/>
      <c r="C372" s="250"/>
      <c r="D372" s="232"/>
      <c r="E372" s="232"/>
      <c r="F372" s="232"/>
      <c r="G372" s="232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 t="s">
        <v>190</v>
      </c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</row>
    <row r="373" spans="1:60" ht="33.75" outlineLevel="1" x14ac:dyDescent="0.2">
      <c r="A373" s="224">
        <v>103</v>
      </c>
      <c r="B373" s="225" t="s">
        <v>567</v>
      </c>
      <c r="C373" s="236" t="s">
        <v>568</v>
      </c>
      <c r="D373" s="226" t="s">
        <v>235</v>
      </c>
      <c r="E373" s="227">
        <v>3</v>
      </c>
      <c r="F373" s="228"/>
      <c r="G373" s="229">
        <f>ROUND(E373*F373,2)</f>
        <v>0</v>
      </c>
      <c r="H373" s="228"/>
      <c r="I373" s="229">
        <f>ROUND(E373*H373,2)</f>
        <v>0</v>
      </c>
      <c r="J373" s="228"/>
      <c r="K373" s="229">
        <f>ROUND(E373*J373,2)</f>
        <v>0</v>
      </c>
      <c r="L373" s="229">
        <v>21</v>
      </c>
      <c r="M373" s="229">
        <f>G373*(1+L373/100)</f>
        <v>0</v>
      </c>
      <c r="N373" s="229">
        <v>0</v>
      </c>
      <c r="O373" s="229">
        <f>ROUND(E373*N373,2)</f>
        <v>0</v>
      </c>
      <c r="P373" s="229">
        <v>0</v>
      </c>
      <c r="Q373" s="229">
        <f>ROUND(E373*P373,2)</f>
        <v>0</v>
      </c>
      <c r="R373" s="229"/>
      <c r="S373" s="229" t="s">
        <v>200</v>
      </c>
      <c r="T373" s="230" t="s">
        <v>188</v>
      </c>
      <c r="U373" s="215">
        <v>0</v>
      </c>
      <c r="V373" s="215">
        <f>ROUND(E373*U373,2)</f>
        <v>0</v>
      </c>
      <c r="W373" s="21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 t="s">
        <v>569</v>
      </c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</row>
    <row r="374" spans="1:60" outlineLevel="1" x14ac:dyDescent="0.2">
      <c r="A374" s="212"/>
      <c r="B374" s="213"/>
      <c r="C374" s="252" t="s">
        <v>570</v>
      </c>
      <c r="D374" s="246"/>
      <c r="E374" s="246"/>
      <c r="F374" s="246"/>
      <c r="G374" s="246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 t="s">
        <v>462</v>
      </c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</row>
    <row r="375" spans="1:60" outlineLevel="1" x14ac:dyDescent="0.2">
      <c r="A375" s="212"/>
      <c r="B375" s="213"/>
      <c r="C375" s="253" t="s">
        <v>571</v>
      </c>
      <c r="D375" s="247"/>
      <c r="E375" s="247"/>
      <c r="F375" s="247"/>
      <c r="G375" s="247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 t="s">
        <v>462</v>
      </c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</row>
    <row r="376" spans="1:60" outlineLevel="1" x14ac:dyDescent="0.2">
      <c r="A376" s="212"/>
      <c r="B376" s="213"/>
      <c r="C376" s="253" t="s">
        <v>572</v>
      </c>
      <c r="D376" s="247"/>
      <c r="E376" s="247"/>
      <c r="F376" s="247"/>
      <c r="G376" s="247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 t="s">
        <v>462</v>
      </c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</row>
    <row r="377" spans="1:60" outlineLevel="1" x14ac:dyDescent="0.2">
      <c r="A377" s="212"/>
      <c r="B377" s="213"/>
      <c r="C377" s="253" t="s">
        <v>573</v>
      </c>
      <c r="D377" s="247"/>
      <c r="E377" s="247"/>
      <c r="F377" s="247"/>
      <c r="G377" s="247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 t="s">
        <v>462</v>
      </c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</row>
    <row r="378" spans="1:60" outlineLevel="1" x14ac:dyDescent="0.2">
      <c r="A378" s="212"/>
      <c r="B378" s="213"/>
      <c r="C378" s="249" t="s">
        <v>574</v>
      </c>
      <c r="D378" s="241"/>
      <c r="E378" s="242">
        <v>3</v>
      </c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 t="s">
        <v>215</v>
      </c>
      <c r="AH378" s="205">
        <v>0</v>
      </c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</row>
    <row r="379" spans="1:60" outlineLevel="1" x14ac:dyDescent="0.2">
      <c r="A379" s="212"/>
      <c r="B379" s="213"/>
      <c r="C379" s="250"/>
      <c r="D379" s="232"/>
      <c r="E379" s="232"/>
      <c r="F379" s="232"/>
      <c r="G379" s="232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 t="s">
        <v>190</v>
      </c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</row>
    <row r="380" spans="1:60" outlineLevel="1" x14ac:dyDescent="0.2">
      <c r="A380" s="224">
        <v>104</v>
      </c>
      <c r="B380" s="225" t="s">
        <v>575</v>
      </c>
      <c r="C380" s="236" t="s">
        <v>576</v>
      </c>
      <c r="D380" s="226" t="s">
        <v>232</v>
      </c>
      <c r="E380" s="227">
        <v>3.5868000000000002</v>
      </c>
      <c r="F380" s="228"/>
      <c r="G380" s="229">
        <f>ROUND(E380*F380,2)</f>
        <v>0</v>
      </c>
      <c r="H380" s="228"/>
      <c r="I380" s="229">
        <f>ROUND(E380*H380,2)</f>
        <v>0</v>
      </c>
      <c r="J380" s="228"/>
      <c r="K380" s="229">
        <f>ROUND(E380*J380,2)</f>
        <v>0</v>
      </c>
      <c r="L380" s="229">
        <v>21</v>
      </c>
      <c r="M380" s="229">
        <f>G380*(1+L380/100)</f>
        <v>0</v>
      </c>
      <c r="N380" s="229">
        <v>0</v>
      </c>
      <c r="O380" s="229">
        <f>ROUND(E380*N380,2)</f>
        <v>0</v>
      </c>
      <c r="P380" s="229">
        <v>0</v>
      </c>
      <c r="Q380" s="229">
        <f>ROUND(E380*P380,2)</f>
        <v>0</v>
      </c>
      <c r="R380" s="229" t="s">
        <v>577</v>
      </c>
      <c r="S380" s="229" t="s">
        <v>187</v>
      </c>
      <c r="T380" s="230" t="s">
        <v>210</v>
      </c>
      <c r="U380" s="215">
        <v>1.1559999999999999</v>
      </c>
      <c r="V380" s="215">
        <f>ROUND(E380*U380,2)</f>
        <v>4.1500000000000004</v>
      </c>
      <c r="W380" s="21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 t="s">
        <v>519</v>
      </c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</row>
    <row r="381" spans="1:60" outlineLevel="1" x14ac:dyDescent="0.2">
      <c r="A381" s="212"/>
      <c r="B381" s="213"/>
      <c r="C381" s="248" t="s">
        <v>578</v>
      </c>
      <c r="D381" s="243"/>
      <c r="E381" s="243"/>
      <c r="F381" s="243"/>
      <c r="G381" s="243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 t="s">
        <v>213</v>
      </c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</row>
    <row r="382" spans="1:60" outlineLevel="1" x14ac:dyDescent="0.2">
      <c r="A382" s="212"/>
      <c r="B382" s="213"/>
      <c r="C382" s="250"/>
      <c r="D382" s="232"/>
      <c r="E382" s="232"/>
      <c r="F382" s="232"/>
      <c r="G382" s="232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 t="s">
        <v>190</v>
      </c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</row>
    <row r="383" spans="1:60" x14ac:dyDescent="0.2">
      <c r="A383" s="218" t="s">
        <v>182</v>
      </c>
      <c r="B383" s="219" t="s">
        <v>120</v>
      </c>
      <c r="C383" s="235" t="s">
        <v>121</v>
      </c>
      <c r="D383" s="220"/>
      <c r="E383" s="221"/>
      <c r="F383" s="222"/>
      <c r="G383" s="222">
        <f>SUMIF(AG384:AG388,"&lt;&gt;NOR",G384:G388)</f>
        <v>0</v>
      </c>
      <c r="H383" s="222"/>
      <c r="I383" s="222">
        <f>SUM(I384:I388)</f>
        <v>0</v>
      </c>
      <c r="J383" s="222"/>
      <c r="K383" s="222">
        <f>SUM(K384:K388)</f>
        <v>0</v>
      </c>
      <c r="L383" s="222"/>
      <c r="M383" s="222">
        <f>SUM(M384:M388)</f>
        <v>0</v>
      </c>
      <c r="N383" s="222"/>
      <c r="O383" s="222">
        <f>SUM(O384:O388)</f>
        <v>0</v>
      </c>
      <c r="P383" s="222"/>
      <c r="Q383" s="222">
        <f>SUM(Q384:Q388)</f>
        <v>0</v>
      </c>
      <c r="R383" s="222"/>
      <c r="S383" s="222"/>
      <c r="T383" s="223"/>
      <c r="U383" s="217"/>
      <c r="V383" s="217">
        <f>SUM(V384:V388)</f>
        <v>0</v>
      </c>
      <c r="W383" s="217"/>
      <c r="AG383" t="s">
        <v>183</v>
      </c>
    </row>
    <row r="384" spans="1:60" outlineLevel="1" x14ac:dyDescent="0.2">
      <c r="A384" s="224">
        <v>105</v>
      </c>
      <c r="B384" s="225" t="s">
        <v>579</v>
      </c>
      <c r="C384" s="236" t="s">
        <v>580</v>
      </c>
      <c r="D384" s="226" t="s">
        <v>309</v>
      </c>
      <c r="E384" s="227">
        <v>2</v>
      </c>
      <c r="F384" s="228"/>
      <c r="G384" s="229">
        <f>ROUND(E384*F384,2)</f>
        <v>0</v>
      </c>
      <c r="H384" s="228"/>
      <c r="I384" s="229">
        <f>ROUND(E384*H384,2)</f>
        <v>0</v>
      </c>
      <c r="J384" s="228"/>
      <c r="K384" s="229">
        <f>ROUND(E384*J384,2)</f>
        <v>0</v>
      </c>
      <c r="L384" s="229">
        <v>21</v>
      </c>
      <c r="M384" s="229">
        <f>G384*(1+L384/100)</f>
        <v>0</v>
      </c>
      <c r="N384" s="229">
        <v>0</v>
      </c>
      <c r="O384" s="229">
        <f>ROUND(E384*N384,2)</f>
        <v>0</v>
      </c>
      <c r="P384" s="229">
        <v>0</v>
      </c>
      <c r="Q384" s="229">
        <f>ROUND(E384*P384,2)</f>
        <v>0</v>
      </c>
      <c r="R384" s="229"/>
      <c r="S384" s="229" t="s">
        <v>200</v>
      </c>
      <c r="T384" s="230" t="s">
        <v>188</v>
      </c>
      <c r="U384" s="215">
        <v>0</v>
      </c>
      <c r="V384" s="215">
        <f>ROUND(E384*U384,2)</f>
        <v>0</v>
      </c>
      <c r="W384" s="21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 t="s">
        <v>211</v>
      </c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</row>
    <row r="385" spans="1:60" outlineLevel="1" x14ac:dyDescent="0.2">
      <c r="A385" s="212"/>
      <c r="B385" s="213"/>
      <c r="C385" s="237"/>
      <c r="D385" s="233"/>
      <c r="E385" s="233"/>
      <c r="F385" s="233"/>
      <c r="G385" s="233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 t="s">
        <v>190</v>
      </c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</row>
    <row r="386" spans="1:60" outlineLevel="1" x14ac:dyDescent="0.2">
      <c r="A386" s="212">
        <v>106</v>
      </c>
      <c r="B386" s="213" t="s">
        <v>581</v>
      </c>
      <c r="C386" s="254" t="s">
        <v>582</v>
      </c>
      <c r="D386" s="214" t="s">
        <v>0</v>
      </c>
      <c r="E386" s="231"/>
      <c r="F386" s="216"/>
      <c r="G386" s="215">
        <f>ROUND(E386*F386,2)</f>
        <v>0</v>
      </c>
      <c r="H386" s="216"/>
      <c r="I386" s="215">
        <f>ROUND(E386*H386,2)</f>
        <v>0</v>
      </c>
      <c r="J386" s="216"/>
      <c r="K386" s="215">
        <f>ROUND(E386*J386,2)</f>
        <v>0</v>
      </c>
      <c r="L386" s="215">
        <v>21</v>
      </c>
      <c r="M386" s="215">
        <f>G386*(1+L386/100)</f>
        <v>0</v>
      </c>
      <c r="N386" s="215">
        <v>0</v>
      </c>
      <c r="O386" s="215">
        <f>ROUND(E386*N386,2)</f>
        <v>0</v>
      </c>
      <c r="P386" s="215">
        <v>0</v>
      </c>
      <c r="Q386" s="215">
        <f>ROUND(E386*P386,2)</f>
        <v>0</v>
      </c>
      <c r="R386" s="215" t="s">
        <v>583</v>
      </c>
      <c r="S386" s="215" t="s">
        <v>187</v>
      </c>
      <c r="T386" s="215" t="s">
        <v>210</v>
      </c>
      <c r="U386" s="215">
        <v>0</v>
      </c>
      <c r="V386" s="215">
        <f>ROUND(E386*U386,2)</f>
        <v>0</v>
      </c>
      <c r="W386" s="21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 t="s">
        <v>519</v>
      </c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</row>
    <row r="387" spans="1:60" outlineLevel="1" x14ac:dyDescent="0.2">
      <c r="A387" s="212"/>
      <c r="B387" s="213"/>
      <c r="C387" s="251" t="s">
        <v>578</v>
      </c>
      <c r="D387" s="245"/>
      <c r="E387" s="245"/>
      <c r="F387" s="245"/>
      <c r="G387" s="24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 t="s">
        <v>213</v>
      </c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</row>
    <row r="388" spans="1:60" outlineLevel="1" x14ac:dyDescent="0.2">
      <c r="A388" s="212"/>
      <c r="B388" s="213"/>
      <c r="C388" s="250"/>
      <c r="D388" s="232"/>
      <c r="E388" s="232"/>
      <c r="F388" s="232"/>
      <c r="G388" s="232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 t="s">
        <v>190</v>
      </c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</row>
    <row r="389" spans="1:60" x14ac:dyDescent="0.2">
      <c r="A389" s="218" t="s">
        <v>182</v>
      </c>
      <c r="B389" s="219" t="s">
        <v>122</v>
      </c>
      <c r="C389" s="235" t="s">
        <v>123</v>
      </c>
      <c r="D389" s="220"/>
      <c r="E389" s="221"/>
      <c r="F389" s="222"/>
      <c r="G389" s="222">
        <f>SUMIF(AG390:AG410,"&lt;&gt;NOR",G390:G410)</f>
        <v>0</v>
      </c>
      <c r="H389" s="222"/>
      <c r="I389" s="222">
        <f>SUM(I390:I410)</f>
        <v>0</v>
      </c>
      <c r="J389" s="222"/>
      <c r="K389" s="222">
        <f>SUM(K390:K410)</f>
        <v>0</v>
      </c>
      <c r="L389" s="222"/>
      <c r="M389" s="222">
        <f>SUM(M390:M410)</f>
        <v>0</v>
      </c>
      <c r="N389" s="222"/>
      <c r="O389" s="222">
        <f>SUM(O390:O410)</f>
        <v>4.5600000000000005</v>
      </c>
      <c r="P389" s="222"/>
      <c r="Q389" s="222">
        <f>SUM(Q390:Q410)</f>
        <v>0</v>
      </c>
      <c r="R389" s="222"/>
      <c r="S389" s="222"/>
      <c r="T389" s="223"/>
      <c r="U389" s="217"/>
      <c r="V389" s="217">
        <f>SUM(V390:V410)</f>
        <v>223.37</v>
      </c>
      <c r="W389" s="217"/>
      <c r="AG389" t="s">
        <v>183</v>
      </c>
    </row>
    <row r="390" spans="1:60" outlineLevel="1" x14ac:dyDescent="0.2">
      <c r="A390" s="224">
        <v>107</v>
      </c>
      <c r="B390" s="225" t="s">
        <v>584</v>
      </c>
      <c r="C390" s="236" t="s">
        <v>585</v>
      </c>
      <c r="D390" s="226" t="s">
        <v>268</v>
      </c>
      <c r="E390" s="227">
        <v>186.34</v>
      </c>
      <c r="F390" s="228"/>
      <c r="G390" s="229">
        <f>ROUND(E390*F390,2)</f>
        <v>0</v>
      </c>
      <c r="H390" s="228"/>
      <c r="I390" s="229">
        <f>ROUND(E390*H390,2)</f>
        <v>0</v>
      </c>
      <c r="J390" s="228"/>
      <c r="K390" s="229">
        <f>ROUND(E390*J390,2)</f>
        <v>0</v>
      </c>
      <c r="L390" s="229">
        <v>21</v>
      </c>
      <c r="M390" s="229">
        <f>G390*(1+L390/100)</f>
        <v>0</v>
      </c>
      <c r="N390" s="229">
        <v>2.1000000000000001E-4</v>
      </c>
      <c r="O390" s="229">
        <f>ROUND(E390*N390,2)</f>
        <v>0.04</v>
      </c>
      <c r="P390" s="229">
        <v>0</v>
      </c>
      <c r="Q390" s="229">
        <f>ROUND(E390*P390,2)</f>
        <v>0</v>
      </c>
      <c r="R390" s="229" t="s">
        <v>586</v>
      </c>
      <c r="S390" s="229" t="s">
        <v>187</v>
      </c>
      <c r="T390" s="230" t="s">
        <v>210</v>
      </c>
      <c r="U390" s="215">
        <v>0.05</v>
      </c>
      <c r="V390" s="215">
        <f>ROUND(E390*U390,2)</f>
        <v>9.32</v>
      </c>
      <c r="W390" s="21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 t="s">
        <v>211</v>
      </c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</row>
    <row r="391" spans="1:60" outlineLevel="1" x14ac:dyDescent="0.2">
      <c r="A391" s="212"/>
      <c r="B391" s="213"/>
      <c r="C391" s="237"/>
      <c r="D391" s="233"/>
      <c r="E391" s="233"/>
      <c r="F391" s="233"/>
      <c r="G391" s="233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 t="s">
        <v>190</v>
      </c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</row>
    <row r="392" spans="1:60" ht="22.5" outlineLevel="1" x14ac:dyDescent="0.2">
      <c r="A392" s="224">
        <v>108</v>
      </c>
      <c r="B392" s="225" t="s">
        <v>587</v>
      </c>
      <c r="C392" s="236" t="s">
        <v>588</v>
      </c>
      <c r="D392" s="226" t="s">
        <v>235</v>
      </c>
      <c r="E392" s="227">
        <v>65.3</v>
      </c>
      <c r="F392" s="228"/>
      <c r="G392" s="229">
        <f>ROUND(E392*F392,2)</f>
        <v>0</v>
      </c>
      <c r="H392" s="228"/>
      <c r="I392" s="229">
        <f>ROUND(E392*H392,2)</f>
        <v>0</v>
      </c>
      <c r="J392" s="228"/>
      <c r="K392" s="229">
        <f>ROUND(E392*J392,2)</f>
        <v>0</v>
      </c>
      <c r="L392" s="229">
        <v>21</v>
      </c>
      <c r="M392" s="229">
        <f>G392*(1+L392/100)</f>
        <v>0</v>
      </c>
      <c r="N392" s="229">
        <v>3.2000000000000003E-4</v>
      </c>
      <c r="O392" s="229">
        <f>ROUND(E392*N392,2)</f>
        <v>0.02</v>
      </c>
      <c r="P392" s="229">
        <v>0</v>
      </c>
      <c r="Q392" s="229">
        <f>ROUND(E392*P392,2)</f>
        <v>0</v>
      </c>
      <c r="R392" s="229" t="s">
        <v>586</v>
      </c>
      <c r="S392" s="229" t="s">
        <v>187</v>
      </c>
      <c r="T392" s="230" t="s">
        <v>210</v>
      </c>
      <c r="U392" s="215">
        <v>0.23599999999999999</v>
      </c>
      <c r="V392" s="215">
        <f>ROUND(E392*U392,2)</f>
        <v>15.41</v>
      </c>
      <c r="W392" s="21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 t="s">
        <v>211</v>
      </c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</row>
    <row r="393" spans="1:60" ht="22.5" outlineLevel="1" x14ac:dyDescent="0.2">
      <c r="A393" s="212"/>
      <c r="B393" s="213"/>
      <c r="C393" s="249" t="s">
        <v>589</v>
      </c>
      <c r="D393" s="241"/>
      <c r="E393" s="242">
        <v>45.6</v>
      </c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 t="s">
        <v>215</v>
      </c>
      <c r="AH393" s="205">
        <v>0</v>
      </c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</row>
    <row r="394" spans="1:60" outlineLevel="1" x14ac:dyDescent="0.2">
      <c r="A394" s="212"/>
      <c r="B394" s="213"/>
      <c r="C394" s="249" t="s">
        <v>590</v>
      </c>
      <c r="D394" s="241"/>
      <c r="E394" s="242">
        <v>19.7</v>
      </c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 t="s">
        <v>215</v>
      </c>
      <c r="AH394" s="205">
        <v>0</v>
      </c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</row>
    <row r="395" spans="1:60" outlineLevel="1" x14ac:dyDescent="0.2">
      <c r="A395" s="212"/>
      <c r="B395" s="213"/>
      <c r="C395" s="250"/>
      <c r="D395" s="232"/>
      <c r="E395" s="232"/>
      <c r="F395" s="232"/>
      <c r="G395" s="232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 t="s">
        <v>190</v>
      </c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</row>
    <row r="396" spans="1:60" ht="22.5" outlineLevel="1" x14ac:dyDescent="0.2">
      <c r="A396" s="224">
        <v>109</v>
      </c>
      <c r="B396" s="225" t="s">
        <v>591</v>
      </c>
      <c r="C396" s="236" t="s">
        <v>592</v>
      </c>
      <c r="D396" s="226" t="s">
        <v>268</v>
      </c>
      <c r="E396" s="227">
        <v>186.34</v>
      </c>
      <c r="F396" s="228"/>
      <c r="G396" s="229">
        <f>ROUND(E396*F396,2)</f>
        <v>0</v>
      </c>
      <c r="H396" s="228"/>
      <c r="I396" s="229">
        <f>ROUND(E396*H396,2)</f>
        <v>0</v>
      </c>
      <c r="J396" s="228"/>
      <c r="K396" s="229">
        <f>ROUND(E396*J396,2)</f>
        <v>0</v>
      </c>
      <c r="L396" s="229">
        <v>21</v>
      </c>
      <c r="M396" s="229">
        <f>G396*(1+L396/100)</f>
        <v>0</v>
      </c>
      <c r="N396" s="229">
        <v>3.65E-3</v>
      </c>
      <c r="O396" s="229">
        <f>ROUND(E396*N396,2)</f>
        <v>0.68</v>
      </c>
      <c r="P396" s="229">
        <v>0</v>
      </c>
      <c r="Q396" s="229">
        <f>ROUND(E396*P396,2)</f>
        <v>0</v>
      </c>
      <c r="R396" s="229" t="s">
        <v>586</v>
      </c>
      <c r="S396" s="229" t="s">
        <v>187</v>
      </c>
      <c r="T396" s="230" t="s">
        <v>210</v>
      </c>
      <c r="U396" s="215">
        <v>0.97799999999999998</v>
      </c>
      <c r="V396" s="215">
        <f>ROUND(E396*U396,2)</f>
        <v>182.24</v>
      </c>
      <c r="W396" s="21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 t="s">
        <v>211</v>
      </c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</row>
    <row r="397" spans="1:60" ht="22.5" outlineLevel="1" x14ac:dyDescent="0.2">
      <c r="A397" s="212"/>
      <c r="B397" s="213"/>
      <c r="C397" s="249" t="s">
        <v>381</v>
      </c>
      <c r="D397" s="241"/>
      <c r="E397" s="242">
        <v>120.1</v>
      </c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 t="s">
        <v>215</v>
      </c>
      <c r="AH397" s="205">
        <v>0</v>
      </c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</row>
    <row r="398" spans="1:60" outlineLevel="1" x14ac:dyDescent="0.2">
      <c r="A398" s="212"/>
      <c r="B398" s="213"/>
      <c r="C398" s="249" t="s">
        <v>593</v>
      </c>
      <c r="D398" s="241"/>
      <c r="E398" s="242">
        <v>66.239999999999995</v>
      </c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 t="s">
        <v>215</v>
      </c>
      <c r="AH398" s="205">
        <v>0</v>
      </c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</row>
    <row r="399" spans="1:60" outlineLevel="1" x14ac:dyDescent="0.2">
      <c r="A399" s="212"/>
      <c r="B399" s="213"/>
      <c r="C399" s="250"/>
      <c r="D399" s="232"/>
      <c r="E399" s="232"/>
      <c r="F399" s="232"/>
      <c r="G399" s="232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 t="s">
        <v>190</v>
      </c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</row>
    <row r="400" spans="1:60" outlineLevel="1" x14ac:dyDescent="0.2">
      <c r="A400" s="224">
        <v>110</v>
      </c>
      <c r="B400" s="225" t="s">
        <v>594</v>
      </c>
      <c r="C400" s="236" t="s">
        <v>595</v>
      </c>
      <c r="D400" s="226" t="s">
        <v>235</v>
      </c>
      <c r="E400" s="227">
        <v>152</v>
      </c>
      <c r="F400" s="228"/>
      <c r="G400" s="229">
        <f>ROUND(E400*F400,2)</f>
        <v>0</v>
      </c>
      <c r="H400" s="228"/>
      <c r="I400" s="229">
        <f>ROUND(E400*H400,2)</f>
        <v>0</v>
      </c>
      <c r="J400" s="228"/>
      <c r="K400" s="229">
        <f>ROUND(E400*J400,2)</f>
        <v>0</v>
      </c>
      <c r="L400" s="229">
        <v>21</v>
      </c>
      <c r="M400" s="229">
        <f>G400*(1+L400/100)</f>
        <v>0</v>
      </c>
      <c r="N400" s="229">
        <v>4.0000000000000003E-5</v>
      </c>
      <c r="O400" s="229">
        <f>ROUND(E400*N400,2)</f>
        <v>0.01</v>
      </c>
      <c r="P400" s="229">
        <v>0</v>
      </c>
      <c r="Q400" s="229">
        <f>ROUND(E400*P400,2)</f>
        <v>0</v>
      </c>
      <c r="R400" s="229" t="s">
        <v>586</v>
      </c>
      <c r="S400" s="229" t="s">
        <v>187</v>
      </c>
      <c r="T400" s="230" t="s">
        <v>210</v>
      </c>
      <c r="U400" s="215">
        <v>7.0000000000000007E-2</v>
      </c>
      <c r="V400" s="215">
        <f>ROUND(E400*U400,2)</f>
        <v>10.64</v>
      </c>
      <c r="W400" s="21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 t="s">
        <v>211</v>
      </c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</row>
    <row r="401" spans="1:60" outlineLevel="1" x14ac:dyDescent="0.2">
      <c r="A401" s="212"/>
      <c r="B401" s="213"/>
      <c r="C401" s="252" t="s">
        <v>596</v>
      </c>
      <c r="D401" s="246"/>
      <c r="E401" s="246"/>
      <c r="F401" s="246"/>
      <c r="G401" s="246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 t="s">
        <v>462</v>
      </c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</row>
    <row r="402" spans="1:60" outlineLevel="1" x14ac:dyDescent="0.2">
      <c r="A402" s="212"/>
      <c r="B402" s="213"/>
      <c r="C402" s="249" t="s">
        <v>597</v>
      </c>
      <c r="D402" s="241"/>
      <c r="E402" s="242">
        <v>152</v>
      </c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 t="s">
        <v>215</v>
      </c>
      <c r="AH402" s="205">
        <v>0</v>
      </c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</row>
    <row r="403" spans="1:60" outlineLevel="1" x14ac:dyDescent="0.2">
      <c r="A403" s="212"/>
      <c r="B403" s="213"/>
      <c r="C403" s="250"/>
      <c r="D403" s="232"/>
      <c r="E403" s="232"/>
      <c r="F403" s="232"/>
      <c r="G403" s="232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 t="s">
        <v>190</v>
      </c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</row>
    <row r="404" spans="1:60" outlineLevel="1" x14ac:dyDescent="0.2">
      <c r="A404" s="224">
        <v>111</v>
      </c>
      <c r="B404" s="225" t="s">
        <v>598</v>
      </c>
      <c r="C404" s="236" t="s">
        <v>599</v>
      </c>
      <c r="D404" s="226" t="s">
        <v>268</v>
      </c>
      <c r="E404" s="227">
        <v>209.14850000000001</v>
      </c>
      <c r="F404" s="228"/>
      <c r="G404" s="229">
        <f>ROUND(E404*F404,2)</f>
        <v>0</v>
      </c>
      <c r="H404" s="228"/>
      <c r="I404" s="229">
        <f>ROUND(E404*H404,2)</f>
        <v>0</v>
      </c>
      <c r="J404" s="228"/>
      <c r="K404" s="229">
        <f>ROUND(E404*J404,2)</f>
        <v>0</v>
      </c>
      <c r="L404" s="229">
        <v>21</v>
      </c>
      <c r="M404" s="229">
        <f>G404*(1+L404/100)</f>
        <v>0</v>
      </c>
      <c r="N404" s="229">
        <v>1.8200000000000001E-2</v>
      </c>
      <c r="O404" s="229">
        <f>ROUND(E404*N404,2)</f>
        <v>3.81</v>
      </c>
      <c r="P404" s="229">
        <v>0</v>
      </c>
      <c r="Q404" s="229">
        <f>ROUND(E404*P404,2)</f>
        <v>0</v>
      </c>
      <c r="R404" s="229"/>
      <c r="S404" s="229" t="s">
        <v>200</v>
      </c>
      <c r="T404" s="230" t="s">
        <v>188</v>
      </c>
      <c r="U404" s="215">
        <v>0</v>
      </c>
      <c r="V404" s="215">
        <f>ROUND(E404*U404,2)</f>
        <v>0</v>
      </c>
      <c r="W404" s="21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 t="s">
        <v>412</v>
      </c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</row>
    <row r="405" spans="1:60" outlineLevel="1" x14ac:dyDescent="0.2">
      <c r="A405" s="212"/>
      <c r="B405" s="213"/>
      <c r="C405" s="249" t="s">
        <v>600</v>
      </c>
      <c r="D405" s="241"/>
      <c r="E405" s="242">
        <v>10.7745</v>
      </c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 t="s">
        <v>215</v>
      </c>
      <c r="AH405" s="205">
        <v>0</v>
      </c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</row>
    <row r="406" spans="1:60" outlineLevel="1" x14ac:dyDescent="0.2">
      <c r="A406" s="212"/>
      <c r="B406" s="213"/>
      <c r="C406" s="249" t="s">
        <v>601</v>
      </c>
      <c r="D406" s="241"/>
      <c r="E406" s="242">
        <v>198.374</v>
      </c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 t="s">
        <v>215</v>
      </c>
      <c r="AH406" s="205">
        <v>0</v>
      </c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</row>
    <row r="407" spans="1:60" outlineLevel="1" x14ac:dyDescent="0.2">
      <c r="A407" s="212"/>
      <c r="B407" s="213"/>
      <c r="C407" s="250"/>
      <c r="D407" s="232"/>
      <c r="E407" s="232"/>
      <c r="F407" s="232"/>
      <c r="G407" s="232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 t="s">
        <v>190</v>
      </c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</row>
    <row r="408" spans="1:60" outlineLevel="1" x14ac:dyDescent="0.2">
      <c r="A408" s="224">
        <v>112</v>
      </c>
      <c r="B408" s="225" t="s">
        <v>602</v>
      </c>
      <c r="C408" s="236" t="s">
        <v>603</v>
      </c>
      <c r="D408" s="226" t="s">
        <v>232</v>
      </c>
      <c r="E408" s="227">
        <v>4.5527499999999996</v>
      </c>
      <c r="F408" s="228"/>
      <c r="G408" s="229">
        <f>ROUND(E408*F408,2)</f>
        <v>0</v>
      </c>
      <c r="H408" s="228"/>
      <c r="I408" s="229">
        <f>ROUND(E408*H408,2)</f>
        <v>0</v>
      </c>
      <c r="J408" s="228"/>
      <c r="K408" s="229">
        <f>ROUND(E408*J408,2)</f>
        <v>0</v>
      </c>
      <c r="L408" s="229">
        <v>21</v>
      </c>
      <c r="M408" s="229">
        <f>G408*(1+L408/100)</f>
        <v>0</v>
      </c>
      <c r="N408" s="229">
        <v>0</v>
      </c>
      <c r="O408" s="229">
        <f>ROUND(E408*N408,2)</f>
        <v>0</v>
      </c>
      <c r="P408" s="229">
        <v>0</v>
      </c>
      <c r="Q408" s="229">
        <f>ROUND(E408*P408,2)</f>
        <v>0</v>
      </c>
      <c r="R408" s="229" t="s">
        <v>586</v>
      </c>
      <c r="S408" s="229" t="s">
        <v>187</v>
      </c>
      <c r="T408" s="230" t="s">
        <v>210</v>
      </c>
      <c r="U408" s="215">
        <v>1.2649999999999999</v>
      </c>
      <c r="V408" s="215">
        <f>ROUND(E408*U408,2)</f>
        <v>5.76</v>
      </c>
      <c r="W408" s="21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 t="s">
        <v>519</v>
      </c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</row>
    <row r="409" spans="1:60" outlineLevel="1" x14ac:dyDescent="0.2">
      <c r="A409" s="212"/>
      <c r="B409" s="213"/>
      <c r="C409" s="248" t="s">
        <v>578</v>
      </c>
      <c r="D409" s="243"/>
      <c r="E409" s="243"/>
      <c r="F409" s="243"/>
      <c r="G409" s="243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 t="s">
        <v>213</v>
      </c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</row>
    <row r="410" spans="1:60" outlineLevel="1" x14ac:dyDescent="0.2">
      <c r="A410" s="212"/>
      <c r="B410" s="213"/>
      <c r="C410" s="250"/>
      <c r="D410" s="232"/>
      <c r="E410" s="232"/>
      <c r="F410" s="232"/>
      <c r="G410" s="232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 t="s">
        <v>190</v>
      </c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</row>
    <row r="411" spans="1:60" x14ac:dyDescent="0.2">
      <c r="A411" s="218" t="s">
        <v>182</v>
      </c>
      <c r="B411" s="219" t="s">
        <v>124</v>
      </c>
      <c r="C411" s="235" t="s">
        <v>125</v>
      </c>
      <c r="D411" s="220"/>
      <c r="E411" s="221"/>
      <c r="F411" s="222"/>
      <c r="G411" s="222">
        <f>SUMIF(AG412:AG431,"&lt;&gt;NOR",G412:G431)</f>
        <v>0</v>
      </c>
      <c r="H411" s="222"/>
      <c r="I411" s="222">
        <f>SUM(I412:I431)</f>
        <v>0</v>
      </c>
      <c r="J411" s="222"/>
      <c r="K411" s="222">
        <f>SUM(K412:K431)</f>
        <v>0</v>
      </c>
      <c r="L411" s="222"/>
      <c r="M411" s="222">
        <f>SUM(M412:M431)</f>
        <v>0</v>
      </c>
      <c r="N411" s="222"/>
      <c r="O411" s="222">
        <f>SUM(O412:O431)</f>
        <v>5.96</v>
      </c>
      <c r="P411" s="222"/>
      <c r="Q411" s="222">
        <f>SUM(Q412:Q431)</f>
        <v>0</v>
      </c>
      <c r="R411" s="222"/>
      <c r="S411" s="222"/>
      <c r="T411" s="223"/>
      <c r="U411" s="217"/>
      <c r="V411" s="217">
        <f>SUM(V412:V431)</f>
        <v>273.04000000000002</v>
      </c>
      <c r="W411" s="217"/>
      <c r="AG411" t="s">
        <v>183</v>
      </c>
    </row>
    <row r="412" spans="1:60" ht="22.5" outlineLevel="1" x14ac:dyDescent="0.2">
      <c r="A412" s="224">
        <v>113</v>
      </c>
      <c r="B412" s="225" t="s">
        <v>604</v>
      </c>
      <c r="C412" s="236" t="s">
        <v>605</v>
      </c>
      <c r="D412" s="226" t="s">
        <v>268</v>
      </c>
      <c r="E412" s="227">
        <v>260.16500000000002</v>
      </c>
      <c r="F412" s="228"/>
      <c r="G412" s="229">
        <f>ROUND(E412*F412,2)</f>
        <v>0</v>
      </c>
      <c r="H412" s="228"/>
      <c r="I412" s="229">
        <f>ROUND(E412*H412,2)</f>
        <v>0</v>
      </c>
      <c r="J412" s="228"/>
      <c r="K412" s="229">
        <f>ROUND(E412*J412,2)</f>
        <v>0</v>
      </c>
      <c r="L412" s="229">
        <v>21</v>
      </c>
      <c r="M412" s="229">
        <f>G412*(1+L412/100)</f>
        <v>0</v>
      </c>
      <c r="N412" s="229">
        <v>3.5500000000000002E-3</v>
      </c>
      <c r="O412" s="229">
        <f>ROUND(E412*N412,2)</f>
        <v>0.92</v>
      </c>
      <c r="P412" s="229">
        <v>0</v>
      </c>
      <c r="Q412" s="229">
        <f>ROUND(E412*P412,2)</f>
        <v>0</v>
      </c>
      <c r="R412" s="229" t="s">
        <v>586</v>
      </c>
      <c r="S412" s="229" t="s">
        <v>187</v>
      </c>
      <c r="T412" s="230" t="s">
        <v>210</v>
      </c>
      <c r="U412" s="215">
        <v>1.0165</v>
      </c>
      <c r="V412" s="215">
        <f>ROUND(E412*U412,2)</f>
        <v>264.45999999999998</v>
      </c>
      <c r="W412" s="21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 t="s">
        <v>211</v>
      </c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</row>
    <row r="413" spans="1:60" ht="45" outlineLevel="1" x14ac:dyDescent="0.2">
      <c r="A413" s="212"/>
      <c r="B413" s="213"/>
      <c r="C413" s="249" t="s">
        <v>606</v>
      </c>
      <c r="D413" s="241"/>
      <c r="E413" s="242">
        <v>216.54</v>
      </c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 t="s">
        <v>215</v>
      </c>
      <c r="AH413" s="205">
        <v>0</v>
      </c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</row>
    <row r="414" spans="1:60" outlineLevel="1" x14ac:dyDescent="0.2">
      <c r="A414" s="212"/>
      <c r="B414" s="213"/>
      <c r="C414" s="249" t="s">
        <v>607</v>
      </c>
      <c r="D414" s="241"/>
      <c r="E414" s="242">
        <v>-28.4</v>
      </c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 t="s">
        <v>215</v>
      </c>
      <c r="AH414" s="205">
        <v>0</v>
      </c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</row>
    <row r="415" spans="1:60" outlineLevel="1" x14ac:dyDescent="0.2">
      <c r="A415" s="212"/>
      <c r="B415" s="213"/>
      <c r="C415" s="249" t="s">
        <v>608</v>
      </c>
      <c r="D415" s="241"/>
      <c r="E415" s="242">
        <v>7.125</v>
      </c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 t="s">
        <v>215</v>
      </c>
      <c r="AH415" s="205">
        <v>0</v>
      </c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</row>
    <row r="416" spans="1:60" outlineLevel="1" x14ac:dyDescent="0.2">
      <c r="A416" s="212"/>
      <c r="B416" s="213"/>
      <c r="C416" s="249" t="s">
        <v>609</v>
      </c>
      <c r="D416" s="241"/>
      <c r="E416" s="242">
        <v>63.9</v>
      </c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 t="s">
        <v>215</v>
      </c>
      <c r="AH416" s="205">
        <v>0</v>
      </c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</row>
    <row r="417" spans="1:60" outlineLevel="1" x14ac:dyDescent="0.2">
      <c r="A417" s="212"/>
      <c r="B417" s="213"/>
      <c r="C417" s="249" t="s">
        <v>610</v>
      </c>
      <c r="D417" s="241"/>
      <c r="E417" s="242">
        <v>1</v>
      </c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 t="s">
        <v>215</v>
      </c>
      <c r="AH417" s="205">
        <v>0</v>
      </c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</row>
    <row r="418" spans="1:60" outlineLevel="1" x14ac:dyDescent="0.2">
      <c r="A418" s="212"/>
      <c r="B418" s="213"/>
      <c r="C418" s="250"/>
      <c r="D418" s="232"/>
      <c r="E418" s="232"/>
      <c r="F418" s="232"/>
      <c r="G418" s="232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 t="s">
        <v>190</v>
      </c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</row>
    <row r="419" spans="1:60" ht="22.5" outlineLevel="1" x14ac:dyDescent="0.2">
      <c r="A419" s="224">
        <v>114</v>
      </c>
      <c r="B419" s="225" t="s">
        <v>611</v>
      </c>
      <c r="C419" s="236" t="s">
        <v>612</v>
      </c>
      <c r="D419" s="226" t="s">
        <v>235</v>
      </c>
      <c r="E419" s="227">
        <v>8.69</v>
      </c>
      <c r="F419" s="228"/>
      <c r="G419" s="229">
        <f>ROUND(E419*F419,2)</f>
        <v>0</v>
      </c>
      <c r="H419" s="228"/>
      <c r="I419" s="229">
        <f>ROUND(E419*H419,2)</f>
        <v>0</v>
      </c>
      <c r="J419" s="228"/>
      <c r="K419" s="229">
        <f>ROUND(E419*J419,2)</f>
        <v>0</v>
      </c>
      <c r="L419" s="229">
        <v>21</v>
      </c>
      <c r="M419" s="229">
        <f>G419*(1+L419/100)</f>
        <v>0</v>
      </c>
      <c r="N419" s="229">
        <v>4.2000000000000002E-4</v>
      </c>
      <c r="O419" s="229">
        <f>ROUND(E419*N419,2)</f>
        <v>0</v>
      </c>
      <c r="P419" s="229">
        <v>0</v>
      </c>
      <c r="Q419" s="229">
        <f>ROUND(E419*P419,2)</f>
        <v>0</v>
      </c>
      <c r="R419" s="229" t="s">
        <v>586</v>
      </c>
      <c r="S419" s="229" t="s">
        <v>187</v>
      </c>
      <c r="T419" s="230" t="s">
        <v>210</v>
      </c>
      <c r="U419" s="215">
        <v>0.12</v>
      </c>
      <c r="V419" s="215">
        <f>ROUND(E419*U419,2)</f>
        <v>1.04</v>
      </c>
      <c r="W419" s="21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 t="s">
        <v>211</v>
      </c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</row>
    <row r="420" spans="1:60" outlineLevel="1" x14ac:dyDescent="0.2">
      <c r="A420" s="212"/>
      <c r="B420" s="213"/>
      <c r="C420" s="249" t="s">
        <v>613</v>
      </c>
      <c r="D420" s="241"/>
      <c r="E420" s="242">
        <v>2.97</v>
      </c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 t="s">
        <v>215</v>
      </c>
      <c r="AH420" s="205">
        <v>0</v>
      </c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</row>
    <row r="421" spans="1:60" outlineLevel="1" x14ac:dyDescent="0.2">
      <c r="A421" s="212"/>
      <c r="B421" s="213"/>
      <c r="C421" s="249" t="s">
        <v>614</v>
      </c>
      <c r="D421" s="241"/>
      <c r="E421" s="242">
        <v>5.72</v>
      </c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 t="s">
        <v>215</v>
      </c>
      <c r="AH421" s="205">
        <v>0</v>
      </c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</row>
    <row r="422" spans="1:60" outlineLevel="1" x14ac:dyDescent="0.2">
      <c r="A422" s="212"/>
      <c r="B422" s="213"/>
      <c r="C422" s="250"/>
      <c r="D422" s="232"/>
      <c r="E422" s="232"/>
      <c r="F422" s="232"/>
      <c r="G422" s="232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 t="s">
        <v>190</v>
      </c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</row>
    <row r="423" spans="1:60" outlineLevel="1" x14ac:dyDescent="0.2">
      <c r="A423" s="224">
        <v>115</v>
      </c>
      <c r="B423" s="225" t="s">
        <v>615</v>
      </c>
      <c r="C423" s="236" t="s">
        <v>616</v>
      </c>
      <c r="D423" s="226" t="s">
        <v>268</v>
      </c>
      <c r="E423" s="227">
        <v>30</v>
      </c>
      <c r="F423" s="228"/>
      <c r="G423" s="229">
        <f>ROUND(E423*F423,2)</f>
        <v>0</v>
      </c>
      <c r="H423" s="228"/>
      <c r="I423" s="229">
        <f>ROUND(E423*H423,2)</f>
        <v>0</v>
      </c>
      <c r="J423" s="228"/>
      <c r="K423" s="229">
        <f>ROUND(E423*J423,2)</f>
        <v>0</v>
      </c>
      <c r="L423" s="229">
        <v>21</v>
      </c>
      <c r="M423" s="229">
        <f>G423*(1+L423/100)</f>
        <v>0</v>
      </c>
      <c r="N423" s="229">
        <v>1.7600000000000001E-2</v>
      </c>
      <c r="O423" s="229">
        <f>ROUND(E423*N423,2)</f>
        <v>0.53</v>
      </c>
      <c r="P423" s="229">
        <v>0</v>
      </c>
      <c r="Q423" s="229">
        <f>ROUND(E423*P423,2)</f>
        <v>0</v>
      </c>
      <c r="R423" s="229"/>
      <c r="S423" s="229" t="s">
        <v>200</v>
      </c>
      <c r="T423" s="230" t="s">
        <v>188</v>
      </c>
      <c r="U423" s="215">
        <v>0</v>
      </c>
      <c r="V423" s="215">
        <f>ROUND(E423*U423,2)</f>
        <v>0</v>
      </c>
      <c r="W423" s="21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 t="s">
        <v>412</v>
      </c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</row>
    <row r="424" spans="1:60" outlineLevel="1" x14ac:dyDescent="0.2">
      <c r="A424" s="212"/>
      <c r="B424" s="213"/>
      <c r="C424" s="249" t="s">
        <v>617</v>
      </c>
      <c r="D424" s="241"/>
      <c r="E424" s="242">
        <v>30</v>
      </c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 t="s">
        <v>215</v>
      </c>
      <c r="AH424" s="205">
        <v>0</v>
      </c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</row>
    <row r="425" spans="1:60" outlineLevel="1" x14ac:dyDescent="0.2">
      <c r="A425" s="212"/>
      <c r="B425" s="213"/>
      <c r="C425" s="250"/>
      <c r="D425" s="232"/>
      <c r="E425" s="232"/>
      <c r="F425" s="232"/>
      <c r="G425" s="232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 t="s">
        <v>190</v>
      </c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</row>
    <row r="426" spans="1:60" outlineLevel="1" x14ac:dyDescent="0.2">
      <c r="A426" s="224">
        <v>116</v>
      </c>
      <c r="B426" s="225" t="s">
        <v>618</v>
      </c>
      <c r="C426" s="236" t="s">
        <v>619</v>
      </c>
      <c r="D426" s="226" t="s">
        <v>268</v>
      </c>
      <c r="E426" s="227">
        <v>256.18150000000003</v>
      </c>
      <c r="F426" s="228"/>
      <c r="G426" s="229">
        <f>ROUND(E426*F426,2)</f>
        <v>0</v>
      </c>
      <c r="H426" s="228"/>
      <c r="I426" s="229">
        <f>ROUND(E426*H426,2)</f>
        <v>0</v>
      </c>
      <c r="J426" s="228"/>
      <c r="K426" s="229">
        <f>ROUND(E426*J426,2)</f>
        <v>0</v>
      </c>
      <c r="L426" s="229">
        <v>21</v>
      </c>
      <c r="M426" s="229">
        <f>G426*(1+L426/100)</f>
        <v>0</v>
      </c>
      <c r="N426" s="229">
        <v>1.7600000000000001E-2</v>
      </c>
      <c r="O426" s="229">
        <f>ROUND(E426*N426,2)</f>
        <v>4.51</v>
      </c>
      <c r="P426" s="229">
        <v>0</v>
      </c>
      <c r="Q426" s="229">
        <f>ROUND(E426*P426,2)</f>
        <v>0</v>
      </c>
      <c r="R426" s="229"/>
      <c r="S426" s="229" t="s">
        <v>200</v>
      </c>
      <c r="T426" s="230" t="s">
        <v>620</v>
      </c>
      <c r="U426" s="215">
        <v>0</v>
      </c>
      <c r="V426" s="215">
        <f>ROUND(E426*U426,2)</f>
        <v>0</v>
      </c>
      <c r="W426" s="21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 t="s">
        <v>412</v>
      </c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</row>
    <row r="427" spans="1:60" outlineLevel="1" x14ac:dyDescent="0.2">
      <c r="A427" s="212"/>
      <c r="B427" s="213"/>
      <c r="C427" s="249" t="s">
        <v>621</v>
      </c>
      <c r="D427" s="241"/>
      <c r="E427" s="242">
        <v>286.18150000000003</v>
      </c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 t="s">
        <v>215</v>
      </c>
      <c r="AH427" s="205">
        <v>0</v>
      </c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</row>
    <row r="428" spans="1:60" outlineLevel="1" x14ac:dyDescent="0.2">
      <c r="A428" s="212"/>
      <c r="B428" s="213"/>
      <c r="C428" s="249" t="s">
        <v>622</v>
      </c>
      <c r="D428" s="241"/>
      <c r="E428" s="242">
        <v>-30</v>
      </c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 t="s">
        <v>215</v>
      </c>
      <c r="AH428" s="205">
        <v>0</v>
      </c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</row>
    <row r="429" spans="1:60" outlineLevel="1" x14ac:dyDescent="0.2">
      <c r="A429" s="212"/>
      <c r="B429" s="213"/>
      <c r="C429" s="250"/>
      <c r="D429" s="232"/>
      <c r="E429" s="232"/>
      <c r="F429" s="232"/>
      <c r="G429" s="232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 t="s">
        <v>190</v>
      </c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</row>
    <row r="430" spans="1:60" outlineLevel="1" x14ac:dyDescent="0.2">
      <c r="A430" s="224">
        <v>117</v>
      </c>
      <c r="B430" s="225" t="s">
        <v>623</v>
      </c>
      <c r="C430" s="236" t="s">
        <v>624</v>
      </c>
      <c r="D430" s="226" t="s">
        <v>232</v>
      </c>
      <c r="E430" s="227">
        <v>5.9640300000000002</v>
      </c>
      <c r="F430" s="228"/>
      <c r="G430" s="229">
        <f>ROUND(E430*F430,2)</f>
        <v>0</v>
      </c>
      <c r="H430" s="228"/>
      <c r="I430" s="229">
        <f>ROUND(E430*H430,2)</f>
        <v>0</v>
      </c>
      <c r="J430" s="228"/>
      <c r="K430" s="229">
        <f>ROUND(E430*J430,2)</f>
        <v>0</v>
      </c>
      <c r="L430" s="229">
        <v>21</v>
      </c>
      <c r="M430" s="229">
        <f>G430*(1+L430/100)</f>
        <v>0</v>
      </c>
      <c r="N430" s="229">
        <v>0</v>
      </c>
      <c r="O430" s="229">
        <f>ROUND(E430*N430,2)</f>
        <v>0</v>
      </c>
      <c r="P430" s="229">
        <v>0</v>
      </c>
      <c r="Q430" s="229">
        <f>ROUND(E430*P430,2)</f>
        <v>0</v>
      </c>
      <c r="R430" s="229" t="s">
        <v>586</v>
      </c>
      <c r="S430" s="229" t="s">
        <v>187</v>
      </c>
      <c r="T430" s="230" t="s">
        <v>210</v>
      </c>
      <c r="U430" s="215">
        <v>1.2649999999999999</v>
      </c>
      <c r="V430" s="215">
        <f>ROUND(E430*U430,2)</f>
        <v>7.54</v>
      </c>
      <c r="W430" s="21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 t="s">
        <v>519</v>
      </c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</row>
    <row r="431" spans="1:60" outlineLevel="1" x14ac:dyDescent="0.2">
      <c r="A431" s="212"/>
      <c r="B431" s="213"/>
      <c r="C431" s="237"/>
      <c r="D431" s="233"/>
      <c r="E431" s="233"/>
      <c r="F431" s="233"/>
      <c r="G431" s="233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 t="s">
        <v>190</v>
      </c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</row>
    <row r="432" spans="1:60" x14ac:dyDescent="0.2">
      <c r="A432" s="218" t="s">
        <v>182</v>
      </c>
      <c r="B432" s="219" t="s">
        <v>126</v>
      </c>
      <c r="C432" s="235" t="s">
        <v>127</v>
      </c>
      <c r="D432" s="220"/>
      <c r="E432" s="221"/>
      <c r="F432" s="222"/>
      <c r="G432" s="222">
        <f>SUMIF(AG433:AG444,"&lt;&gt;NOR",G433:G444)</f>
        <v>0</v>
      </c>
      <c r="H432" s="222"/>
      <c r="I432" s="222">
        <f>SUM(I433:I444)</f>
        <v>0</v>
      </c>
      <c r="J432" s="222"/>
      <c r="K432" s="222">
        <f>SUM(K433:K444)</f>
        <v>0</v>
      </c>
      <c r="L432" s="222"/>
      <c r="M432" s="222">
        <f>SUM(M433:M444)</f>
        <v>0</v>
      </c>
      <c r="N432" s="222"/>
      <c r="O432" s="222">
        <f>SUM(O433:O444)</f>
        <v>0.01</v>
      </c>
      <c r="P432" s="222"/>
      <c r="Q432" s="222">
        <f>SUM(Q433:Q444)</f>
        <v>0</v>
      </c>
      <c r="R432" s="222"/>
      <c r="S432" s="222"/>
      <c r="T432" s="223"/>
      <c r="U432" s="217"/>
      <c r="V432" s="217">
        <f>SUM(V433:V444)</f>
        <v>12.489999999999998</v>
      </c>
      <c r="W432" s="217"/>
      <c r="AG432" t="s">
        <v>183</v>
      </c>
    </row>
    <row r="433" spans="1:60" outlineLevel="1" x14ac:dyDescent="0.2">
      <c r="A433" s="224">
        <v>118</v>
      </c>
      <c r="B433" s="225" t="s">
        <v>625</v>
      </c>
      <c r="C433" s="236" t="s">
        <v>626</v>
      </c>
      <c r="D433" s="226" t="s">
        <v>268</v>
      </c>
      <c r="E433" s="227">
        <v>39.774999999999999</v>
      </c>
      <c r="F433" s="228"/>
      <c r="G433" s="229">
        <f>ROUND(E433*F433,2)</f>
        <v>0</v>
      </c>
      <c r="H433" s="228"/>
      <c r="I433" s="229">
        <f>ROUND(E433*H433,2)</f>
        <v>0</v>
      </c>
      <c r="J433" s="228"/>
      <c r="K433" s="229">
        <f>ROUND(E433*J433,2)</f>
        <v>0</v>
      </c>
      <c r="L433" s="229">
        <v>21</v>
      </c>
      <c r="M433" s="229">
        <f>G433*(1+L433/100)</f>
        <v>0</v>
      </c>
      <c r="N433" s="229">
        <v>1.0000000000000001E-5</v>
      </c>
      <c r="O433" s="229">
        <f>ROUND(E433*N433,2)</f>
        <v>0</v>
      </c>
      <c r="P433" s="229">
        <v>0</v>
      </c>
      <c r="Q433" s="229">
        <f>ROUND(E433*P433,2)</f>
        <v>0</v>
      </c>
      <c r="R433" s="229" t="s">
        <v>627</v>
      </c>
      <c r="S433" s="229" t="s">
        <v>187</v>
      </c>
      <c r="T433" s="230" t="s">
        <v>210</v>
      </c>
      <c r="U433" s="215">
        <v>4.1000000000000002E-2</v>
      </c>
      <c r="V433" s="215">
        <f>ROUND(E433*U433,2)</f>
        <v>1.63</v>
      </c>
      <c r="W433" s="21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 t="s">
        <v>211</v>
      </c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</row>
    <row r="434" spans="1:60" ht="22.5" outlineLevel="1" x14ac:dyDescent="0.2">
      <c r="A434" s="212"/>
      <c r="B434" s="213"/>
      <c r="C434" s="249" t="s">
        <v>628</v>
      </c>
      <c r="D434" s="241"/>
      <c r="E434" s="242">
        <v>39.774999999999999</v>
      </c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 t="s">
        <v>215</v>
      </c>
      <c r="AH434" s="205">
        <v>0</v>
      </c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</row>
    <row r="435" spans="1:60" outlineLevel="1" x14ac:dyDescent="0.2">
      <c r="A435" s="212"/>
      <c r="B435" s="213"/>
      <c r="C435" s="250"/>
      <c r="D435" s="232"/>
      <c r="E435" s="232"/>
      <c r="F435" s="232"/>
      <c r="G435" s="232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 t="s">
        <v>190</v>
      </c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</row>
    <row r="436" spans="1:60" outlineLevel="1" x14ac:dyDescent="0.2">
      <c r="A436" s="224">
        <v>119</v>
      </c>
      <c r="B436" s="225" t="s">
        <v>629</v>
      </c>
      <c r="C436" s="236" t="s">
        <v>630</v>
      </c>
      <c r="D436" s="226" t="s">
        <v>268</v>
      </c>
      <c r="E436" s="227">
        <v>39.774999999999999</v>
      </c>
      <c r="F436" s="228"/>
      <c r="G436" s="229">
        <f>ROUND(E436*F436,2)</f>
        <v>0</v>
      </c>
      <c r="H436" s="228"/>
      <c r="I436" s="229">
        <f>ROUND(E436*H436,2)</f>
        <v>0</v>
      </c>
      <c r="J436" s="228"/>
      <c r="K436" s="229">
        <f>ROUND(E436*J436,2)</f>
        <v>0</v>
      </c>
      <c r="L436" s="229">
        <v>21</v>
      </c>
      <c r="M436" s="229">
        <f>G436*(1+L436/100)</f>
        <v>0</v>
      </c>
      <c r="N436" s="229">
        <v>2.5999999999999998E-4</v>
      </c>
      <c r="O436" s="229">
        <f>ROUND(E436*N436,2)</f>
        <v>0.01</v>
      </c>
      <c r="P436" s="229">
        <v>0</v>
      </c>
      <c r="Q436" s="229">
        <f>ROUND(E436*P436,2)</f>
        <v>0</v>
      </c>
      <c r="R436" s="229" t="s">
        <v>627</v>
      </c>
      <c r="S436" s="229" t="s">
        <v>187</v>
      </c>
      <c r="T436" s="230" t="s">
        <v>210</v>
      </c>
      <c r="U436" s="215">
        <v>0.27300000000000002</v>
      </c>
      <c r="V436" s="215">
        <f>ROUND(E436*U436,2)</f>
        <v>10.86</v>
      </c>
      <c r="W436" s="21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 t="s">
        <v>211</v>
      </c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</row>
    <row r="437" spans="1:60" outlineLevel="1" x14ac:dyDescent="0.2">
      <c r="A437" s="212"/>
      <c r="B437" s="213"/>
      <c r="C437" s="249" t="s">
        <v>631</v>
      </c>
      <c r="D437" s="241"/>
      <c r="E437" s="242">
        <v>5.64</v>
      </c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 t="s">
        <v>215</v>
      </c>
      <c r="AH437" s="205">
        <v>0</v>
      </c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</row>
    <row r="438" spans="1:60" outlineLevel="1" x14ac:dyDescent="0.2">
      <c r="A438" s="212"/>
      <c r="B438" s="213"/>
      <c r="C438" s="249" t="s">
        <v>632</v>
      </c>
      <c r="D438" s="241"/>
      <c r="E438" s="242">
        <v>4.8</v>
      </c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 t="s">
        <v>215</v>
      </c>
      <c r="AH438" s="205">
        <v>0</v>
      </c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</row>
    <row r="439" spans="1:60" outlineLevel="1" x14ac:dyDescent="0.2">
      <c r="A439" s="212"/>
      <c r="B439" s="213"/>
      <c r="C439" s="249" t="s">
        <v>633</v>
      </c>
      <c r="D439" s="241"/>
      <c r="E439" s="242">
        <v>1.96</v>
      </c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 t="s">
        <v>215</v>
      </c>
      <c r="AH439" s="205">
        <v>0</v>
      </c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</row>
    <row r="440" spans="1:60" outlineLevel="1" x14ac:dyDescent="0.2">
      <c r="A440" s="212"/>
      <c r="B440" s="213"/>
      <c r="C440" s="249" t="s">
        <v>634</v>
      </c>
      <c r="D440" s="241"/>
      <c r="E440" s="242">
        <v>6.3</v>
      </c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 t="s">
        <v>215</v>
      </c>
      <c r="AH440" s="205">
        <v>0</v>
      </c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</row>
    <row r="441" spans="1:60" outlineLevel="1" x14ac:dyDescent="0.2">
      <c r="A441" s="212"/>
      <c r="B441" s="213"/>
      <c r="C441" s="249" t="s">
        <v>635</v>
      </c>
      <c r="D441" s="241"/>
      <c r="E441" s="242">
        <v>4.875</v>
      </c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 t="s">
        <v>215</v>
      </c>
      <c r="AH441" s="205">
        <v>0</v>
      </c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</row>
    <row r="442" spans="1:60" outlineLevel="1" x14ac:dyDescent="0.2">
      <c r="A442" s="212"/>
      <c r="B442" s="213"/>
      <c r="C442" s="249" t="s">
        <v>636</v>
      </c>
      <c r="D442" s="241"/>
      <c r="E442" s="242">
        <v>14.4</v>
      </c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 t="s">
        <v>215</v>
      </c>
      <c r="AH442" s="205">
        <v>0</v>
      </c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</row>
    <row r="443" spans="1:60" outlineLevel="1" x14ac:dyDescent="0.2">
      <c r="A443" s="212"/>
      <c r="B443" s="213"/>
      <c r="C443" s="249" t="s">
        <v>637</v>
      </c>
      <c r="D443" s="241"/>
      <c r="E443" s="242">
        <v>1.8</v>
      </c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 t="s">
        <v>215</v>
      </c>
      <c r="AH443" s="205">
        <v>0</v>
      </c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</row>
    <row r="444" spans="1:60" outlineLevel="1" x14ac:dyDescent="0.2">
      <c r="A444" s="212"/>
      <c r="B444" s="213"/>
      <c r="C444" s="250"/>
      <c r="D444" s="232"/>
      <c r="E444" s="232"/>
      <c r="F444" s="232"/>
      <c r="G444" s="232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 t="s">
        <v>190</v>
      </c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</row>
    <row r="445" spans="1:60" x14ac:dyDescent="0.2">
      <c r="A445" s="218" t="s">
        <v>182</v>
      </c>
      <c r="B445" s="219" t="s">
        <v>128</v>
      </c>
      <c r="C445" s="235" t="s">
        <v>129</v>
      </c>
      <c r="D445" s="220"/>
      <c r="E445" s="221"/>
      <c r="F445" s="222"/>
      <c r="G445" s="222">
        <f>SUMIF(AG446:AG456,"&lt;&gt;NOR",G446:G456)</f>
        <v>0</v>
      </c>
      <c r="H445" s="222"/>
      <c r="I445" s="222">
        <f>SUM(I446:I456)</f>
        <v>0</v>
      </c>
      <c r="J445" s="222"/>
      <c r="K445" s="222">
        <f>SUM(K446:K456)</f>
        <v>0</v>
      </c>
      <c r="L445" s="222"/>
      <c r="M445" s="222">
        <f>SUM(M446:M456)</f>
        <v>0</v>
      </c>
      <c r="N445" s="222"/>
      <c r="O445" s="222">
        <f>SUM(O446:O456)</f>
        <v>0.09</v>
      </c>
      <c r="P445" s="222"/>
      <c r="Q445" s="222">
        <f>SUM(Q446:Q456)</f>
        <v>0</v>
      </c>
      <c r="R445" s="222"/>
      <c r="S445" s="222"/>
      <c r="T445" s="223"/>
      <c r="U445" s="217"/>
      <c r="V445" s="217">
        <f>SUM(V446:V456)</f>
        <v>58.050000000000004</v>
      </c>
      <c r="W445" s="217"/>
      <c r="AG445" t="s">
        <v>183</v>
      </c>
    </row>
    <row r="446" spans="1:60" outlineLevel="1" x14ac:dyDescent="0.2">
      <c r="A446" s="224">
        <v>120</v>
      </c>
      <c r="B446" s="225" t="s">
        <v>638</v>
      </c>
      <c r="C446" s="236" t="s">
        <v>639</v>
      </c>
      <c r="D446" s="226" t="s">
        <v>268</v>
      </c>
      <c r="E446" s="227">
        <v>431.99700000000001</v>
      </c>
      <c r="F446" s="228"/>
      <c r="G446" s="229">
        <f>ROUND(E446*F446,2)</f>
        <v>0</v>
      </c>
      <c r="H446" s="228"/>
      <c r="I446" s="229">
        <f>ROUND(E446*H446,2)</f>
        <v>0</v>
      </c>
      <c r="J446" s="228"/>
      <c r="K446" s="229">
        <f>ROUND(E446*J446,2)</f>
        <v>0</v>
      </c>
      <c r="L446" s="229">
        <v>21</v>
      </c>
      <c r="M446" s="229">
        <f>G446*(1+L446/100)</f>
        <v>0</v>
      </c>
      <c r="N446" s="229">
        <v>6.9999999999999994E-5</v>
      </c>
      <c r="O446" s="229">
        <f>ROUND(E446*N446,2)</f>
        <v>0.03</v>
      </c>
      <c r="P446" s="229">
        <v>0</v>
      </c>
      <c r="Q446" s="229">
        <f>ROUND(E446*P446,2)</f>
        <v>0</v>
      </c>
      <c r="R446" s="229" t="s">
        <v>640</v>
      </c>
      <c r="S446" s="229" t="s">
        <v>187</v>
      </c>
      <c r="T446" s="230" t="s">
        <v>210</v>
      </c>
      <c r="U446" s="215">
        <v>3.2480000000000002E-2</v>
      </c>
      <c r="V446" s="215">
        <f>ROUND(E446*U446,2)</f>
        <v>14.03</v>
      </c>
      <c r="W446" s="21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 t="s">
        <v>211</v>
      </c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</row>
    <row r="447" spans="1:60" outlineLevel="1" x14ac:dyDescent="0.2">
      <c r="A447" s="212"/>
      <c r="B447" s="213"/>
      <c r="C447" s="237"/>
      <c r="D447" s="233"/>
      <c r="E447" s="233"/>
      <c r="F447" s="233"/>
      <c r="G447" s="233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 t="s">
        <v>190</v>
      </c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</row>
    <row r="448" spans="1:60" outlineLevel="1" x14ac:dyDescent="0.2">
      <c r="A448" s="224">
        <v>121</v>
      </c>
      <c r="B448" s="225" t="s">
        <v>641</v>
      </c>
      <c r="C448" s="236" t="s">
        <v>642</v>
      </c>
      <c r="D448" s="226" t="s">
        <v>268</v>
      </c>
      <c r="E448" s="227">
        <v>431.99700000000001</v>
      </c>
      <c r="F448" s="228"/>
      <c r="G448" s="229">
        <f>ROUND(E448*F448,2)</f>
        <v>0</v>
      </c>
      <c r="H448" s="228"/>
      <c r="I448" s="229">
        <f>ROUND(E448*H448,2)</f>
        <v>0</v>
      </c>
      <c r="J448" s="228"/>
      <c r="K448" s="229">
        <f>ROUND(E448*J448,2)</f>
        <v>0</v>
      </c>
      <c r="L448" s="229">
        <v>21</v>
      </c>
      <c r="M448" s="229">
        <f>G448*(1+L448/100)</f>
        <v>0</v>
      </c>
      <c r="N448" s="229">
        <v>1.3999999999999999E-4</v>
      </c>
      <c r="O448" s="229">
        <f>ROUND(E448*N448,2)</f>
        <v>0.06</v>
      </c>
      <c r="P448" s="229">
        <v>0</v>
      </c>
      <c r="Q448" s="229">
        <f>ROUND(E448*P448,2)</f>
        <v>0</v>
      </c>
      <c r="R448" s="229" t="s">
        <v>640</v>
      </c>
      <c r="S448" s="229" t="s">
        <v>187</v>
      </c>
      <c r="T448" s="230" t="s">
        <v>210</v>
      </c>
      <c r="U448" s="215">
        <v>0.10191</v>
      </c>
      <c r="V448" s="215">
        <f>ROUND(E448*U448,2)</f>
        <v>44.02</v>
      </c>
      <c r="W448" s="21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 t="s">
        <v>211</v>
      </c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</row>
    <row r="449" spans="1:60" outlineLevel="1" x14ac:dyDescent="0.2">
      <c r="A449" s="212"/>
      <c r="B449" s="213"/>
      <c r="C449" s="249" t="s">
        <v>643</v>
      </c>
      <c r="D449" s="241"/>
      <c r="E449" s="242">
        <v>691.16200000000003</v>
      </c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 t="s">
        <v>215</v>
      </c>
      <c r="AH449" s="205">
        <v>0</v>
      </c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</row>
    <row r="450" spans="1:60" outlineLevel="1" x14ac:dyDescent="0.2">
      <c r="A450" s="212"/>
      <c r="B450" s="213"/>
      <c r="C450" s="249" t="s">
        <v>644</v>
      </c>
      <c r="D450" s="241"/>
      <c r="E450" s="242">
        <v>-259.16500000000002</v>
      </c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 t="s">
        <v>215</v>
      </c>
      <c r="AH450" s="205">
        <v>0</v>
      </c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</row>
    <row r="451" spans="1:60" outlineLevel="1" x14ac:dyDescent="0.2">
      <c r="A451" s="212"/>
      <c r="B451" s="213"/>
      <c r="C451" s="250"/>
      <c r="D451" s="232"/>
      <c r="E451" s="232"/>
      <c r="F451" s="232"/>
      <c r="G451" s="232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 t="s">
        <v>190</v>
      </c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</row>
    <row r="452" spans="1:60" outlineLevel="1" x14ac:dyDescent="0.2">
      <c r="A452" s="224">
        <v>122</v>
      </c>
      <c r="B452" s="225" t="s">
        <v>645</v>
      </c>
      <c r="C452" s="236" t="s">
        <v>646</v>
      </c>
      <c r="D452" s="226" t="s">
        <v>268</v>
      </c>
      <c r="E452" s="227">
        <v>41.34</v>
      </c>
      <c r="F452" s="228"/>
      <c r="G452" s="229">
        <f>ROUND(E452*F452,2)</f>
        <v>0</v>
      </c>
      <c r="H452" s="228"/>
      <c r="I452" s="229">
        <f>ROUND(E452*H452,2)</f>
        <v>0</v>
      </c>
      <c r="J452" s="228"/>
      <c r="K452" s="229">
        <f>ROUND(E452*J452,2)</f>
        <v>0</v>
      </c>
      <c r="L452" s="229">
        <v>21</v>
      </c>
      <c r="M452" s="229">
        <f>G452*(1+L452/100)</f>
        <v>0</v>
      </c>
      <c r="N452" s="229">
        <v>0</v>
      </c>
      <c r="O452" s="229">
        <f>ROUND(E452*N452,2)</f>
        <v>0</v>
      </c>
      <c r="P452" s="229">
        <v>0</v>
      </c>
      <c r="Q452" s="229">
        <f>ROUND(E452*P452,2)</f>
        <v>0</v>
      </c>
      <c r="R452" s="229"/>
      <c r="S452" s="229" t="s">
        <v>200</v>
      </c>
      <c r="T452" s="230" t="s">
        <v>188</v>
      </c>
      <c r="U452" s="215">
        <v>0</v>
      </c>
      <c r="V452" s="215">
        <f>ROUND(E452*U452,2)</f>
        <v>0</v>
      </c>
      <c r="W452" s="21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 t="s">
        <v>211</v>
      </c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</row>
    <row r="453" spans="1:60" outlineLevel="1" x14ac:dyDescent="0.2">
      <c r="A453" s="212"/>
      <c r="B453" s="213"/>
      <c r="C453" s="237"/>
      <c r="D453" s="233"/>
      <c r="E453" s="233"/>
      <c r="F453" s="233"/>
      <c r="G453" s="233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 t="s">
        <v>190</v>
      </c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</row>
    <row r="454" spans="1:60" outlineLevel="1" x14ac:dyDescent="0.2">
      <c r="A454" s="224">
        <v>123</v>
      </c>
      <c r="B454" s="225" t="s">
        <v>647</v>
      </c>
      <c r="C454" s="236" t="s">
        <v>648</v>
      </c>
      <c r="D454" s="226" t="s">
        <v>268</v>
      </c>
      <c r="E454" s="227">
        <v>109.5</v>
      </c>
      <c r="F454" s="228"/>
      <c r="G454" s="229">
        <f>ROUND(E454*F454,2)</f>
        <v>0</v>
      </c>
      <c r="H454" s="228"/>
      <c r="I454" s="229">
        <f>ROUND(E454*H454,2)</f>
        <v>0</v>
      </c>
      <c r="J454" s="228"/>
      <c r="K454" s="229">
        <f>ROUND(E454*J454,2)</f>
        <v>0</v>
      </c>
      <c r="L454" s="229">
        <v>21</v>
      </c>
      <c r="M454" s="229">
        <f>G454*(1+L454/100)</f>
        <v>0</v>
      </c>
      <c r="N454" s="229">
        <v>0</v>
      </c>
      <c r="O454" s="229">
        <f>ROUND(E454*N454,2)</f>
        <v>0</v>
      </c>
      <c r="P454" s="229">
        <v>0</v>
      </c>
      <c r="Q454" s="229">
        <f>ROUND(E454*P454,2)</f>
        <v>0</v>
      </c>
      <c r="R454" s="229"/>
      <c r="S454" s="229" t="s">
        <v>200</v>
      </c>
      <c r="T454" s="230" t="s">
        <v>188</v>
      </c>
      <c r="U454" s="215">
        <v>0</v>
      </c>
      <c r="V454" s="215">
        <f>ROUND(E454*U454,2)</f>
        <v>0</v>
      </c>
      <c r="W454" s="21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 t="s">
        <v>569</v>
      </c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</row>
    <row r="455" spans="1:60" outlineLevel="1" x14ac:dyDescent="0.2">
      <c r="A455" s="212"/>
      <c r="B455" s="213"/>
      <c r="C455" s="249" t="s">
        <v>649</v>
      </c>
      <c r="D455" s="241"/>
      <c r="E455" s="242">
        <v>109.5</v>
      </c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 t="s">
        <v>215</v>
      </c>
      <c r="AH455" s="205">
        <v>0</v>
      </c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</row>
    <row r="456" spans="1:60" outlineLevel="1" x14ac:dyDescent="0.2">
      <c r="A456" s="212"/>
      <c r="B456" s="213"/>
      <c r="C456" s="250"/>
      <c r="D456" s="232"/>
      <c r="E456" s="232"/>
      <c r="F456" s="232"/>
      <c r="G456" s="232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 t="s">
        <v>190</v>
      </c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</row>
    <row r="457" spans="1:60" x14ac:dyDescent="0.2">
      <c r="A457" s="218" t="s">
        <v>182</v>
      </c>
      <c r="B457" s="219" t="s">
        <v>152</v>
      </c>
      <c r="C457" s="235" t="s">
        <v>153</v>
      </c>
      <c r="D457" s="220"/>
      <c r="E457" s="221"/>
      <c r="F457" s="222"/>
      <c r="G457" s="222">
        <f>SUMIF(AG458:AG467,"&lt;&gt;NOR",G458:G467)</f>
        <v>0</v>
      </c>
      <c r="H457" s="222"/>
      <c r="I457" s="222">
        <f>SUM(I458:I467)</f>
        <v>0</v>
      </c>
      <c r="J457" s="222"/>
      <c r="K457" s="222">
        <f>SUM(K458:K467)</f>
        <v>0</v>
      </c>
      <c r="L457" s="222"/>
      <c r="M457" s="222">
        <f>SUM(M458:M467)</f>
        <v>0</v>
      </c>
      <c r="N457" s="222"/>
      <c r="O457" s="222">
        <f>SUM(O458:O467)</f>
        <v>0</v>
      </c>
      <c r="P457" s="222"/>
      <c r="Q457" s="222">
        <f>SUM(Q458:Q467)</f>
        <v>0</v>
      </c>
      <c r="R457" s="222"/>
      <c r="S457" s="222"/>
      <c r="T457" s="223"/>
      <c r="U457" s="217"/>
      <c r="V457" s="217">
        <f>SUM(V458:V467)</f>
        <v>83.250000000000014</v>
      </c>
      <c r="W457" s="217"/>
      <c r="AG457" t="s">
        <v>183</v>
      </c>
    </row>
    <row r="458" spans="1:60" outlineLevel="1" x14ac:dyDescent="0.2">
      <c r="A458" s="224">
        <v>124</v>
      </c>
      <c r="B458" s="225" t="s">
        <v>650</v>
      </c>
      <c r="C458" s="236" t="s">
        <v>651</v>
      </c>
      <c r="D458" s="226" t="s">
        <v>232</v>
      </c>
      <c r="E458" s="227">
        <v>66.437439999999995</v>
      </c>
      <c r="F458" s="228"/>
      <c r="G458" s="229">
        <f>ROUND(E458*F458,2)</f>
        <v>0</v>
      </c>
      <c r="H458" s="228"/>
      <c r="I458" s="229">
        <f>ROUND(E458*H458,2)</f>
        <v>0</v>
      </c>
      <c r="J458" s="228"/>
      <c r="K458" s="229">
        <f>ROUND(E458*J458,2)</f>
        <v>0</v>
      </c>
      <c r="L458" s="229">
        <v>21</v>
      </c>
      <c r="M458" s="229">
        <f>G458*(1+L458/100)</f>
        <v>0</v>
      </c>
      <c r="N458" s="229">
        <v>0</v>
      </c>
      <c r="O458" s="229">
        <f>ROUND(E458*N458,2)</f>
        <v>0</v>
      </c>
      <c r="P458" s="229">
        <v>0</v>
      </c>
      <c r="Q458" s="229">
        <f>ROUND(E458*P458,2)</f>
        <v>0</v>
      </c>
      <c r="R458" s="229"/>
      <c r="S458" s="229" t="s">
        <v>187</v>
      </c>
      <c r="T458" s="230" t="s">
        <v>210</v>
      </c>
      <c r="U458" s="215">
        <v>0.16400000000000001</v>
      </c>
      <c r="V458" s="215">
        <f>ROUND(E458*U458,2)</f>
        <v>10.9</v>
      </c>
      <c r="W458" s="21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 t="s">
        <v>652</v>
      </c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</row>
    <row r="459" spans="1:60" outlineLevel="1" x14ac:dyDescent="0.2">
      <c r="A459" s="212"/>
      <c r="B459" s="213"/>
      <c r="C459" s="237"/>
      <c r="D459" s="233"/>
      <c r="E459" s="233"/>
      <c r="F459" s="233"/>
      <c r="G459" s="233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 t="s">
        <v>190</v>
      </c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</row>
    <row r="460" spans="1:60" outlineLevel="1" x14ac:dyDescent="0.2">
      <c r="A460" s="224">
        <v>125</v>
      </c>
      <c r="B460" s="225" t="s">
        <v>653</v>
      </c>
      <c r="C460" s="236" t="s">
        <v>654</v>
      </c>
      <c r="D460" s="226" t="s">
        <v>232</v>
      </c>
      <c r="E460" s="227">
        <v>66.437439999999995</v>
      </c>
      <c r="F460" s="228"/>
      <c r="G460" s="229">
        <f>ROUND(E460*F460,2)</f>
        <v>0</v>
      </c>
      <c r="H460" s="228"/>
      <c r="I460" s="229">
        <f>ROUND(E460*H460,2)</f>
        <v>0</v>
      </c>
      <c r="J460" s="228"/>
      <c r="K460" s="229">
        <f>ROUND(E460*J460,2)</f>
        <v>0</v>
      </c>
      <c r="L460" s="229">
        <v>21</v>
      </c>
      <c r="M460" s="229">
        <f>G460*(1+L460/100)</f>
        <v>0</v>
      </c>
      <c r="N460" s="229">
        <v>0</v>
      </c>
      <c r="O460" s="229">
        <f>ROUND(E460*N460,2)</f>
        <v>0</v>
      </c>
      <c r="P460" s="229">
        <v>0</v>
      </c>
      <c r="Q460" s="229">
        <f>ROUND(E460*P460,2)</f>
        <v>0</v>
      </c>
      <c r="R460" s="229" t="s">
        <v>475</v>
      </c>
      <c r="S460" s="229" t="s">
        <v>187</v>
      </c>
      <c r="T460" s="230" t="s">
        <v>210</v>
      </c>
      <c r="U460" s="215">
        <v>0.94199999999999995</v>
      </c>
      <c r="V460" s="215">
        <f>ROUND(E460*U460,2)</f>
        <v>62.58</v>
      </c>
      <c r="W460" s="21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 t="s">
        <v>652</v>
      </c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</row>
    <row r="461" spans="1:60" outlineLevel="1" x14ac:dyDescent="0.2">
      <c r="A461" s="212"/>
      <c r="B461" s="213"/>
      <c r="C461" s="237"/>
      <c r="D461" s="233"/>
      <c r="E461" s="233"/>
      <c r="F461" s="233"/>
      <c r="G461" s="233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 t="s">
        <v>190</v>
      </c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</row>
    <row r="462" spans="1:60" ht="22.5" outlineLevel="1" x14ac:dyDescent="0.2">
      <c r="A462" s="224">
        <v>126</v>
      </c>
      <c r="B462" s="225" t="s">
        <v>655</v>
      </c>
      <c r="C462" s="236" t="s">
        <v>656</v>
      </c>
      <c r="D462" s="226" t="s">
        <v>232</v>
      </c>
      <c r="E462" s="227">
        <v>66.437439999999995</v>
      </c>
      <c r="F462" s="228"/>
      <c r="G462" s="229">
        <f>ROUND(E462*F462,2)</f>
        <v>0</v>
      </c>
      <c r="H462" s="228"/>
      <c r="I462" s="229">
        <f>ROUND(E462*H462,2)</f>
        <v>0</v>
      </c>
      <c r="J462" s="228"/>
      <c r="K462" s="229">
        <f>ROUND(E462*J462,2)</f>
        <v>0</v>
      </c>
      <c r="L462" s="229">
        <v>21</v>
      </c>
      <c r="M462" s="229">
        <f>G462*(1+L462/100)</f>
        <v>0</v>
      </c>
      <c r="N462" s="229">
        <v>0</v>
      </c>
      <c r="O462" s="229">
        <f>ROUND(E462*N462,2)</f>
        <v>0</v>
      </c>
      <c r="P462" s="229">
        <v>0</v>
      </c>
      <c r="Q462" s="229">
        <f>ROUND(E462*P462,2)</f>
        <v>0</v>
      </c>
      <c r="R462" s="229" t="s">
        <v>475</v>
      </c>
      <c r="S462" s="229" t="s">
        <v>187</v>
      </c>
      <c r="T462" s="230" t="s">
        <v>210</v>
      </c>
      <c r="U462" s="215">
        <v>0.105</v>
      </c>
      <c r="V462" s="215">
        <f>ROUND(E462*U462,2)</f>
        <v>6.98</v>
      </c>
      <c r="W462" s="21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 t="s">
        <v>652</v>
      </c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</row>
    <row r="463" spans="1:60" outlineLevel="1" x14ac:dyDescent="0.2">
      <c r="A463" s="212"/>
      <c r="B463" s="213"/>
      <c r="C463" s="237"/>
      <c r="D463" s="233"/>
      <c r="E463" s="233"/>
      <c r="F463" s="233"/>
      <c r="G463" s="233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 t="s">
        <v>190</v>
      </c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</row>
    <row r="464" spans="1:60" outlineLevel="1" x14ac:dyDescent="0.2">
      <c r="A464" s="224">
        <v>127</v>
      </c>
      <c r="B464" s="225" t="s">
        <v>657</v>
      </c>
      <c r="C464" s="236" t="s">
        <v>658</v>
      </c>
      <c r="D464" s="226" t="s">
        <v>232</v>
      </c>
      <c r="E464" s="227">
        <v>66.437439999999995</v>
      </c>
      <c r="F464" s="228"/>
      <c r="G464" s="229">
        <f>ROUND(E464*F464,2)</f>
        <v>0</v>
      </c>
      <c r="H464" s="228"/>
      <c r="I464" s="229">
        <f>ROUND(E464*H464,2)</f>
        <v>0</v>
      </c>
      <c r="J464" s="228"/>
      <c r="K464" s="229">
        <f>ROUND(E464*J464,2)</f>
        <v>0</v>
      </c>
      <c r="L464" s="229">
        <v>21</v>
      </c>
      <c r="M464" s="229">
        <f>G464*(1+L464/100)</f>
        <v>0</v>
      </c>
      <c r="N464" s="229">
        <v>0</v>
      </c>
      <c r="O464" s="229">
        <f>ROUND(E464*N464,2)</f>
        <v>0</v>
      </c>
      <c r="P464" s="229">
        <v>0</v>
      </c>
      <c r="Q464" s="229">
        <f>ROUND(E464*P464,2)</f>
        <v>0</v>
      </c>
      <c r="R464" s="229"/>
      <c r="S464" s="229" t="s">
        <v>187</v>
      </c>
      <c r="T464" s="230" t="s">
        <v>210</v>
      </c>
      <c r="U464" s="215">
        <v>4.2000000000000003E-2</v>
      </c>
      <c r="V464" s="215">
        <f>ROUND(E464*U464,2)</f>
        <v>2.79</v>
      </c>
      <c r="W464" s="21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 t="s">
        <v>652</v>
      </c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</row>
    <row r="465" spans="1:60" outlineLevel="1" x14ac:dyDescent="0.2">
      <c r="A465" s="212"/>
      <c r="B465" s="213"/>
      <c r="C465" s="237"/>
      <c r="D465" s="233"/>
      <c r="E465" s="233"/>
      <c r="F465" s="233"/>
      <c r="G465" s="233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 t="s">
        <v>190</v>
      </c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</row>
    <row r="466" spans="1:60" outlineLevel="1" x14ac:dyDescent="0.2">
      <c r="A466" s="224">
        <v>128</v>
      </c>
      <c r="B466" s="225" t="s">
        <v>659</v>
      </c>
      <c r="C466" s="236" t="s">
        <v>660</v>
      </c>
      <c r="D466" s="226" t="s">
        <v>232</v>
      </c>
      <c r="E466" s="227">
        <v>66.437439999999995</v>
      </c>
      <c r="F466" s="228"/>
      <c r="G466" s="229">
        <f>ROUND(E466*F466,2)</f>
        <v>0</v>
      </c>
      <c r="H466" s="228"/>
      <c r="I466" s="229">
        <f>ROUND(E466*H466,2)</f>
        <v>0</v>
      </c>
      <c r="J466" s="228"/>
      <c r="K466" s="229">
        <f>ROUND(E466*J466,2)</f>
        <v>0</v>
      </c>
      <c r="L466" s="229">
        <v>21</v>
      </c>
      <c r="M466" s="229">
        <f>G466*(1+L466/100)</f>
        <v>0</v>
      </c>
      <c r="N466" s="229">
        <v>0</v>
      </c>
      <c r="O466" s="229">
        <f>ROUND(E466*N466,2)</f>
        <v>0</v>
      </c>
      <c r="P466" s="229">
        <v>0</v>
      </c>
      <c r="Q466" s="229">
        <f>ROUND(E466*P466,2)</f>
        <v>0</v>
      </c>
      <c r="R466" s="229" t="s">
        <v>475</v>
      </c>
      <c r="S466" s="229" t="s">
        <v>187</v>
      </c>
      <c r="T466" s="230" t="s">
        <v>210</v>
      </c>
      <c r="U466" s="215">
        <v>0</v>
      </c>
      <c r="V466" s="215">
        <f>ROUND(E466*U466,2)</f>
        <v>0</v>
      </c>
      <c r="W466" s="21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 t="s">
        <v>652</v>
      </c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</row>
    <row r="467" spans="1:60" outlineLevel="1" x14ac:dyDescent="0.2">
      <c r="A467" s="212"/>
      <c r="B467" s="213"/>
      <c r="C467" s="237"/>
      <c r="D467" s="233"/>
      <c r="E467" s="233"/>
      <c r="F467" s="233"/>
      <c r="G467" s="233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 t="s">
        <v>190</v>
      </c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</row>
    <row r="468" spans="1:60" x14ac:dyDescent="0.2">
      <c r="A468" s="5"/>
      <c r="B468" s="6"/>
      <c r="C468" s="238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AE468">
        <v>15</v>
      </c>
      <c r="AF468">
        <v>21</v>
      </c>
    </row>
    <row r="469" spans="1:60" x14ac:dyDescent="0.2">
      <c r="A469" s="208"/>
      <c r="B469" s="209" t="s">
        <v>29</v>
      </c>
      <c r="C469" s="239"/>
      <c r="D469" s="210"/>
      <c r="E469" s="211"/>
      <c r="F469" s="211"/>
      <c r="G469" s="234">
        <f>G8+G29+G35+G91+G106+G109+G144+G149+G183+G238+G253+G270+G314+G318+G322+G351+G383+G389+G411+G432+G445+G457</f>
        <v>0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AE469">
        <f>SUMIF(L7:L467,AE468,G7:G467)</f>
        <v>0</v>
      </c>
      <c r="AF469">
        <f>SUMIF(L7:L467,AF468,G7:G467)</f>
        <v>0</v>
      </c>
      <c r="AG469" t="s">
        <v>203</v>
      </c>
    </row>
    <row r="470" spans="1:60" x14ac:dyDescent="0.2">
      <c r="C470" s="240"/>
      <c r="D470" s="189"/>
      <c r="AG470" t="s">
        <v>204</v>
      </c>
    </row>
    <row r="471" spans="1:60" x14ac:dyDescent="0.2">
      <c r="D471" s="189"/>
    </row>
    <row r="472" spans="1:60" x14ac:dyDescent="0.2">
      <c r="D472" s="189"/>
    </row>
    <row r="473" spans="1:60" x14ac:dyDescent="0.2">
      <c r="D473" s="189"/>
    </row>
    <row r="474" spans="1:60" x14ac:dyDescent="0.2">
      <c r="D474" s="189"/>
    </row>
    <row r="475" spans="1:60" x14ac:dyDescent="0.2">
      <c r="D475" s="189"/>
    </row>
    <row r="476" spans="1:60" x14ac:dyDescent="0.2">
      <c r="D476" s="189"/>
    </row>
    <row r="477" spans="1:60" x14ac:dyDescent="0.2">
      <c r="D477" s="189"/>
    </row>
    <row r="478" spans="1:60" x14ac:dyDescent="0.2">
      <c r="D478" s="189"/>
    </row>
    <row r="479" spans="1:60" x14ac:dyDescent="0.2">
      <c r="D479" s="189"/>
    </row>
    <row r="480" spans="1:60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y7NQ1Y1nROfeWO+a8fh9ziz4yhHXYmAa36KJ7VaUHK+nVa5/GS5c4703AMU743RdtkZ36yVhq1PNGNHGJXcDnA==" saltValue="Hx3vOM84hNuvK1lcCBPP1w==" spinCount="100000" sheet="1"/>
  <mergeCells count="184">
    <mergeCell ref="C461:G461"/>
    <mergeCell ref="C463:G463"/>
    <mergeCell ref="C465:G465"/>
    <mergeCell ref="C467:G467"/>
    <mergeCell ref="C444:G444"/>
    <mergeCell ref="C447:G447"/>
    <mergeCell ref="C451:G451"/>
    <mergeCell ref="C453:G453"/>
    <mergeCell ref="C456:G456"/>
    <mergeCell ref="C459:G459"/>
    <mergeCell ref="C418:G418"/>
    <mergeCell ref="C422:G422"/>
    <mergeCell ref="C425:G425"/>
    <mergeCell ref="C429:G429"/>
    <mergeCell ref="C431:G431"/>
    <mergeCell ref="C435:G435"/>
    <mergeCell ref="C399:G399"/>
    <mergeCell ref="C401:G401"/>
    <mergeCell ref="C403:G403"/>
    <mergeCell ref="C407:G407"/>
    <mergeCell ref="C409:G409"/>
    <mergeCell ref="C410:G410"/>
    <mergeCell ref="C382:G382"/>
    <mergeCell ref="C385:G385"/>
    <mergeCell ref="C387:G387"/>
    <mergeCell ref="C388:G388"/>
    <mergeCell ref="C391:G391"/>
    <mergeCell ref="C395:G395"/>
    <mergeCell ref="C374:G374"/>
    <mergeCell ref="C375:G375"/>
    <mergeCell ref="C376:G376"/>
    <mergeCell ref="C377:G377"/>
    <mergeCell ref="C379:G379"/>
    <mergeCell ref="C381:G381"/>
    <mergeCell ref="C362:G362"/>
    <mergeCell ref="C365:G365"/>
    <mergeCell ref="C367:G367"/>
    <mergeCell ref="C369:G369"/>
    <mergeCell ref="C371:G371"/>
    <mergeCell ref="C372:G372"/>
    <mergeCell ref="C350:G350"/>
    <mergeCell ref="C353:G353"/>
    <mergeCell ref="C354:G354"/>
    <mergeCell ref="C356:G356"/>
    <mergeCell ref="C358:G358"/>
    <mergeCell ref="C360:G360"/>
    <mergeCell ref="C336:G336"/>
    <mergeCell ref="C339:G339"/>
    <mergeCell ref="C342:G342"/>
    <mergeCell ref="C345:G345"/>
    <mergeCell ref="C347:G347"/>
    <mergeCell ref="C349:G349"/>
    <mergeCell ref="C317:G317"/>
    <mergeCell ref="C320:G320"/>
    <mergeCell ref="C321:G321"/>
    <mergeCell ref="C326:G326"/>
    <mergeCell ref="C330:G330"/>
    <mergeCell ref="C332:G332"/>
    <mergeCell ref="C293:G293"/>
    <mergeCell ref="C296:G296"/>
    <mergeCell ref="C300:G300"/>
    <mergeCell ref="C304:G304"/>
    <mergeCell ref="C307:G307"/>
    <mergeCell ref="C313:G313"/>
    <mergeCell ref="C281:G281"/>
    <mergeCell ref="C283:G283"/>
    <mergeCell ref="C285:G285"/>
    <mergeCell ref="C287:G287"/>
    <mergeCell ref="C289:G289"/>
    <mergeCell ref="C291:G291"/>
    <mergeCell ref="C265:G265"/>
    <mergeCell ref="C267:G267"/>
    <mergeCell ref="C269:G269"/>
    <mergeCell ref="C272:G272"/>
    <mergeCell ref="C275:G275"/>
    <mergeCell ref="C279:G279"/>
    <mergeCell ref="C252:G252"/>
    <mergeCell ref="C256:G256"/>
    <mergeCell ref="C258:G258"/>
    <mergeCell ref="C259:G259"/>
    <mergeCell ref="C261:G261"/>
    <mergeCell ref="C263:G263"/>
    <mergeCell ref="C235:G235"/>
    <mergeCell ref="C237:G237"/>
    <mergeCell ref="C241:G241"/>
    <mergeCell ref="C244:G244"/>
    <mergeCell ref="C247:G247"/>
    <mergeCell ref="C249:G249"/>
    <mergeCell ref="C222:G222"/>
    <mergeCell ref="C224:G224"/>
    <mergeCell ref="C226:G226"/>
    <mergeCell ref="C228:G228"/>
    <mergeCell ref="C230:G230"/>
    <mergeCell ref="C232:G232"/>
    <mergeCell ref="C209:G209"/>
    <mergeCell ref="C211:G211"/>
    <mergeCell ref="C213:G213"/>
    <mergeCell ref="C215:G215"/>
    <mergeCell ref="C218:G218"/>
    <mergeCell ref="C220:G220"/>
    <mergeCell ref="C192:G192"/>
    <mergeCell ref="C194:G194"/>
    <mergeCell ref="C196:G196"/>
    <mergeCell ref="C198:G198"/>
    <mergeCell ref="C200:G200"/>
    <mergeCell ref="C206:G206"/>
    <mergeCell ref="C172:G172"/>
    <mergeCell ref="C176:G176"/>
    <mergeCell ref="C178:G178"/>
    <mergeCell ref="C182:G182"/>
    <mergeCell ref="C186:G186"/>
    <mergeCell ref="C189:G189"/>
    <mergeCell ref="C159:G159"/>
    <mergeCell ref="C160:G160"/>
    <mergeCell ref="C162:G162"/>
    <mergeCell ref="C163:G163"/>
    <mergeCell ref="C165:G165"/>
    <mergeCell ref="C168:G168"/>
    <mergeCell ref="C143:G143"/>
    <mergeCell ref="C146:G146"/>
    <mergeCell ref="C148:G148"/>
    <mergeCell ref="C153:G153"/>
    <mergeCell ref="C155:G155"/>
    <mergeCell ref="C157:G157"/>
    <mergeCell ref="C130:G130"/>
    <mergeCell ref="C132:G132"/>
    <mergeCell ref="C134:G134"/>
    <mergeCell ref="C136:G136"/>
    <mergeCell ref="C139:G139"/>
    <mergeCell ref="C141:G141"/>
    <mergeCell ref="C117:G117"/>
    <mergeCell ref="C120:G120"/>
    <mergeCell ref="C122:G122"/>
    <mergeCell ref="C124:G124"/>
    <mergeCell ref="C127:G127"/>
    <mergeCell ref="C129:G129"/>
    <mergeCell ref="C105:G105"/>
    <mergeCell ref="C108:G108"/>
    <mergeCell ref="C111:G111"/>
    <mergeCell ref="C112:G112"/>
    <mergeCell ref="C113:G113"/>
    <mergeCell ref="C115:G115"/>
    <mergeCell ref="C93:G93"/>
    <mergeCell ref="C95:G95"/>
    <mergeCell ref="C97:G97"/>
    <mergeCell ref="C98:G98"/>
    <mergeCell ref="C100:G100"/>
    <mergeCell ref="C102:G102"/>
    <mergeCell ref="C73:G73"/>
    <mergeCell ref="C76:G76"/>
    <mergeCell ref="C79:G79"/>
    <mergeCell ref="C81:G81"/>
    <mergeCell ref="C86:G86"/>
    <mergeCell ref="C90:G90"/>
    <mergeCell ref="C59:G59"/>
    <mergeCell ref="C61:G61"/>
    <mergeCell ref="C63:G63"/>
    <mergeCell ref="C65:G65"/>
    <mergeCell ref="C68:G68"/>
    <mergeCell ref="C70:G70"/>
    <mergeCell ref="C47:G47"/>
    <mergeCell ref="C49:G49"/>
    <mergeCell ref="C51:G51"/>
    <mergeCell ref="C53:G53"/>
    <mergeCell ref="C55:G55"/>
    <mergeCell ref="C57:G57"/>
    <mergeCell ref="C26:G26"/>
    <mergeCell ref="C28:G28"/>
    <mergeCell ref="C34:G34"/>
    <mergeCell ref="C37:G37"/>
    <mergeCell ref="C42:G42"/>
    <mergeCell ref="C44:G44"/>
    <mergeCell ref="C16:G16"/>
    <mergeCell ref="C17:G17"/>
    <mergeCell ref="C19:G19"/>
    <mergeCell ref="C20:G20"/>
    <mergeCell ref="C22:G22"/>
    <mergeCell ref="C24:G2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205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61</v>
      </c>
      <c r="C3" s="194" t="s">
        <v>62</v>
      </c>
      <c r="D3" s="192"/>
      <c r="E3" s="192"/>
      <c r="F3" s="192"/>
      <c r="G3" s="193"/>
      <c r="AC3" s="126" t="s">
        <v>149</v>
      </c>
      <c r="AG3" t="s">
        <v>160</v>
      </c>
    </row>
    <row r="4" spans="1:60" ht="24.95" customHeight="1" x14ac:dyDescent="0.2">
      <c r="A4" s="195" t="s">
        <v>9</v>
      </c>
      <c r="B4" s="196" t="s">
        <v>63</v>
      </c>
      <c r="C4" s="197" t="s">
        <v>64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130</v>
      </c>
      <c r="C8" s="235" t="s">
        <v>131</v>
      </c>
      <c r="D8" s="220"/>
      <c r="E8" s="221"/>
      <c r="F8" s="222"/>
      <c r="G8" s="222">
        <f>SUMIF(AG9:AG24,"&lt;&gt;NOR",G9:G24)</f>
        <v>0</v>
      </c>
      <c r="H8" s="222"/>
      <c r="I8" s="222">
        <f>SUM(I9:I24)</f>
        <v>0</v>
      </c>
      <c r="J8" s="222"/>
      <c r="K8" s="222">
        <f>SUM(K9:K24)</f>
        <v>0</v>
      </c>
      <c r="L8" s="222"/>
      <c r="M8" s="222">
        <f>SUM(M9:M24)</f>
        <v>0</v>
      </c>
      <c r="N8" s="222"/>
      <c r="O8" s="222">
        <f>SUM(O9:O24)</f>
        <v>0</v>
      </c>
      <c r="P8" s="222"/>
      <c r="Q8" s="222">
        <f>SUM(Q9:Q24)</f>
        <v>0</v>
      </c>
      <c r="R8" s="222"/>
      <c r="S8" s="222"/>
      <c r="T8" s="223"/>
      <c r="U8" s="217"/>
      <c r="V8" s="217">
        <f>SUM(V9:V24)</f>
        <v>0</v>
      </c>
      <c r="W8" s="217"/>
      <c r="AG8" t="s">
        <v>183</v>
      </c>
    </row>
    <row r="9" spans="1:60" outlineLevel="1" x14ac:dyDescent="0.2">
      <c r="A9" s="224">
        <v>1</v>
      </c>
      <c r="B9" s="225" t="s">
        <v>662</v>
      </c>
      <c r="C9" s="236" t="s">
        <v>663</v>
      </c>
      <c r="D9" s="226" t="s">
        <v>664</v>
      </c>
      <c r="E9" s="227">
        <v>24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200</v>
      </c>
      <c r="T9" s="230" t="s">
        <v>188</v>
      </c>
      <c r="U9" s="215">
        <v>0</v>
      </c>
      <c r="V9" s="215">
        <f>ROUND(E9*U9,2)</f>
        <v>0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211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37"/>
      <c r="D10" s="233"/>
      <c r="E10" s="233"/>
      <c r="F10" s="233"/>
      <c r="G10" s="23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190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4">
        <v>2</v>
      </c>
      <c r="B11" s="225" t="s">
        <v>662</v>
      </c>
      <c r="C11" s="236" t="s">
        <v>665</v>
      </c>
      <c r="D11" s="226" t="s">
        <v>309</v>
      </c>
      <c r="E11" s="227">
        <v>2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200</v>
      </c>
      <c r="T11" s="230" t="s">
        <v>188</v>
      </c>
      <c r="U11" s="215">
        <v>0</v>
      </c>
      <c r="V11" s="215">
        <f>ROUND(E11*U11,2)</f>
        <v>0</v>
      </c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412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37"/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190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4">
        <v>3</v>
      </c>
      <c r="B13" s="225" t="s">
        <v>666</v>
      </c>
      <c r="C13" s="236" t="s">
        <v>667</v>
      </c>
      <c r="D13" s="226" t="s">
        <v>309</v>
      </c>
      <c r="E13" s="227">
        <v>2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200</v>
      </c>
      <c r="T13" s="230" t="s">
        <v>188</v>
      </c>
      <c r="U13" s="215">
        <v>0</v>
      </c>
      <c r="V13" s="215">
        <f>ROUND(E13*U13,2)</f>
        <v>0</v>
      </c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412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37"/>
      <c r="D14" s="233"/>
      <c r="E14" s="233"/>
      <c r="F14" s="233"/>
      <c r="G14" s="233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24">
        <v>4</v>
      </c>
      <c r="B15" s="225" t="s">
        <v>668</v>
      </c>
      <c r="C15" s="236" t="s">
        <v>669</v>
      </c>
      <c r="D15" s="226" t="s">
        <v>235</v>
      </c>
      <c r="E15" s="227">
        <v>100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200</v>
      </c>
      <c r="T15" s="230" t="s">
        <v>188</v>
      </c>
      <c r="U15" s="215">
        <v>0</v>
      </c>
      <c r="V15" s="215">
        <f>ROUND(E15*U15,2)</f>
        <v>0</v>
      </c>
      <c r="W15" s="21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412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12"/>
      <c r="B16" s="213"/>
      <c r="C16" s="237"/>
      <c r="D16" s="233"/>
      <c r="E16" s="233"/>
      <c r="F16" s="233"/>
      <c r="G16" s="233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190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24">
        <v>5</v>
      </c>
      <c r="B17" s="225" t="s">
        <v>670</v>
      </c>
      <c r="C17" s="236" t="s">
        <v>671</v>
      </c>
      <c r="D17" s="226" t="s">
        <v>398</v>
      </c>
      <c r="E17" s="227">
        <v>1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200</v>
      </c>
      <c r="T17" s="230" t="s">
        <v>188</v>
      </c>
      <c r="U17" s="215">
        <v>0</v>
      </c>
      <c r="V17" s="215">
        <f>ROUND(E17*U17,2)</f>
        <v>0</v>
      </c>
      <c r="W17" s="21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412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12"/>
      <c r="B18" s="213"/>
      <c r="C18" s="237"/>
      <c r="D18" s="233"/>
      <c r="E18" s="233"/>
      <c r="F18" s="233"/>
      <c r="G18" s="233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190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24">
        <v>6</v>
      </c>
      <c r="B19" s="225" t="s">
        <v>672</v>
      </c>
      <c r="C19" s="236" t="s">
        <v>673</v>
      </c>
      <c r="D19" s="226" t="s">
        <v>309</v>
      </c>
      <c r="E19" s="227">
        <v>1</v>
      </c>
      <c r="F19" s="228"/>
      <c r="G19" s="229">
        <f>ROUND(E19*F19,2)</f>
        <v>0</v>
      </c>
      <c r="H19" s="228"/>
      <c r="I19" s="229">
        <f>ROUND(E19*H19,2)</f>
        <v>0</v>
      </c>
      <c r="J19" s="228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200</v>
      </c>
      <c r="T19" s="230" t="s">
        <v>188</v>
      </c>
      <c r="U19" s="215">
        <v>0</v>
      </c>
      <c r="V19" s="215">
        <f>ROUND(E19*U19,2)</f>
        <v>0</v>
      </c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412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12"/>
      <c r="B20" s="213"/>
      <c r="C20" s="237"/>
      <c r="D20" s="233"/>
      <c r="E20" s="233"/>
      <c r="F20" s="233"/>
      <c r="G20" s="233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190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24">
        <v>7</v>
      </c>
      <c r="B21" s="225" t="s">
        <v>674</v>
      </c>
      <c r="C21" s="236" t="s">
        <v>675</v>
      </c>
      <c r="D21" s="226" t="s">
        <v>309</v>
      </c>
      <c r="E21" s="227">
        <v>1</v>
      </c>
      <c r="F21" s="228"/>
      <c r="G21" s="229">
        <f>ROUND(E21*F21,2)</f>
        <v>0</v>
      </c>
      <c r="H21" s="228"/>
      <c r="I21" s="229">
        <f>ROUND(E21*H21,2)</f>
        <v>0</v>
      </c>
      <c r="J21" s="228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200</v>
      </c>
      <c r="T21" s="230" t="s">
        <v>188</v>
      </c>
      <c r="U21" s="215">
        <v>0</v>
      </c>
      <c r="V21" s="215">
        <f>ROUND(E21*U21,2)</f>
        <v>0</v>
      </c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412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12"/>
      <c r="B22" s="213"/>
      <c r="C22" s="237"/>
      <c r="D22" s="233"/>
      <c r="E22" s="233"/>
      <c r="F22" s="233"/>
      <c r="G22" s="233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190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4">
        <v>8</v>
      </c>
      <c r="B23" s="225" t="s">
        <v>676</v>
      </c>
      <c r="C23" s="236" t="s">
        <v>677</v>
      </c>
      <c r="D23" s="226" t="s">
        <v>309</v>
      </c>
      <c r="E23" s="227">
        <v>1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200</v>
      </c>
      <c r="T23" s="230" t="s">
        <v>188</v>
      </c>
      <c r="U23" s="215">
        <v>0</v>
      </c>
      <c r="V23" s="215">
        <f>ROUND(E23*U23,2)</f>
        <v>0</v>
      </c>
      <c r="W23" s="21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412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12"/>
      <c r="B24" s="213"/>
      <c r="C24" s="237"/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190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x14ac:dyDescent="0.2">
      <c r="A25" s="218" t="s">
        <v>182</v>
      </c>
      <c r="B25" s="219" t="s">
        <v>132</v>
      </c>
      <c r="C25" s="235" t="s">
        <v>133</v>
      </c>
      <c r="D25" s="220"/>
      <c r="E25" s="221"/>
      <c r="F25" s="222"/>
      <c r="G25" s="222">
        <f>SUMIF(AG26:AG61,"&lt;&gt;NOR",G26:G61)</f>
        <v>0</v>
      </c>
      <c r="H25" s="222"/>
      <c r="I25" s="222">
        <f>SUM(I26:I61)</f>
        <v>0</v>
      </c>
      <c r="J25" s="222"/>
      <c r="K25" s="222">
        <f>SUM(K26:K61)</f>
        <v>0</v>
      </c>
      <c r="L25" s="222"/>
      <c r="M25" s="222">
        <f>SUM(M26:M61)</f>
        <v>0</v>
      </c>
      <c r="N25" s="222"/>
      <c r="O25" s="222">
        <f>SUM(O26:O61)</f>
        <v>0</v>
      </c>
      <c r="P25" s="222"/>
      <c r="Q25" s="222">
        <f>SUM(Q26:Q61)</f>
        <v>0</v>
      </c>
      <c r="R25" s="222"/>
      <c r="S25" s="222"/>
      <c r="T25" s="223"/>
      <c r="U25" s="217"/>
      <c r="V25" s="217">
        <f>SUM(V26:V61)</f>
        <v>0</v>
      </c>
      <c r="W25" s="217"/>
      <c r="AG25" t="s">
        <v>183</v>
      </c>
    </row>
    <row r="26" spans="1:60" outlineLevel="1" x14ac:dyDescent="0.2">
      <c r="A26" s="224">
        <v>9</v>
      </c>
      <c r="B26" s="225" t="s">
        <v>678</v>
      </c>
      <c r="C26" s="236" t="s">
        <v>679</v>
      </c>
      <c r="D26" s="226" t="s">
        <v>235</v>
      </c>
      <c r="E26" s="227">
        <v>20</v>
      </c>
      <c r="F26" s="228"/>
      <c r="G26" s="229">
        <f>ROUND(E26*F26,2)</f>
        <v>0</v>
      </c>
      <c r="H26" s="228"/>
      <c r="I26" s="229">
        <f>ROUND(E26*H26,2)</f>
        <v>0</v>
      </c>
      <c r="J26" s="228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200</v>
      </c>
      <c r="T26" s="230" t="s">
        <v>188</v>
      </c>
      <c r="U26" s="215">
        <v>0</v>
      </c>
      <c r="V26" s="215">
        <f>ROUND(E26*U26,2)</f>
        <v>0</v>
      </c>
      <c r="W26" s="21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211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12"/>
      <c r="B27" s="213"/>
      <c r="C27" s="237"/>
      <c r="D27" s="233"/>
      <c r="E27" s="233"/>
      <c r="F27" s="233"/>
      <c r="G27" s="233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190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24">
        <v>10</v>
      </c>
      <c r="B28" s="225" t="s">
        <v>680</v>
      </c>
      <c r="C28" s="236" t="s">
        <v>681</v>
      </c>
      <c r="D28" s="226" t="s">
        <v>235</v>
      </c>
      <c r="E28" s="227">
        <v>250</v>
      </c>
      <c r="F28" s="228"/>
      <c r="G28" s="229">
        <f>ROUND(E28*F28,2)</f>
        <v>0</v>
      </c>
      <c r="H28" s="228"/>
      <c r="I28" s="229">
        <f>ROUND(E28*H28,2)</f>
        <v>0</v>
      </c>
      <c r="J28" s="228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29"/>
      <c r="S28" s="229" t="s">
        <v>200</v>
      </c>
      <c r="T28" s="230" t="s">
        <v>188</v>
      </c>
      <c r="U28" s="215">
        <v>0</v>
      </c>
      <c r="V28" s="215">
        <f>ROUND(E28*U28,2)</f>
        <v>0</v>
      </c>
      <c r="W28" s="215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211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12"/>
      <c r="B29" s="213"/>
      <c r="C29" s="237"/>
      <c r="D29" s="233"/>
      <c r="E29" s="233"/>
      <c r="F29" s="233"/>
      <c r="G29" s="233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190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24">
        <v>11</v>
      </c>
      <c r="B30" s="225" t="s">
        <v>682</v>
      </c>
      <c r="C30" s="236" t="s">
        <v>683</v>
      </c>
      <c r="D30" s="226" t="s">
        <v>235</v>
      </c>
      <c r="E30" s="227">
        <v>220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21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200</v>
      </c>
      <c r="T30" s="230" t="s">
        <v>188</v>
      </c>
      <c r="U30" s="215">
        <v>0</v>
      </c>
      <c r="V30" s="215">
        <f>ROUND(E30*U30,2)</f>
        <v>0</v>
      </c>
      <c r="W30" s="21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211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12"/>
      <c r="B31" s="213"/>
      <c r="C31" s="237"/>
      <c r="D31" s="233"/>
      <c r="E31" s="233"/>
      <c r="F31" s="233"/>
      <c r="G31" s="233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190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24">
        <v>12</v>
      </c>
      <c r="B32" s="225" t="s">
        <v>684</v>
      </c>
      <c r="C32" s="236" t="s">
        <v>685</v>
      </c>
      <c r="D32" s="226" t="s">
        <v>235</v>
      </c>
      <c r="E32" s="227">
        <v>60</v>
      </c>
      <c r="F32" s="228"/>
      <c r="G32" s="229">
        <f>ROUND(E32*F32,2)</f>
        <v>0</v>
      </c>
      <c r="H32" s="228"/>
      <c r="I32" s="229">
        <f>ROUND(E32*H32,2)</f>
        <v>0</v>
      </c>
      <c r="J32" s="228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29"/>
      <c r="S32" s="229" t="s">
        <v>200</v>
      </c>
      <c r="T32" s="230" t="s">
        <v>188</v>
      </c>
      <c r="U32" s="215">
        <v>0</v>
      </c>
      <c r="V32" s="215">
        <f>ROUND(E32*U32,2)</f>
        <v>0</v>
      </c>
      <c r="W32" s="21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211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12"/>
      <c r="B33" s="213"/>
      <c r="C33" s="237"/>
      <c r="D33" s="233"/>
      <c r="E33" s="233"/>
      <c r="F33" s="233"/>
      <c r="G33" s="233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190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24">
        <v>13</v>
      </c>
      <c r="B34" s="225" t="s">
        <v>686</v>
      </c>
      <c r="C34" s="236" t="s">
        <v>687</v>
      </c>
      <c r="D34" s="226" t="s">
        <v>235</v>
      </c>
      <c r="E34" s="227">
        <v>20</v>
      </c>
      <c r="F34" s="228"/>
      <c r="G34" s="229">
        <f>ROUND(E34*F34,2)</f>
        <v>0</v>
      </c>
      <c r="H34" s="228"/>
      <c r="I34" s="229">
        <f>ROUND(E34*H34,2)</f>
        <v>0</v>
      </c>
      <c r="J34" s="228"/>
      <c r="K34" s="229">
        <f>ROUND(E34*J34,2)</f>
        <v>0</v>
      </c>
      <c r="L34" s="229">
        <v>21</v>
      </c>
      <c r="M34" s="229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29"/>
      <c r="S34" s="229" t="s">
        <v>200</v>
      </c>
      <c r="T34" s="230" t="s">
        <v>188</v>
      </c>
      <c r="U34" s="215">
        <v>0</v>
      </c>
      <c r="V34" s="215">
        <f>ROUND(E34*U34,2)</f>
        <v>0</v>
      </c>
      <c r="W34" s="215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211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12"/>
      <c r="B35" s="213"/>
      <c r="C35" s="237"/>
      <c r="D35" s="233"/>
      <c r="E35" s="233"/>
      <c r="F35" s="233"/>
      <c r="G35" s="233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190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24">
        <v>14</v>
      </c>
      <c r="B36" s="225" t="s">
        <v>688</v>
      </c>
      <c r="C36" s="236" t="s">
        <v>689</v>
      </c>
      <c r="D36" s="226" t="s">
        <v>235</v>
      </c>
      <c r="E36" s="227">
        <v>1</v>
      </c>
      <c r="F36" s="228"/>
      <c r="G36" s="229">
        <f>ROUND(E36*F36,2)</f>
        <v>0</v>
      </c>
      <c r="H36" s="228"/>
      <c r="I36" s="229">
        <f>ROUND(E36*H36,2)</f>
        <v>0</v>
      </c>
      <c r="J36" s="228"/>
      <c r="K36" s="229">
        <f>ROUND(E36*J36,2)</f>
        <v>0</v>
      </c>
      <c r="L36" s="229">
        <v>21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200</v>
      </c>
      <c r="T36" s="230" t="s">
        <v>188</v>
      </c>
      <c r="U36" s="215">
        <v>0</v>
      </c>
      <c r="V36" s="215">
        <f>ROUND(E36*U36,2)</f>
        <v>0</v>
      </c>
      <c r="W36" s="215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211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12"/>
      <c r="B37" s="213"/>
      <c r="C37" s="237"/>
      <c r="D37" s="233"/>
      <c r="E37" s="233"/>
      <c r="F37" s="233"/>
      <c r="G37" s="233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190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24">
        <v>15</v>
      </c>
      <c r="B38" s="225" t="s">
        <v>690</v>
      </c>
      <c r="C38" s="236" t="s">
        <v>691</v>
      </c>
      <c r="D38" s="226" t="s">
        <v>235</v>
      </c>
      <c r="E38" s="227">
        <v>45</v>
      </c>
      <c r="F38" s="228"/>
      <c r="G38" s="229">
        <f>ROUND(E38*F38,2)</f>
        <v>0</v>
      </c>
      <c r="H38" s="228"/>
      <c r="I38" s="229">
        <f>ROUND(E38*H38,2)</f>
        <v>0</v>
      </c>
      <c r="J38" s="228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200</v>
      </c>
      <c r="T38" s="230" t="s">
        <v>188</v>
      </c>
      <c r="U38" s="215">
        <v>0</v>
      </c>
      <c r="V38" s="215">
        <f>ROUND(E38*U38,2)</f>
        <v>0</v>
      </c>
      <c r="W38" s="215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211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12"/>
      <c r="B39" s="213"/>
      <c r="C39" s="237"/>
      <c r="D39" s="233"/>
      <c r="E39" s="233"/>
      <c r="F39" s="233"/>
      <c r="G39" s="233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190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24">
        <v>16</v>
      </c>
      <c r="B40" s="225" t="s">
        <v>692</v>
      </c>
      <c r="C40" s="236" t="s">
        <v>693</v>
      </c>
      <c r="D40" s="226" t="s">
        <v>235</v>
      </c>
      <c r="E40" s="227">
        <v>1</v>
      </c>
      <c r="F40" s="228"/>
      <c r="G40" s="229">
        <f>ROUND(E40*F40,2)</f>
        <v>0</v>
      </c>
      <c r="H40" s="228"/>
      <c r="I40" s="229">
        <f>ROUND(E40*H40,2)</f>
        <v>0</v>
      </c>
      <c r="J40" s="228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29"/>
      <c r="S40" s="229" t="s">
        <v>200</v>
      </c>
      <c r="T40" s="230" t="s">
        <v>188</v>
      </c>
      <c r="U40" s="215">
        <v>0</v>
      </c>
      <c r="V40" s="215">
        <f>ROUND(E40*U40,2)</f>
        <v>0</v>
      </c>
      <c r="W40" s="215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211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12"/>
      <c r="B41" s="213"/>
      <c r="C41" s="237"/>
      <c r="D41" s="233"/>
      <c r="E41" s="233"/>
      <c r="F41" s="233"/>
      <c r="G41" s="233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190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24">
        <v>17</v>
      </c>
      <c r="B42" s="225" t="s">
        <v>694</v>
      </c>
      <c r="C42" s="236" t="s">
        <v>695</v>
      </c>
      <c r="D42" s="226" t="s">
        <v>696</v>
      </c>
      <c r="E42" s="227">
        <v>10</v>
      </c>
      <c r="F42" s="228"/>
      <c r="G42" s="229">
        <f>ROUND(E42*F42,2)</f>
        <v>0</v>
      </c>
      <c r="H42" s="228"/>
      <c r="I42" s="229">
        <f>ROUND(E42*H42,2)</f>
        <v>0</v>
      </c>
      <c r="J42" s="228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200</v>
      </c>
      <c r="T42" s="230" t="s">
        <v>188</v>
      </c>
      <c r="U42" s="215">
        <v>0</v>
      </c>
      <c r="V42" s="215">
        <f>ROUND(E42*U42,2)</f>
        <v>0</v>
      </c>
      <c r="W42" s="215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211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12"/>
      <c r="B43" s="213"/>
      <c r="C43" s="237"/>
      <c r="D43" s="233"/>
      <c r="E43" s="233"/>
      <c r="F43" s="233"/>
      <c r="G43" s="233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190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24">
        <v>18</v>
      </c>
      <c r="B44" s="225" t="s">
        <v>697</v>
      </c>
      <c r="C44" s="236" t="s">
        <v>698</v>
      </c>
      <c r="D44" s="226" t="s">
        <v>235</v>
      </c>
      <c r="E44" s="227">
        <v>20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200</v>
      </c>
      <c r="T44" s="230" t="s">
        <v>188</v>
      </c>
      <c r="U44" s="215">
        <v>0</v>
      </c>
      <c r="V44" s="215">
        <f>ROUND(E44*U44,2)</f>
        <v>0</v>
      </c>
      <c r="W44" s="215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211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12"/>
      <c r="B45" s="213"/>
      <c r="C45" s="237"/>
      <c r="D45" s="233"/>
      <c r="E45" s="233"/>
      <c r="F45" s="233"/>
      <c r="G45" s="233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190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24">
        <v>19</v>
      </c>
      <c r="B46" s="225" t="s">
        <v>699</v>
      </c>
      <c r="C46" s="236" t="s">
        <v>700</v>
      </c>
      <c r="D46" s="226" t="s">
        <v>235</v>
      </c>
      <c r="E46" s="227">
        <v>50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29"/>
      <c r="S46" s="229" t="s">
        <v>200</v>
      </c>
      <c r="T46" s="230" t="s">
        <v>188</v>
      </c>
      <c r="U46" s="215">
        <v>0</v>
      </c>
      <c r="V46" s="215">
        <f>ROUND(E46*U46,2)</f>
        <v>0</v>
      </c>
      <c r="W46" s="215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211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12"/>
      <c r="B47" s="213"/>
      <c r="C47" s="237"/>
      <c r="D47" s="233"/>
      <c r="E47" s="233"/>
      <c r="F47" s="233"/>
      <c r="G47" s="233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190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24">
        <v>20</v>
      </c>
      <c r="B48" s="225" t="s">
        <v>701</v>
      </c>
      <c r="C48" s="236" t="s">
        <v>702</v>
      </c>
      <c r="D48" s="226" t="s">
        <v>309</v>
      </c>
      <c r="E48" s="227">
        <v>10</v>
      </c>
      <c r="F48" s="228"/>
      <c r="G48" s="229">
        <f>ROUND(E48*F48,2)</f>
        <v>0</v>
      </c>
      <c r="H48" s="228"/>
      <c r="I48" s="229">
        <f>ROUND(E48*H48,2)</f>
        <v>0</v>
      </c>
      <c r="J48" s="228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200</v>
      </c>
      <c r="T48" s="230" t="s">
        <v>188</v>
      </c>
      <c r="U48" s="215">
        <v>0</v>
      </c>
      <c r="V48" s="215">
        <f>ROUND(E48*U48,2)</f>
        <v>0</v>
      </c>
      <c r="W48" s="215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211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12"/>
      <c r="B49" s="213"/>
      <c r="C49" s="237"/>
      <c r="D49" s="233"/>
      <c r="E49" s="233"/>
      <c r="F49" s="233"/>
      <c r="G49" s="233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190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24">
        <v>21</v>
      </c>
      <c r="B50" s="225" t="s">
        <v>703</v>
      </c>
      <c r="C50" s="236" t="s">
        <v>704</v>
      </c>
      <c r="D50" s="226" t="s">
        <v>235</v>
      </c>
      <c r="E50" s="227">
        <v>20</v>
      </c>
      <c r="F50" s="228"/>
      <c r="G50" s="229">
        <f>ROUND(E50*F50,2)</f>
        <v>0</v>
      </c>
      <c r="H50" s="228"/>
      <c r="I50" s="229">
        <f>ROUND(E50*H50,2)</f>
        <v>0</v>
      </c>
      <c r="J50" s="228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200</v>
      </c>
      <c r="T50" s="230" t="s">
        <v>188</v>
      </c>
      <c r="U50" s="215">
        <v>0</v>
      </c>
      <c r="V50" s="215">
        <f>ROUND(E50*U50,2)</f>
        <v>0</v>
      </c>
      <c r="W50" s="215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211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12"/>
      <c r="B51" s="213"/>
      <c r="C51" s="237"/>
      <c r="D51" s="233"/>
      <c r="E51" s="233"/>
      <c r="F51" s="233"/>
      <c r="G51" s="233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190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24">
        <v>22</v>
      </c>
      <c r="B52" s="225" t="s">
        <v>705</v>
      </c>
      <c r="C52" s="236" t="s">
        <v>706</v>
      </c>
      <c r="D52" s="226" t="s">
        <v>309</v>
      </c>
      <c r="E52" s="227">
        <v>100</v>
      </c>
      <c r="F52" s="228"/>
      <c r="G52" s="229">
        <f>ROUND(E52*F52,2)</f>
        <v>0</v>
      </c>
      <c r="H52" s="228"/>
      <c r="I52" s="229">
        <f>ROUND(E52*H52,2)</f>
        <v>0</v>
      </c>
      <c r="J52" s="228"/>
      <c r="K52" s="229">
        <f>ROUND(E52*J52,2)</f>
        <v>0</v>
      </c>
      <c r="L52" s="229">
        <v>21</v>
      </c>
      <c r="M52" s="229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200</v>
      </c>
      <c r="T52" s="230" t="s">
        <v>188</v>
      </c>
      <c r="U52" s="215">
        <v>0</v>
      </c>
      <c r="V52" s="215">
        <f>ROUND(E52*U52,2)</f>
        <v>0</v>
      </c>
      <c r="W52" s="215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211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12"/>
      <c r="B53" s="213"/>
      <c r="C53" s="237"/>
      <c r="D53" s="233"/>
      <c r="E53" s="233"/>
      <c r="F53" s="233"/>
      <c r="G53" s="233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190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24">
        <v>23</v>
      </c>
      <c r="B54" s="225" t="s">
        <v>707</v>
      </c>
      <c r="C54" s="236" t="s">
        <v>708</v>
      </c>
      <c r="D54" s="226" t="s">
        <v>309</v>
      </c>
      <c r="E54" s="227">
        <v>10</v>
      </c>
      <c r="F54" s="228"/>
      <c r="G54" s="229">
        <f>ROUND(E54*F54,2)</f>
        <v>0</v>
      </c>
      <c r="H54" s="228"/>
      <c r="I54" s="229">
        <f>ROUND(E54*H54,2)</f>
        <v>0</v>
      </c>
      <c r="J54" s="228"/>
      <c r="K54" s="229">
        <f>ROUND(E54*J54,2)</f>
        <v>0</v>
      </c>
      <c r="L54" s="229">
        <v>21</v>
      </c>
      <c r="M54" s="229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200</v>
      </c>
      <c r="T54" s="230" t="s">
        <v>188</v>
      </c>
      <c r="U54" s="215">
        <v>0</v>
      </c>
      <c r="V54" s="215">
        <f>ROUND(E54*U54,2)</f>
        <v>0</v>
      </c>
      <c r="W54" s="215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211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12"/>
      <c r="B55" s="213"/>
      <c r="C55" s="237"/>
      <c r="D55" s="233"/>
      <c r="E55" s="233"/>
      <c r="F55" s="233"/>
      <c r="G55" s="233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190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24">
        <v>24</v>
      </c>
      <c r="B56" s="225" t="s">
        <v>709</v>
      </c>
      <c r="C56" s="236" t="s">
        <v>710</v>
      </c>
      <c r="D56" s="226" t="s">
        <v>309</v>
      </c>
      <c r="E56" s="227">
        <v>8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21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200</v>
      </c>
      <c r="T56" s="230" t="s">
        <v>188</v>
      </c>
      <c r="U56" s="215">
        <v>0</v>
      </c>
      <c r="V56" s="215">
        <f>ROUND(E56*U56,2)</f>
        <v>0</v>
      </c>
      <c r="W56" s="215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211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12"/>
      <c r="B57" s="213"/>
      <c r="C57" s="237"/>
      <c r="D57" s="233"/>
      <c r="E57" s="233"/>
      <c r="F57" s="233"/>
      <c r="G57" s="233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190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24">
        <v>25</v>
      </c>
      <c r="B58" s="225" t="s">
        <v>711</v>
      </c>
      <c r="C58" s="236" t="s">
        <v>712</v>
      </c>
      <c r="D58" s="226" t="s">
        <v>0</v>
      </c>
      <c r="E58" s="227">
        <v>3</v>
      </c>
      <c r="F58" s="228"/>
      <c r="G58" s="229">
        <f>ROUND(E58*F58,2)</f>
        <v>0</v>
      </c>
      <c r="H58" s="228"/>
      <c r="I58" s="229">
        <f>ROUND(E58*H58,2)</f>
        <v>0</v>
      </c>
      <c r="J58" s="228"/>
      <c r="K58" s="229">
        <f>ROUND(E58*J58,2)</f>
        <v>0</v>
      </c>
      <c r="L58" s="229">
        <v>21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200</v>
      </c>
      <c r="T58" s="230" t="s">
        <v>188</v>
      </c>
      <c r="U58" s="215">
        <v>0</v>
      </c>
      <c r="V58" s="215">
        <f>ROUND(E58*U58,2)</f>
        <v>0</v>
      </c>
      <c r="W58" s="215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412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12"/>
      <c r="B59" s="213"/>
      <c r="C59" s="237"/>
      <c r="D59" s="233"/>
      <c r="E59" s="233"/>
      <c r="F59" s="233"/>
      <c r="G59" s="233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190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24">
        <v>26</v>
      </c>
      <c r="B60" s="225" t="s">
        <v>713</v>
      </c>
      <c r="C60" s="236" t="s">
        <v>714</v>
      </c>
      <c r="D60" s="226" t="s">
        <v>0</v>
      </c>
      <c r="E60" s="227">
        <v>5</v>
      </c>
      <c r="F60" s="228"/>
      <c r="G60" s="229">
        <f>ROUND(E60*F60,2)</f>
        <v>0</v>
      </c>
      <c r="H60" s="228"/>
      <c r="I60" s="229">
        <f>ROUND(E60*H60,2)</f>
        <v>0</v>
      </c>
      <c r="J60" s="228"/>
      <c r="K60" s="229">
        <f>ROUND(E60*J60,2)</f>
        <v>0</v>
      </c>
      <c r="L60" s="229">
        <v>21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200</v>
      </c>
      <c r="T60" s="230" t="s">
        <v>188</v>
      </c>
      <c r="U60" s="215">
        <v>0</v>
      </c>
      <c r="V60" s="215">
        <f>ROUND(E60*U60,2)</f>
        <v>0</v>
      </c>
      <c r="W60" s="215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412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12"/>
      <c r="B61" s="213"/>
      <c r="C61" s="237"/>
      <c r="D61" s="233"/>
      <c r="E61" s="233"/>
      <c r="F61" s="233"/>
      <c r="G61" s="233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190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x14ac:dyDescent="0.2">
      <c r="A62" s="218" t="s">
        <v>182</v>
      </c>
      <c r="B62" s="219" t="s">
        <v>134</v>
      </c>
      <c r="C62" s="235" t="s">
        <v>135</v>
      </c>
      <c r="D62" s="220"/>
      <c r="E62" s="221"/>
      <c r="F62" s="222"/>
      <c r="G62" s="222">
        <f>SUMIF(AG63:AG92,"&lt;&gt;NOR",G63:G92)</f>
        <v>0</v>
      </c>
      <c r="H62" s="222"/>
      <c r="I62" s="222">
        <f>SUM(I63:I92)</f>
        <v>0</v>
      </c>
      <c r="J62" s="222"/>
      <c r="K62" s="222">
        <f>SUM(K63:K92)</f>
        <v>0</v>
      </c>
      <c r="L62" s="222"/>
      <c r="M62" s="222">
        <f>SUM(M63:M92)</f>
        <v>0</v>
      </c>
      <c r="N62" s="222"/>
      <c r="O62" s="222">
        <f>SUM(O63:O92)</f>
        <v>0</v>
      </c>
      <c r="P62" s="222"/>
      <c r="Q62" s="222">
        <f>SUM(Q63:Q92)</f>
        <v>0</v>
      </c>
      <c r="R62" s="222"/>
      <c r="S62" s="222"/>
      <c r="T62" s="223"/>
      <c r="U62" s="217"/>
      <c r="V62" s="217">
        <f>SUM(V63:V92)</f>
        <v>0</v>
      </c>
      <c r="W62" s="217"/>
      <c r="AG62" t="s">
        <v>183</v>
      </c>
    </row>
    <row r="63" spans="1:60" outlineLevel="1" x14ac:dyDescent="0.2">
      <c r="A63" s="224">
        <v>27</v>
      </c>
      <c r="B63" s="225" t="s">
        <v>715</v>
      </c>
      <c r="C63" s="236" t="s">
        <v>716</v>
      </c>
      <c r="D63" s="226" t="s">
        <v>309</v>
      </c>
      <c r="E63" s="227">
        <v>20</v>
      </c>
      <c r="F63" s="228"/>
      <c r="G63" s="229">
        <f>ROUND(E63*F63,2)</f>
        <v>0</v>
      </c>
      <c r="H63" s="228"/>
      <c r="I63" s="229">
        <f>ROUND(E63*H63,2)</f>
        <v>0</v>
      </c>
      <c r="J63" s="228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200</v>
      </c>
      <c r="T63" s="230" t="s">
        <v>188</v>
      </c>
      <c r="U63" s="215">
        <v>0</v>
      </c>
      <c r="V63" s="215">
        <f>ROUND(E63*U63,2)</f>
        <v>0</v>
      </c>
      <c r="W63" s="215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211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12"/>
      <c r="B64" s="213"/>
      <c r="C64" s="237"/>
      <c r="D64" s="233"/>
      <c r="E64" s="233"/>
      <c r="F64" s="233"/>
      <c r="G64" s="233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190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24">
        <v>28</v>
      </c>
      <c r="B65" s="225" t="s">
        <v>717</v>
      </c>
      <c r="C65" s="236" t="s">
        <v>718</v>
      </c>
      <c r="D65" s="226" t="s">
        <v>309</v>
      </c>
      <c r="E65" s="227">
        <v>4</v>
      </c>
      <c r="F65" s="228"/>
      <c r="G65" s="229">
        <f>ROUND(E65*F65,2)</f>
        <v>0</v>
      </c>
      <c r="H65" s="228"/>
      <c r="I65" s="229">
        <f>ROUND(E65*H65,2)</f>
        <v>0</v>
      </c>
      <c r="J65" s="228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200</v>
      </c>
      <c r="T65" s="230" t="s">
        <v>188</v>
      </c>
      <c r="U65" s="215">
        <v>0</v>
      </c>
      <c r="V65" s="215">
        <f>ROUND(E65*U65,2)</f>
        <v>0</v>
      </c>
      <c r="W65" s="215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211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12"/>
      <c r="B66" s="213"/>
      <c r="C66" s="237"/>
      <c r="D66" s="233"/>
      <c r="E66" s="233"/>
      <c r="F66" s="233"/>
      <c r="G66" s="233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190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24">
        <v>29</v>
      </c>
      <c r="B67" s="225" t="s">
        <v>719</v>
      </c>
      <c r="C67" s="236" t="s">
        <v>720</v>
      </c>
      <c r="D67" s="226" t="s">
        <v>309</v>
      </c>
      <c r="E67" s="227">
        <v>6</v>
      </c>
      <c r="F67" s="228"/>
      <c r="G67" s="229">
        <f>ROUND(E67*F67,2)</f>
        <v>0</v>
      </c>
      <c r="H67" s="228"/>
      <c r="I67" s="229">
        <f>ROUND(E67*H67,2)</f>
        <v>0</v>
      </c>
      <c r="J67" s="228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200</v>
      </c>
      <c r="T67" s="230" t="s">
        <v>188</v>
      </c>
      <c r="U67" s="215">
        <v>0</v>
      </c>
      <c r="V67" s="215">
        <f>ROUND(E67*U67,2)</f>
        <v>0</v>
      </c>
      <c r="W67" s="215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211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12"/>
      <c r="B68" s="213"/>
      <c r="C68" s="237"/>
      <c r="D68" s="233"/>
      <c r="E68" s="233"/>
      <c r="F68" s="233"/>
      <c r="G68" s="233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190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24">
        <v>30</v>
      </c>
      <c r="B69" s="225" t="s">
        <v>721</v>
      </c>
      <c r="C69" s="236" t="s">
        <v>722</v>
      </c>
      <c r="D69" s="226" t="s">
        <v>309</v>
      </c>
      <c r="E69" s="227">
        <v>2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200</v>
      </c>
      <c r="T69" s="230" t="s">
        <v>188</v>
      </c>
      <c r="U69" s="215">
        <v>0</v>
      </c>
      <c r="V69" s="215">
        <f>ROUND(E69*U69,2)</f>
        <v>0</v>
      </c>
      <c r="W69" s="215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211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12"/>
      <c r="B70" s="213"/>
      <c r="C70" s="237"/>
      <c r="D70" s="233"/>
      <c r="E70" s="233"/>
      <c r="F70" s="233"/>
      <c r="G70" s="233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190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24">
        <v>31</v>
      </c>
      <c r="B71" s="225" t="s">
        <v>723</v>
      </c>
      <c r="C71" s="236" t="s">
        <v>724</v>
      </c>
      <c r="D71" s="226" t="s">
        <v>309</v>
      </c>
      <c r="E71" s="227">
        <v>6</v>
      </c>
      <c r="F71" s="228"/>
      <c r="G71" s="229">
        <f>ROUND(E71*F71,2)</f>
        <v>0</v>
      </c>
      <c r="H71" s="228"/>
      <c r="I71" s="229">
        <f>ROUND(E71*H71,2)</f>
        <v>0</v>
      </c>
      <c r="J71" s="228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200</v>
      </c>
      <c r="T71" s="230" t="s">
        <v>188</v>
      </c>
      <c r="U71" s="215">
        <v>0</v>
      </c>
      <c r="V71" s="215">
        <f>ROUND(E71*U71,2)</f>
        <v>0</v>
      </c>
      <c r="W71" s="215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211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12"/>
      <c r="B72" s="213"/>
      <c r="C72" s="237"/>
      <c r="D72" s="233"/>
      <c r="E72" s="233"/>
      <c r="F72" s="233"/>
      <c r="G72" s="233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190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24">
        <v>32</v>
      </c>
      <c r="B73" s="225" t="s">
        <v>725</v>
      </c>
      <c r="C73" s="236" t="s">
        <v>726</v>
      </c>
      <c r="D73" s="226" t="s">
        <v>309</v>
      </c>
      <c r="E73" s="227">
        <v>30</v>
      </c>
      <c r="F73" s="228"/>
      <c r="G73" s="229">
        <f>ROUND(E73*F73,2)</f>
        <v>0</v>
      </c>
      <c r="H73" s="228"/>
      <c r="I73" s="229">
        <f>ROUND(E73*H73,2)</f>
        <v>0</v>
      </c>
      <c r="J73" s="228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200</v>
      </c>
      <c r="T73" s="230" t="s">
        <v>188</v>
      </c>
      <c r="U73" s="215">
        <v>0</v>
      </c>
      <c r="V73" s="215">
        <f>ROUND(E73*U73,2)</f>
        <v>0</v>
      </c>
      <c r="W73" s="215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211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12"/>
      <c r="B74" s="213"/>
      <c r="C74" s="237"/>
      <c r="D74" s="233"/>
      <c r="E74" s="233"/>
      <c r="F74" s="233"/>
      <c r="G74" s="233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190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24">
        <v>33</v>
      </c>
      <c r="B75" s="225" t="s">
        <v>727</v>
      </c>
      <c r="C75" s="236" t="s">
        <v>728</v>
      </c>
      <c r="D75" s="226" t="s">
        <v>309</v>
      </c>
      <c r="E75" s="227">
        <v>2</v>
      </c>
      <c r="F75" s="228"/>
      <c r="G75" s="229">
        <f>ROUND(E75*F75,2)</f>
        <v>0</v>
      </c>
      <c r="H75" s="228"/>
      <c r="I75" s="229">
        <f>ROUND(E75*H75,2)</f>
        <v>0</v>
      </c>
      <c r="J75" s="228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200</v>
      </c>
      <c r="T75" s="230" t="s">
        <v>188</v>
      </c>
      <c r="U75" s="215">
        <v>0</v>
      </c>
      <c r="V75" s="215">
        <f>ROUND(E75*U75,2)</f>
        <v>0</v>
      </c>
      <c r="W75" s="215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211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12"/>
      <c r="B76" s="213"/>
      <c r="C76" s="237"/>
      <c r="D76" s="233"/>
      <c r="E76" s="233"/>
      <c r="F76" s="233"/>
      <c r="G76" s="233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190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24">
        <v>34</v>
      </c>
      <c r="B77" s="225" t="s">
        <v>729</v>
      </c>
      <c r="C77" s="236" t="s">
        <v>730</v>
      </c>
      <c r="D77" s="226" t="s">
        <v>309</v>
      </c>
      <c r="E77" s="227">
        <v>6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200</v>
      </c>
      <c r="T77" s="230" t="s">
        <v>188</v>
      </c>
      <c r="U77" s="215">
        <v>0</v>
      </c>
      <c r="V77" s="215">
        <f>ROUND(E77*U77,2)</f>
        <v>0</v>
      </c>
      <c r="W77" s="215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211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12"/>
      <c r="B78" s="213"/>
      <c r="C78" s="237"/>
      <c r="D78" s="233"/>
      <c r="E78" s="233"/>
      <c r="F78" s="233"/>
      <c r="G78" s="233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190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24">
        <v>35</v>
      </c>
      <c r="B79" s="225" t="s">
        <v>731</v>
      </c>
      <c r="C79" s="236" t="s">
        <v>732</v>
      </c>
      <c r="D79" s="226" t="s">
        <v>309</v>
      </c>
      <c r="E79" s="227">
        <v>4</v>
      </c>
      <c r="F79" s="228"/>
      <c r="G79" s="229">
        <f>ROUND(E79*F79,2)</f>
        <v>0</v>
      </c>
      <c r="H79" s="228"/>
      <c r="I79" s="229">
        <f>ROUND(E79*H79,2)</f>
        <v>0</v>
      </c>
      <c r="J79" s="228"/>
      <c r="K79" s="229">
        <f>ROUND(E79*J79,2)</f>
        <v>0</v>
      </c>
      <c r="L79" s="229">
        <v>21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/>
      <c r="S79" s="229" t="s">
        <v>200</v>
      </c>
      <c r="T79" s="230" t="s">
        <v>188</v>
      </c>
      <c r="U79" s="215">
        <v>0</v>
      </c>
      <c r="V79" s="215">
        <f>ROUND(E79*U79,2)</f>
        <v>0</v>
      </c>
      <c r="W79" s="215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211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12"/>
      <c r="B80" s="213"/>
      <c r="C80" s="237"/>
      <c r="D80" s="233"/>
      <c r="E80" s="233"/>
      <c r="F80" s="233"/>
      <c r="G80" s="233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190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24">
        <v>36</v>
      </c>
      <c r="B81" s="225" t="s">
        <v>733</v>
      </c>
      <c r="C81" s="236" t="s">
        <v>734</v>
      </c>
      <c r="D81" s="226" t="s">
        <v>309</v>
      </c>
      <c r="E81" s="227">
        <v>10</v>
      </c>
      <c r="F81" s="228"/>
      <c r="G81" s="229">
        <f>ROUND(E81*F81,2)</f>
        <v>0</v>
      </c>
      <c r="H81" s="228"/>
      <c r="I81" s="229">
        <f>ROUND(E81*H81,2)</f>
        <v>0</v>
      </c>
      <c r="J81" s="228"/>
      <c r="K81" s="229">
        <f>ROUND(E81*J81,2)</f>
        <v>0</v>
      </c>
      <c r="L81" s="229">
        <v>21</v>
      </c>
      <c r="M81" s="229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29"/>
      <c r="S81" s="229" t="s">
        <v>200</v>
      </c>
      <c r="T81" s="230" t="s">
        <v>188</v>
      </c>
      <c r="U81" s="215">
        <v>0</v>
      </c>
      <c r="V81" s="215">
        <f>ROUND(E81*U81,2)</f>
        <v>0</v>
      </c>
      <c r="W81" s="215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211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12"/>
      <c r="B82" s="213"/>
      <c r="C82" s="237"/>
      <c r="D82" s="233"/>
      <c r="E82" s="233"/>
      <c r="F82" s="233"/>
      <c r="G82" s="233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05"/>
      <c r="Y82" s="205"/>
      <c r="Z82" s="205"/>
      <c r="AA82" s="205"/>
      <c r="AB82" s="205"/>
      <c r="AC82" s="205"/>
      <c r="AD82" s="205"/>
      <c r="AE82" s="205"/>
      <c r="AF82" s="205"/>
      <c r="AG82" s="205" t="s">
        <v>190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24">
        <v>37</v>
      </c>
      <c r="B83" s="225" t="s">
        <v>735</v>
      </c>
      <c r="C83" s="236" t="s">
        <v>736</v>
      </c>
      <c r="D83" s="226" t="s">
        <v>309</v>
      </c>
      <c r="E83" s="227">
        <v>5</v>
      </c>
      <c r="F83" s="228"/>
      <c r="G83" s="229">
        <f>ROUND(E83*F83,2)</f>
        <v>0</v>
      </c>
      <c r="H83" s="228"/>
      <c r="I83" s="229">
        <f>ROUND(E83*H83,2)</f>
        <v>0</v>
      </c>
      <c r="J83" s="228"/>
      <c r="K83" s="229">
        <f>ROUND(E83*J83,2)</f>
        <v>0</v>
      </c>
      <c r="L83" s="229">
        <v>21</v>
      </c>
      <c r="M83" s="229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29"/>
      <c r="S83" s="229" t="s">
        <v>200</v>
      </c>
      <c r="T83" s="230" t="s">
        <v>188</v>
      </c>
      <c r="U83" s="215">
        <v>0</v>
      </c>
      <c r="V83" s="215">
        <f>ROUND(E83*U83,2)</f>
        <v>0</v>
      </c>
      <c r="W83" s="215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211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12"/>
      <c r="B84" s="213"/>
      <c r="C84" s="237"/>
      <c r="D84" s="233"/>
      <c r="E84" s="233"/>
      <c r="F84" s="233"/>
      <c r="G84" s="233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190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24">
        <v>38</v>
      </c>
      <c r="B85" s="225" t="s">
        <v>737</v>
      </c>
      <c r="C85" s="236" t="s">
        <v>738</v>
      </c>
      <c r="D85" s="226" t="s">
        <v>309</v>
      </c>
      <c r="E85" s="227">
        <v>5</v>
      </c>
      <c r="F85" s="228"/>
      <c r="G85" s="229">
        <f>ROUND(E85*F85,2)</f>
        <v>0</v>
      </c>
      <c r="H85" s="228"/>
      <c r="I85" s="229">
        <f>ROUND(E85*H85,2)</f>
        <v>0</v>
      </c>
      <c r="J85" s="228"/>
      <c r="K85" s="229">
        <f>ROUND(E85*J85,2)</f>
        <v>0</v>
      </c>
      <c r="L85" s="229">
        <v>21</v>
      </c>
      <c r="M85" s="229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29"/>
      <c r="S85" s="229" t="s">
        <v>200</v>
      </c>
      <c r="T85" s="230" t="s">
        <v>188</v>
      </c>
      <c r="U85" s="215">
        <v>0</v>
      </c>
      <c r="V85" s="215">
        <f>ROUND(E85*U85,2)</f>
        <v>0</v>
      </c>
      <c r="W85" s="215"/>
      <c r="X85" s="205"/>
      <c r="Y85" s="205"/>
      <c r="Z85" s="205"/>
      <c r="AA85" s="205"/>
      <c r="AB85" s="205"/>
      <c r="AC85" s="205"/>
      <c r="AD85" s="205"/>
      <c r="AE85" s="205"/>
      <c r="AF85" s="205"/>
      <c r="AG85" s="205" t="s">
        <v>211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12"/>
      <c r="B86" s="213"/>
      <c r="C86" s="237"/>
      <c r="D86" s="233"/>
      <c r="E86" s="233"/>
      <c r="F86" s="233"/>
      <c r="G86" s="233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190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224">
        <v>39</v>
      </c>
      <c r="B87" s="225" t="s">
        <v>739</v>
      </c>
      <c r="C87" s="236" t="s">
        <v>740</v>
      </c>
      <c r="D87" s="226" t="s">
        <v>309</v>
      </c>
      <c r="E87" s="227">
        <v>1</v>
      </c>
      <c r="F87" s="228"/>
      <c r="G87" s="229">
        <f>ROUND(E87*F87,2)</f>
        <v>0</v>
      </c>
      <c r="H87" s="228"/>
      <c r="I87" s="229">
        <f>ROUND(E87*H87,2)</f>
        <v>0</v>
      </c>
      <c r="J87" s="228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200</v>
      </c>
      <c r="T87" s="230" t="s">
        <v>188</v>
      </c>
      <c r="U87" s="215">
        <v>0</v>
      </c>
      <c r="V87" s="215">
        <f>ROUND(E87*U87,2)</f>
        <v>0</v>
      </c>
      <c r="W87" s="215"/>
      <c r="X87" s="205"/>
      <c r="Y87" s="205"/>
      <c r="Z87" s="205"/>
      <c r="AA87" s="205"/>
      <c r="AB87" s="205"/>
      <c r="AC87" s="205"/>
      <c r="AD87" s="205"/>
      <c r="AE87" s="205"/>
      <c r="AF87" s="205"/>
      <c r="AG87" s="205" t="s">
        <v>211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212"/>
      <c r="B88" s="213"/>
      <c r="C88" s="237"/>
      <c r="D88" s="233"/>
      <c r="E88" s="233"/>
      <c r="F88" s="233"/>
      <c r="G88" s="233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190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24">
        <v>40</v>
      </c>
      <c r="B89" s="225" t="s">
        <v>741</v>
      </c>
      <c r="C89" s="236" t="s">
        <v>742</v>
      </c>
      <c r="D89" s="226" t="s">
        <v>309</v>
      </c>
      <c r="E89" s="227">
        <v>5</v>
      </c>
      <c r="F89" s="228"/>
      <c r="G89" s="229">
        <f>ROUND(E89*F89,2)</f>
        <v>0</v>
      </c>
      <c r="H89" s="228"/>
      <c r="I89" s="229">
        <f>ROUND(E89*H89,2)</f>
        <v>0</v>
      </c>
      <c r="J89" s="228"/>
      <c r="K89" s="229">
        <f>ROUND(E89*J89,2)</f>
        <v>0</v>
      </c>
      <c r="L89" s="229">
        <v>21</v>
      </c>
      <c r="M89" s="229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29"/>
      <c r="S89" s="229" t="s">
        <v>200</v>
      </c>
      <c r="T89" s="230" t="s">
        <v>188</v>
      </c>
      <c r="U89" s="215">
        <v>0</v>
      </c>
      <c r="V89" s="215">
        <f>ROUND(E89*U89,2)</f>
        <v>0</v>
      </c>
      <c r="W89" s="215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211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12"/>
      <c r="B90" s="213"/>
      <c r="C90" s="237"/>
      <c r="D90" s="233"/>
      <c r="E90" s="233"/>
      <c r="F90" s="233"/>
      <c r="G90" s="233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190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24">
        <v>41</v>
      </c>
      <c r="B91" s="225" t="s">
        <v>743</v>
      </c>
      <c r="C91" s="236" t="s">
        <v>744</v>
      </c>
      <c r="D91" s="226" t="s">
        <v>309</v>
      </c>
      <c r="E91" s="227">
        <v>2</v>
      </c>
      <c r="F91" s="228"/>
      <c r="G91" s="229">
        <f>ROUND(E91*F91,2)</f>
        <v>0</v>
      </c>
      <c r="H91" s="228"/>
      <c r="I91" s="229">
        <f>ROUND(E91*H91,2)</f>
        <v>0</v>
      </c>
      <c r="J91" s="228"/>
      <c r="K91" s="229">
        <f>ROUND(E91*J91,2)</f>
        <v>0</v>
      </c>
      <c r="L91" s="229">
        <v>21</v>
      </c>
      <c r="M91" s="229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29"/>
      <c r="S91" s="229" t="s">
        <v>200</v>
      </c>
      <c r="T91" s="230" t="s">
        <v>188</v>
      </c>
      <c r="U91" s="215">
        <v>0</v>
      </c>
      <c r="V91" s="215">
        <f>ROUND(E91*U91,2)</f>
        <v>0</v>
      </c>
      <c r="W91" s="215"/>
      <c r="X91" s="205"/>
      <c r="Y91" s="205"/>
      <c r="Z91" s="205"/>
      <c r="AA91" s="205"/>
      <c r="AB91" s="205"/>
      <c r="AC91" s="205"/>
      <c r="AD91" s="205"/>
      <c r="AE91" s="205"/>
      <c r="AF91" s="205"/>
      <c r="AG91" s="205" t="s">
        <v>211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12"/>
      <c r="B92" s="213"/>
      <c r="C92" s="237"/>
      <c r="D92" s="233"/>
      <c r="E92" s="233"/>
      <c r="F92" s="233"/>
      <c r="G92" s="233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190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x14ac:dyDescent="0.2">
      <c r="A93" s="218" t="s">
        <v>182</v>
      </c>
      <c r="B93" s="219" t="s">
        <v>136</v>
      </c>
      <c r="C93" s="235" t="s">
        <v>137</v>
      </c>
      <c r="D93" s="220"/>
      <c r="E93" s="221"/>
      <c r="F93" s="222"/>
      <c r="G93" s="222">
        <f>SUMIF(AG94:AG115,"&lt;&gt;NOR",G94:G115)</f>
        <v>0</v>
      </c>
      <c r="H93" s="222"/>
      <c r="I93" s="222">
        <f>SUM(I94:I115)</f>
        <v>0</v>
      </c>
      <c r="J93" s="222"/>
      <c r="K93" s="222">
        <f>SUM(K94:K115)</f>
        <v>0</v>
      </c>
      <c r="L93" s="222"/>
      <c r="M93" s="222">
        <f>SUM(M94:M115)</f>
        <v>0</v>
      </c>
      <c r="N93" s="222"/>
      <c r="O93" s="222">
        <f>SUM(O94:O115)</f>
        <v>0</v>
      </c>
      <c r="P93" s="222"/>
      <c r="Q93" s="222">
        <f>SUM(Q94:Q115)</f>
        <v>0</v>
      </c>
      <c r="R93" s="222"/>
      <c r="S93" s="222"/>
      <c r="T93" s="223"/>
      <c r="U93" s="217"/>
      <c r="V93" s="217">
        <f>SUM(V94:V115)</f>
        <v>0</v>
      </c>
      <c r="W93" s="217"/>
      <c r="AG93" t="s">
        <v>183</v>
      </c>
    </row>
    <row r="94" spans="1:60" outlineLevel="1" x14ac:dyDescent="0.2">
      <c r="A94" s="224">
        <v>42</v>
      </c>
      <c r="B94" s="225" t="s">
        <v>745</v>
      </c>
      <c r="C94" s="236" t="s">
        <v>746</v>
      </c>
      <c r="D94" s="226" t="s">
        <v>309</v>
      </c>
      <c r="E94" s="227">
        <v>80</v>
      </c>
      <c r="F94" s="228"/>
      <c r="G94" s="229">
        <f>ROUND(E94*F94,2)</f>
        <v>0</v>
      </c>
      <c r="H94" s="228"/>
      <c r="I94" s="229">
        <f>ROUND(E94*H94,2)</f>
        <v>0</v>
      </c>
      <c r="J94" s="228"/>
      <c r="K94" s="229">
        <f>ROUND(E94*J94,2)</f>
        <v>0</v>
      </c>
      <c r="L94" s="229">
        <v>21</v>
      </c>
      <c r="M94" s="229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29"/>
      <c r="S94" s="229" t="s">
        <v>200</v>
      </c>
      <c r="T94" s="230" t="s">
        <v>188</v>
      </c>
      <c r="U94" s="215">
        <v>0</v>
      </c>
      <c r="V94" s="215">
        <f>ROUND(E94*U94,2)</f>
        <v>0</v>
      </c>
      <c r="W94" s="215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211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12"/>
      <c r="B95" s="213"/>
      <c r="C95" s="237"/>
      <c r="D95" s="233"/>
      <c r="E95" s="233"/>
      <c r="F95" s="233"/>
      <c r="G95" s="233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05"/>
      <c r="Y95" s="205"/>
      <c r="Z95" s="205"/>
      <c r="AA95" s="205"/>
      <c r="AB95" s="205"/>
      <c r="AC95" s="205"/>
      <c r="AD95" s="205"/>
      <c r="AE95" s="205"/>
      <c r="AF95" s="205"/>
      <c r="AG95" s="205" t="s">
        <v>190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24">
        <v>43</v>
      </c>
      <c r="B96" s="225" t="s">
        <v>747</v>
      </c>
      <c r="C96" s="236" t="s">
        <v>748</v>
      </c>
      <c r="D96" s="226" t="s">
        <v>309</v>
      </c>
      <c r="E96" s="227">
        <v>5</v>
      </c>
      <c r="F96" s="228"/>
      <c r="G96" s="229">
        <f>ROUND(E96*F96,2)</f>
        <v>0</v>
      </c>
      <c r="H96" s="228"/>
      <c r="I96" s="229">
        <f>ROUND(E96*H96,2)</f>
        <v>0</v>
      </c>
      <c r="J96" s="228"/>
      <c r="K96" s="229">
        <f>ROUND(E96*J96,2)</f>
        <v>0</v>
      </c>
      <c r="L96" s="229">
        <v>21</v>
      </c>
      <c r="M96" s="229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29"/>
      <c r="S96" s="229" t="s">
        <v>200</v>
      </c>
      <c r="T96" s="230" t="s">
        <v>188</v>
      </c>
      <c r="U96" s="215">
        <v>0</v>
      </c>
      <c r="V96" s="215">
        <f>ROUND(E96*U96,2)</f>
        <v>0</v>
      </c>
      <c r="W96" s="215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211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12"/>
      <c r="B97" s="213"/>
      <c r="C97" s="237"/>
      <c r="D97" s="233"/>
      <c r="E97" s="233"/>
      <c r="F97" s="233"/>
      <c r="G97" s="233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190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24">
        <v>44</v>
      </c>
      <c r="B98" s="225" t="s">
        <v>749</v>
      </c>
      <c r="C98" s="236" t="s">
        <v>750</v>
      </c>
      <c r="D98" s="226" t="s">
        <v>309</v>
      </c>
      <c r="E98" s="227">
        <v>15</v>
      </c>
      <c r="F98" s="228"/>
      <c r="G98" s="229">
        <f>ROUND(E98*F98,2)</f>
        <v>0</v>
      </c>
      <c r="H98" s="228"/>
      <c r="I98" s="229">
        <f>ROUND(E98*H98,2)</f>
        <v>0</v>
      </c>
      <c r="J98" s="228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200</v>
      </c>
      <c r="T98" s="230" t="s">
        <v>188</v>
      </c>
      <c r="U98" s="215">
        <v>0</v>
      </c>
      <c r="V98" s="215">
        <f>ROUND(E98*U98,2)</f>
        <v>0</v>
      </c>
      <c r="W98" s="215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211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12"/>
      <c r="B99" s="213"/>
      <c r="C99" s="237"/>
      <c r="D99" s="233"/>
      <c r="E99" s="233"/>
      <c r="F99" s="233"/>
      <c r="G99" s="233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190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24">
        <v>45</v>
      </c>
      <c r="B100" s="225" t="s">
        <v>751</v>
      </c>
      <c r="C100" s="236" t="s">
        <v>752</v>
      </c>
      <c r="D100" s="226" t="s">
        <v>309</v>
      </c>
      <c r="E100" s="227">
        <v>50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21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/>
      <c r="S100" s="229" t="s">
        <v>200</v>
      </c>
      <c r="T100" s="230" t="s">
        <v>188</v>
      </c>
      <c r="U100" s="215">
        <v>0</v>
      </c>
      <c r="V100" s="215">
        <f>ROUND(E100*U100,2)</f>
        <v>0</v>
      </c>
      <c r="W100" s="21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211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212"/>
      <c r="B101" s="213"/>
      <c r="C101" s="237"/>
      <c r="D101" s="233"/>
      <c r="E101" s="233"/>
      <c r="F101" s="233"/>
      <c r="G101" s="233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190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224">
        <v>46</v>
      </c>
      <c r="B102" s="225" t="s">
        <v>753</v>
      </c>
      <c r="C102" s="236" t="s">
        <v>754</v>
      </c>
      <c r="D102" s="226" t="s">
        <v>309</v>
      </c>
      <c r="E102" s="227">
        <v>25</v>
      </c>
      <c r="F102" s="228"/>
      <c r="G102" s="229">
        <f>ROUND(E102*F102,2)</f>
        <v>0</v>
      </c>
      <c r="H102" s="228"/>
      <c r="I102" s="229">
        <f>ROUND(E102*H102,2)</f>
        <v>0</v>
      </c>
      <c r="J102" s="228"/>
      <c r="K102" s="229">
        <f>ROUND(E102*J102,2)</f>
        <v>0</v>
      </c>
      <c r="L102" s="229">
        <v>21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29"/>
      <c r="S102" s="229" t="s">
        <v>200</v>
      </c>
      <c r="T102" s="230" t="s">
        <v>188</v>
      </c>
      <c r="U102" s="215">
        <v>0</v>
      </c>
      <c r="V102" s="215">
        <f>ROUND(E102*U102,2)</f>
        <v>0</v>
      </c>
      <c r="W102" s="21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 t="s">
        <v>211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12"/>
      <c r="B103" s="213"/>
      <c r="C103" s="237"/>
      <c r="D103" s="233"/>
      <c r="E103" s="233"/>
      <c r="F103" s="233"/>
      <c r="G103" s="233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190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24">
        <v>47</v>
      </c>
      <c r="B104" s="225" t="s">
        <v>755</v>
      </c>
      <c r="C104" s="236" t="s">
        <v>756</v>
      </c>
      <c r="D104" s="226" t="s">
        <v>309</v>
      </c>
      <c r="E104" s="227">
        <v>1</v>
      </c>
      <c r="F104" s="228"/>
      <c r="G104" s="229">
        <f>ROUND(E104*F104,2)</f>
        <v>0</v>
      </c>
      <c r="H104" s="228"/>
      <c r="I104" s="229">
        <f>ROUND(E104*H104,2)</f>
        <v>0</v>
      </c>
      <c r="J104" s="228"/>
      <c r="K104" s="229">
        <f>ROUND(E104*J104,2)</f>
        <v>0</v>
      </c>
      <c r="L104" s="229">
        <v>21</v>
      </c>
      <c r="M104" s="229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29"/>
      <c r="S104" s="229" t="s">
        <v>200</v>
      </c>
      <c r="T104" s="230" t="s">
        <v>188</v>
      </c>
      <c r="U104" s="215">
        <v>0</v>
      </c>
      <c r="V104" s="215">
        <f>ROUND(E104*U104,2)</f>
        <v>0</v>
      </c>
      <c r="W104" s="21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211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12"/>
      <c r="B105" s="213"/>
      <c r="C105" s="237"/>
      <c r="D105" s="233"/>
      <c r="E105" s="233"/>
      <c r="F105" s="233"/>
      <c r="G105" s="233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190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24">
        <v>48</v>
      </c>
      <c r="B106" s="225" t="s">
        <v>757</v>
      </c>
      <c r="C106" s="236" t="s">
        <v>758</v>
      </c>
      <c r="D106" s="226" t="s">
        <v>309</v>
      </c>
      <c r="E106" s="227">
        <v>2</v>
      </c>
      <c r="F106" s="228"/>
      <c r="G106" s="229">
        <f>ROUND(E106*F106,2)</f>
        <v>0</v>
      </c>
      <c r="H106" s="228"/>
      <c r="I106" s="229">
        <f>ROUND(E106*H106,2)</f>
        <v>0</v>
      </c>
      <c r="J106" s="228"/>
      <c r="K106" s="229">
        <f>ROUND(E106*J106,2)</f>
        <v>0</v>
      </c>
      <c r="L106" s="229">
        <v>21</v>
      </c>
      <c r="M106" s="229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29"/>
      <c r="S106" s="229" t="s">
        <v>200</v>
      </c>
      <c r="T106" s="230" t="s">
        <v>188</v>
      </c>
      <c r="U106" s="215">
        <v>0</v>
      </c>
      <c r="V106" s="215">
        <f>ROUND(E106*U106,2)</f>
        <v>0</v>
      </c>
      <c r="W106" s="21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 t="s">
        <v>211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12"/>
      <c r="B107" s="213"/>
      <c r="C107" s="237"/>
      <c r="D107" s="233"/>
      <c r="E107" s="233"/>
      <c r="F107" s="233"/>
      <c r="G107" s="233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190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224">
        <v>49</v>
      </c>
      <c r="B108" s="225" t="s">
        <v>759</v>
      </c>
      <c r="C108" s="236" t="s">
        <v>760</v>
      </c>
      <c r="D108" s="226" t="s">
        <v>309</v>
      </c>
      <c r="E108" s="227">
        <v>20</v>
      </c>
      <c r="F108" s="228"/>
      <c r="G108" s="229">
        <f>ROUND(E108*F108,2)</f>
        <v>0</v>
      </c>
      <c r="H108" s="228"/>
      <c r="I108" s="229">
        <f>ROUND(E108*H108,2)</f>
        <v>0</v>
      </c>
      <c r="J108" s="228"/>
      <c r="K108" s="229">
        <f>ROUND(E108*J108,2)</f>
        <v>0</v>
      </c>
      <c r="L108" s="229">
        <v>21</v>
      </c>
      <c r="M108" s="229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29"/>
      <c r="S108" s="229" t="s">
        <v>200</v>
      </c>
      <c r="T108" s="230" t="s">
        <v>188</v>
      </c>
      <c r="U108" s="215">
        <v>0</v>
      </c>
      <c r="V108" s="215">
        <f>ROUND(E108*U108,2)</f>
        <v>0</v>
      </c>
      <c r="W108" s="21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211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">
      <c r="A109" s="212"/>
      <c r="B109" s="213"/>
      <c r="C109" s="237"/>
      <c r="D109" s="233"/>
      <c r="E109" s="233"/>
      <c r="F109" s="233"/>
      <c r="G109" s="233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190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">
      <c r="A110" s="224">
        <v>50</v>
      </c>
      <c r="B110" s="225" t="s">
        <v>761</v>
      </c>
      <c r="C110" s="236" t="s">
        <v>762</v>
      </c>
      <c r="D110" s="226" t="s">
        <v>309</v>
      </c>
      <c r="E110" s="227">
        <v>50</v>
      </c>
      <c r="F110" s="228"/>
      <c r="G110" s="229">
        <f>ROUND(E110*F110,2)</f>
        <v>0</v>
      </c>
      <c r="H110" s="228"/>
      <c r="I110" s="229">
        <f>ROUND(E110*H110,2)</f>
        <v>0</v>
      </c>
      <c r="J110" s="228"/>
      <c r="K110" s="229">
        <f>ROUND(E110*J110,2)</f>
        <v>0</v>
      </c>
      <c r="L110" s="229">
        <v>21</v>
      </c>
      <c r="M110" s="229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29"/>
      <c r="S110" s="229" t="s">
        <v>200</v>
      </c>
      <c r="T110" s="230" t="s">
        <v>188</v>
      </c>
      <c r="U110" s="215">
        <v>0</v>
      </c>
      <c r="V110" s="215">
        <f>ROUND(E110*U110,2)</f>
        <v>0</v>
      </c>
      <c r="W110" s="21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211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12"/>
      <c r="B111" s="213"/>
      <c r="C111" s="237"/>
      <c r="D111" s="233"/>
      <c r="E111" s="233"/>
      <c r="F111" s="233"/>
      <c r="G111" s="233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190</v>
      </c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">
      <c r="A112" s="224">
        <v>51</v>
      </c>
      <c r="B112" s="225" t="s">
        <v>763</v>
      </c>
      <c r="C112" s="236" t="s">
        <v>764</v>
      </c>
      <c r="D112" s="226" t="s">
        <v>309</v>
      </c>
      <c r="E112" s="227">
        <v>1</v>
      </c>
      <c r="F112" s="228"/>
      <c r="G112" s="229">
        <f>ROUND(E112*F112,2)</f>
        <v>0</v>
      </c>
      <c r="H112" s="228"/>
      <c r="I112" s="229">
        <f>ROUND(E112*H112,2)</f>
        <v>0</v>
      </c>
      <c r="J112" s="228"/>
      <c r="K112" s="229">
        <f>ROUND(E112*J112,2)</f>
        <v>0</v>
      </c>
      <c r="L112" s="229">
        <v>21</v>
      </c>
      <c r="M112" s="229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29"/>
      <c r="S112" s="229" t="s">
        <v>200</v>
      </c>
      <c r="T112" s="230" t="s">
        <v>188</v>
      </c>
      <c r="U112" s="215">
        <v>0</v>
      </c>
      <c r="V112" s="215">
        <f>ROUND(E112*U112,2)</f>
        <v>0</v>
      </c>
      <c r="W112" s="21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 t="s">
        <v>211</v>
      </c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12"/>
      <c r="B113" s="213"/>
      <c r="C113" s="237"/>
      <c r="D113" s="233"/>
      <c r="E113" s="233"/>
      <c r="F113" s="233"/>
      <c r="G113" s="233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190</v>
      </c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outlineLevel="1" x14ac:dyDescent="0.2">
      <c r="A114" s="224">
        <v>52</v>
      </c>
      <c r="B114" s="225" t="s">
        <v>765</v>
      </c>
      <c r="C114" s="236" t="s">
        <v>712</v>
      </c>
      <c r="D114" s="226" t="s">
        <v>0</v>
      </c>
      <c r="E114" s="227">
        <v>5</v>
      </c>
      <c r="F114" s="228"/>
      <c r="G114" s="229">
        <f>ROUND(E114*F114,2)</f>
        <v>0</v>
      </c>
      <c r="H114" s="228"/>
      <c r="I114" s="229">
        <f>ROUND(E114*H114,2)</f>
        <v>0</v>
      </c>
      <c r="J114" s="228"/>
      <c r="K114" s="229">
        <f>ROUND(E114*J114,2)</f>
        <v>0</v>
      </c>
      <c r="L114" s="229">
        <v>21</v>
      </c>
      <c r="M114" s="229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29"/>
      <c r="S114" s="229" t="s">
        <v>200</v>
      </c>
      <c r="T114" s="230" t="s">
        <v>188</v>
      </c>
      <c r="U114" s="215">
        <v>0</v>
      </c>
      <c r="V114" s="215">
        <f>ROUND(E114*U114,2)</f>
        <v>0</v>
      </c>
      <c r="W114" s="215"/>
      <c r="X114" s="205"/>
      <c r="Y114" s="205"/>
      <c r="Z114" s="205"/>
      <c r="AA114" s="205"/>
      <c r="AB114" s="205"/>
      <c r="AC114" s="205"/>
      <c r="AD114" s="205"/>
      <c r="AE114" s="205"/>
      <c r="AF114" s="205"/>
      <c r="AG114" s="205" t="s">
        <v>412</v>
      </c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5"/>
      <c r="AZ114" s="205"/>
      <c r="BA114" s="205"/>
      <c r="BB114" s="205"/>
      <c r="BC114" s="205"/>
      <c r="BD114" s="205"/>
      <c r="BE114" s="205"/>
      <c r="BF114" s="205"/>
      <c r="BG114" s="205"/>
      <c r="BH114" s="205"/>
    </row>
    <row r="115" spans="1:60" outlineLevel="1" x14ac:dyDescent="0.2">
      <c r="A115" s="212"/>
      <c r="B115" s="213"/>
      <c r="C115" s="237"/>
      <c r="D115" s="233"/>
      <c r="E115" s="233"/>
      <c r="F115" s="233"/>
      <c r="G115" s="233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 t="s">
        <v>190</v>
      </c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</row>
    <row r="116" spans="1:60" x14ac:dyDescent="0.2">
      <c r="A116" s="218" t="s">
        <v>182</v>
      </c>
      <c r="B116" s="219" t="s">
        <v>138</v>
      </c>
      <c r="C116" s="235" t="s">
        <v>139</v>
      </c>
      <c r="D116" s="220"/>
      <c r="E116" s="221"/>
      <c r="F116" s="222"/>
      <c r="G116" s="222">
        <f>SUMIF(AG117:AG130,"&lt;&gt;NOR",G117:G130)</f>
        <v>0</v>
      </c>
      <c r="H116" s="222"/>
      <c r="I116" s="222">
        <f>SUM(I117:I130)</f>
        <v>0</v>
      </c>
      <c r="J116" s="222"/>
      <c r="K116" s="222">
        <f>SUM(K117:K130)</f>
        <v>0</v>
      </c>
      <c r="L116" s="222"/>
      <c r="M116" s="222">
        <f>SUM(M117:M130)</f>
        <v>0</v>
      </c>
      <c r="N116" s="222"/>
      <c r="O116" s="222">
        <f>SUM(O117:O130)</f>
        <v>0</v>
      </c>
      <c r="P116" s="222"/>
      <c r="Q116" s="222">
        <f>SUM(Q117:Q130)</f>
        <v>0</v>
      </c>
      <c r="R116" s="222"/>
      <c r="S116" s="222"/>
      <c r="T116" s="223"/>
      <c r="U116" s="217"/>
      <c r="V116" s="217">
        <f>SUM(V117:V130)</f>
        <v>0</v>
      </c>
      <c r="W116" s="217"/>
      <c r="AG116" t="s">
        <v>183</v>
      </c>
    </row>
    <row r="117" spans="1:60" outlineLevel="1" x14ac:dyDescent="0.2">
      <c r="A117" s="224">
        <v>53</v>
      </c>
      <c r="B117" s="225" t="s">
        <v>766</v>
      </c>
      <c r="C117" s="236" t="s">
        <v>767</v>
      </c>
      <c r="D117" s="226" t="s">
        <v>309</v>
      </c>
      <c r="E117" s="227">
        <v>6</v>
      </c>
      <c r="F117" s="228"/>
      <c r="G117" s="229">
        <f>ROUND(E117*F117,2)</f>
        <v>0</v>
      </c>
      <c r="H117" s="228"/>
      <c r="I117" s="229">
        <f>ROUND(E117*H117,2)</f>
        <v>0</v>
      </c>
      <c r="J117" s="228"/>
      <c r="K117" s="229">
        <f>ROUND(E117*J117,2)</f>
        <v>0</v>
      </c>
      <c r="L117" s="229">
        <v>21</v>
      </c>
      <c r="M117" s="229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29"/>
      <c r="S117" s="229" t="s">
        <v>200</v>
      </c>
      <c r="T117" s="230" t="s">
        <v>188</v>
      </c>
      <c r="U117" s="215">
        <v>0</v>
      </c>
      <c r="V117" s="215">
        <f>ROUND(E117*U117,2)</f>
        <v>0</v>
      </c>
      <c r="W117" s="21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 t="s">
        <v>211</v>
      </c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</row>
    <row r="118" spans="1:60" outlineLevel="1" x14ac:dyDescent="0.2">
      <c r="A118" s="212"/>
      <c r="B118" s="213"/>
      <c r="C118" s="237"/>
      <c r="D118" s="233"/>
      <c r="E118" s="233"/>
      <c r="F118" s="233"/>
      <c r="G118" s="233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 t="s">
        <v>190</v>
      </c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</row>
    <row r="119" spans="1:60" outlineLevel="1" x14ac:dyDescent="0.2">
      <c r="A119" s="224">
        <v>54</v>
      </c>
      <c r="B119" s="225" t="s">
        <v>768</v>
      </c>
      <c r="C119" s="236" t="s">
        <v>769</v>
      </c>
      <c r="D119" s="226" t="s">
        <v>309</v>
      </c>
      <c r="E119" s="227">
        <v>8</v>
      </c>
      <c r="F119" s="228"/>
      <c r="G119" s="229">
        <f>ROUND(E119*F119,2)</f>
        <v>0</v>
      </c>
      <c r="H119" s="228"/>
      <c r="I119" s="229">
        <f>ROUND(E119*H119,2)</f>
        <v>0</v>
      </c>
      <c r="J119" s="228"/>
      <c r="K119" s="229">
        <f>ROUND(E119*J119,2)</f>
        <v>0</v>
      </c>
      <c r="L119" s="229">
        <v>21</v>
      </c>
      <c r="M119" s="229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200</v>
      </c>
      <c r="T119" s="230" t="s">
        <v>188</v>
      </c>
      <c r="U119" s="215">
        <v>0</v>
      </c>
      <c r="V119" s="215">
        <f>ROUND(E119*U119,2)</f>
        <v>0</v>
      </c>
      <c r="W119" s="21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 t="s">
        <v>211</v>
      </c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</row>
    <row r="120" spans="1:60" outlineLevel="1" x14ac:dyDescent="0.2">
      <c r="A120" s="212"/>
      <c r="B120" s="213"/>
      <c r="C120" s="237"/>
      <c r="D120" s="233"/>
      <c r="E120" s="233"/>
      <c r="F120" s="233"/>
      <c r="G120" s="233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 t="s">
        <v>190</v>
      </c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</row>
    <row r="121" spans="1:60" outlineLevel="1" x14ac:dyDescent="0.2">
      <c r="A121" s="224">
        <v>55</v>
      </c>
      <c r="B121" s="225" t="s">
        <v>770</v>
      </c>
      <c r="C121" s="236" t="s">
        <v>771</v>
      </c>
      <c r="D121" s="226" t="s">
        <v>309</v>
      </c>
      <c r="E121" s="227">
        <v>15</v>
      </c>
      <c r="F121" s="228"/>
      <c r="G121" s="229">
        <f>ROUND(E121*F121,2)</f>
        <v>0</v>
      </c>
      <c r="H121" s="228"/>
      <c r="I121" s="229">
        <f>ROUND(E121*H121,2)</f>
        <v>0</v>
      </c>
      <c r="J121" s="228"/>
      <c r="K121" s="229">
        <f>ROUND(E121*J121,2)</f>
        <v>0</v>
      </c>
      <c r="L121" s="229">
        <v>21</v>
      </c>
      <c r="M121" s="229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/>
      <c r="S121" s="229" t="s">
        <v>200</v>
      </c>
      <c r="T121" s="230" t="s">
        <v>188</v>
      </c>
      <c r="U121" s="215">
        <v>0</v>
      </c>
      <c r="V121" s="215">
        <f>ROUND(E121*U121,2)</f>
        <v>0</v>
      </c>
      <c r="W121" s="21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 t="s">
        <v>211</v>
      </c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</row>
    <row r="122" spans="1:60" outlineLevel="1" x14ac:dyDescent="0.2">
      <c r="A122" s="212"/>
      <c r="B122" s="213"/>
      <c r="C122" s="237"/>
      <c r="D122" s="233"/>
      <c r="E122" s="233"/>
      <c r="F122" s="233"/>
      <c r="G122" s="233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 t="s">
        <v>190</v>
      </c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</row>
    <row r="123" spans="1:60" outlineLevel="1" x14ac:dyDescent="0.2">
      <c r="A123" s="224">
        <v>56</v>
      </c>
      <c r="B123" s="225" t="s">
        <v>772</v>
      </c>
      <c r="C123" s="236" t="s">
        <v>773</v>
      </c>
      <c r="D123" s="226" t="s">
        <v>309</v>
      </c>
      <c r="E123" s="227">
        <v>20</v>
      </c>
      <c r="F123" s="228"/>
      <c r="G123" s="229">
        <f>ROUND(E123*F123,2)</f>
        <v>0</v>
      </c>
      <c r="H123" s="228"/>
      <c r="I123" s="229">
        <f>ROUND(E123*H123,2)</f>
        <v>0</v>
      </c>
      <c r="J123" s="228"/>
      <c r="K123" s="229">
        <f>ROUND(E123*J123,2)</f>
        <v>0</v>
      </c>
      <c r="L123" s="229">
        <v>21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/>
      <c r="S123" s="229" t="s">
        <v>200</v>
      </c>
      <c r="T123" s="230" t="s">
        <v>188</v>
      </c>
      <c r="U123" s="215">
        <v>0</v>
      </c>
      <c r="V123" s="215">
        <f>ROUND(E123*U123,2)</f>
        <v>0</v>
      </c>
      <c r="W123" s="21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 t="s">
        <v>211</v>
      </c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</row>
    <row r="124" spans="1:60" outlineLevel="1" x14ac:dyDescent="0.2">
      <c r="A124" s="212"/>
      <c r="B124" s="213"/>
      <c r="C124" s="237"/>
      <c r="D124" s="233"/>
      <c r="E124" s="233"/>
      <c r="F124" s="233"/>
      <c r="G124" s="233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 t="s">
        <v>190</v>
      </c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</row>
    <row r="125" spans="1:60" outlineLevel="1" x14ac:dyDescent="0.2">
      <c r="A125" s="224">
        <v>57</v>
      </c>
      <c r="B125" s="225" t="s">
        <v>774</v>
      </c>
      <c r="C125" s="236" t="s">
        <v>775</v>
      </c>
      <c r="D125" s="226" t="s">
        <v>309</v>
      </c>
      <c r="E125" s="227">
        <v>8</v>
      </c>
      <c r="F125" s="228"/>
      <c r="G125" s="229">
        <f>ROUND(E125*F125,2)</f>
        <v>0</v>
      </c>
      <c r="H125" s="228"/>
      <c r="I125" s="229">
        <f>ROUND(E125*H125,2)</f>
        <v>0</v>
      </c>
      <c r="J125" s="228"/>
      <c r="K125" s="229">
        <f>ROUND(E125*J125,2)</f>
        <v>0</v>
      </c>
      <c r="L125" s="229">
        <v>21</v>
      </c>
      <c r="M125" s="229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29"/>
      <c r="S125" s="229" t="s">
        <v>200</v>
      </c>
      <c r="T125" s="230" t="s">
        <v>188</v>
      </c>
      <c r="U125" s="215">
        <v>0</v>
      </c>
      <c r="V125" s="215">
        <f>ROUND(E125*U125,2)</f>
        <v>0</v>
      </c>
      <c r="W125" s="21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 t="s">
        <v>211</v>
      </c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</row>
    <row r="126" spans="1:60" outlineLevel="1" x14ac:dyDescent="0.2">
      <c r="A126" s="212"/>
      <c r="B126" s="213"/>
      <c r="C126" s="237"/>
      <c r="D126" s="233"/>
      <c r="E126" s="233"/>
      <c r="F126" s="233"/>
      <c r="G126" s="233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 t="s">
        <v>190</v>
      </c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</row>
    <row r="127" spans="1:60" outlineLevel="1" x14ac:dyDescent="0.2">
      <c r="A127" s="224">
        <v>58</v>
      </c>
      <c r="B127" s="225" t="s">
        <v>776</v>
      </c>
      <c r="C127" s="236" t="s">
        <v>777</v>
      </c>
      <c r="D127" s="226" t="s">
        <v>309</v>
      </c>
      <c r="E127" s="227">
        <v>57</v>
      </c>
      <c r="F127" s="228"/>
      <c r="G127" s="229">
        <f>ROUND(E127*F127,2)</f>
        <v>0</v>
      </c>
      <c r="H127" s="228"/>
      <c r="I127" s="229">
        <f>ROUND(E127*H127,2)</f>
        <v>0</v>
      </c>
      <c r="J127" s="228"/>
      <c r="K127" s="229">
        <f>ROUND(E127*J127,2)</f>
        <v>0</v>
      </c>
      <c r="L127" s="229">
        <v>21</v>
      </c>
      <c r="M127" s="229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29"/>
      <c r="S127" s="229" t="s">
        <v>200</v>
      </c>
      <c r="T127" s="230" t="s">
        <v>188</v>
      </c>
      <c r="U127" s="215">
        <v>0</v>
      </c>
      <c r="V127" s="215">
        <f>ROUND(E127*U127,2)</f>
        <v>0</v>
      </c>
      <c r="W127" s="21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 t="s">
        <v>211</v>
      </c>
      <c r="AH127" s="205"/>
      <c r="AI127" s="205"/>
      <c r="AJ127" s="205"/>
      <c r="AK127" s="205"/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205"/>
      <c r="AX127" s="205"/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</row>
    <row r="128" spans="1:60" outlineLevel="1" x14ac:dyDescent="0.2">
      <c r="A128" s="212"/>
      <c r="B128" s="213"/>
      <c r="C128" s="237"/>
      <c r="D128" s="233"/>
      <c r="E128" s="233"/>
      <c r="F128" s="233"/>
      <c r="G128" s="233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 t="s">
        <v>190</v>
      </c>
      <c r="AH128" s="205"/>
      <c r="AI128" s="205"/>
      <c r="AJ128" s="205"/>
      <c r="AK128" s="205"/>
      <c r="AL128" s="205"/>
      <c r="AM128" s="205"/>
      <c r="AN128" s="205"/>
      <c r="AO128" s="205"/>
      <c r="AP128" s="205"/>
      <c r="AQ128" s="205"/>
      <c r="AR128" s="205"/>
      <c r="AS128" s="205"/>
      <c r="AT128" s="205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205"/>
      <c r="BE128" s="205"/>
      <c r="BF128" s="205"/>
      <c r="BG128" s="205"/>
      <c r="BH128" s="205"/>
    </row>
    <row r="129" spans="1:60" outlineLevel="1" x14ac:dyDescent="0.2">
      <c r="A129" s="224">
        <v>59</v>
      </c>
      <c r="B129" s="225" t="s">
        <v>778</v>
      </c>
      <c r="C129" s="236" t="s">
        <v>779</v>
      </c>
      <c r="D129" s="226" t="s">
        <v>309</v>
      </c>
      <c r="E129" s="227">
        <v>57</v>
      </c>
      <c r="F129" s="228"/>
      <c r="G129" s="229">
        <f>ROUND(E129*F129,2)</f>
        <v>0</v>
      </c>
      <c r="H129" s="228"/>
      <c r="I129" s="229">
        <f>ROUND(E129*H129,2)</f>
        <v>0</v>
      </c>
      <c r="J129" s="228"/>
      <c r="K129" s="229">
        <f>ROUND(E129*J129,2)</f>
        <v>0</v>
      </c>
      <c r="L129" s="229">
        <v>21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29"/>
      <c r="S129" s="229" t="s">
        <v>200</v>
      </c>
      <c r="T129" s="230" t="s">
        <v>188</v>
      </c>
      <c r="U129" s="215">
        <v>0</v>
      </c>
      <c r="V129" s="215">
        <f>ROUND(E129*U129,2)</f>
        <v>0</v>
      </c>
      <c r="W129" s="21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 t="s">
        <v>211</v>
      </c>
      <c r="AH129" s="205"/>
      <c r="AI129" s="205"/>
      <c r="AJ129" s="205"/>
      <c r="AK129" s="205"/>
      <c r="AL129" s="205"/>
      <c r="AM129" s="205"/>
      <c r="AN129" s="205"/>
      <c r="AO129" s="205"/>
      <c r="AP129" s="205"/>
      <c r="AQ129" s="205"/>
      <c r="AR129" s="205"/>
      <c r="AS129" s="205"/>
      <c r="AT129" s="205"/>
      <c r="AU129" s="205"/>
      <c r="AV129" s="205"/>
      <c r="AW129" s="205"/>
      <c r="AX129" s="205"/>
      <c r="AY129" s="205"/>
      <c r="AZ129" s="205"/>
      <c r="BA129" s="205"/>
      <c r="BB129" s="205"/>
      <c r="BC129" s="205"/>
      <c r="BD129" s="205"/>
      <c r="BE129" s="205"/>
      <c r="BF129" s="205"/>
      <c r="BG129" s="205"/>
      <c r="BH129" s="205"/>
    </row>
    <row r="130" spans="1:60" outlineLevel="1" x14ac:dyDescent="0.2">
      <c r="A130" s="212"/>
      <c r="B130" s="213"/>
      <c r="C130" s="237"/>
      <c r="D130" s="233"/>
      <c r="E130" s="233"/>
      <c r="F130" s="233"/>
      <c r="G130" s="233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 t="s">
        <v>190</v>
      </c>
      <c r="AH130" s="205"/>
      <c r="AI130" s="205"/>
      <c r="AJ130" s="205"/>
      <c r="AK130" s="205"/>
      <c r="AL130" s="205"/>
      <c r="AM130" s="205"/>
      <c r="AN130" s="205"/>
      <c r="AO130" s="205"/>
      <c r="AP130" s="205"/>
      <c r="AQ130" s="205"/>
      <c r="AR130" s="205"/>
      <c r="AS130" s="205"/>
      <c r="AT130" s="205"/>
      <c r="AU130" s="205"/>
      <c r="AV130" s="205"/>
      <c r="AW130" s="205"/>
      <c r="AX130" s="205"/>
      <c r="AY130" s="205"/>
      <c r="AZ130" s="205"/>
      <c r="BA130" s="205"/>
      <c r="BB130" s="205"/>
      <c r="BC130" s="205"/>
      <c r="BD130" s="205"/>
      <c r="BE130" s="205"/>
      <c r="BF130" s="205"/>
      <c r="BG130" s="205"/>
      <c r="BH130" s="205"/>
    </row>
    <row r="131" spans="1:60" x14ac:dyDescent="0.2">
      <c r="A131" s="218" t="s">
        <v>182</v>
      </c>
      <c r="B131" s="219" t="s">
        <v>140</v>
      </c>
      <c r="C131" s="235" t="s">
        <v>141</v>
      </c>
      <c r="D131" s="220"/>
      <c r="E131" s="221"/>
      <c r="F131" s="222"/>
      <c r="G131" s="222">
        <f>SUMIF(AG132:AG143,"&lt;&gt;NOR",G132:G143)</f>
        <v>0</v>
      </c>
      <c r="H131" s="222"/>
      <c r="I131" s="222">
        <f>SUM(I132:I143)</f>
        <v>0</v>
      </c>
      <c r="J131" s="222"/>
      <c r="K131" s="222">
        <f>SUM(K132:K143)</f>
        <v>0</v>
      </c>
      <c r="L131" s="222"/>
      <c r="M131" s="222">
        <f>SUM(M132:M143)</f>
        <v>0</v>
      </c>
      <c r="N131" s="222"/>
      <c r="O131" s="222">
        <f>SUM(O132:O143)</f>
        <v>0</v>
      </c>
      <c r="P131" s="222"/>
      <c r="Q131" s="222">
        <f>SUM(Q132:Q143)</f>
        <v>0</v>
      </c>
      <c r="R131" s="222"/>
      <c r="S131" s="222"/>
      <c r="T131" s="223"/>
      <c r="U131" s="217"/>
      <c r="V131" s="217">
        <f>SUM(V132:V143)</f>
        <v>0</v>
      </c>
      <c r="W131" s="217"/>
      <c r="AG131" t="s">
        <v>183</v>
      </c>
    </row>
    <row r="132" spans="1:60" outlineLevel="1" x14ac:dyDescent="0.2">
      <c r="A132" s="224">
        <v>60</v>
      </c>
      <c r="B132" s="225" t="s">
        <v>780</v>
      </c>
      <c r="C132" s="236" t="s">
        <v>781</v>
      </c>
      <c r="D132" s="226" t="s">
        <v>309</v>
      </c>
      <c r="E132" s="227">
        <v>1</v>
      </c>
      <c r="F132" s="228"/>
      <c r="G132" s="229">
        <f>ROUND(E132*F132,2)</f>
        <v>0</v>
      </c>
      <c r="H132" s="228"/>
      <c r="I132" s="229">
        <f>ROUND(E132*H132,2)</f>
        <v>0</v>
      </c>
      <c r="J132" s="228"/>
      <c r="K132" s="229">
        <f>ROUND(E132*J132,2)</f>
        <v>0</v>
      </c>
      <c r="L132" s="229">
        <v>21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/>
      <c r="S132" s="229" t="s">
        <v>200</v>
      </c>
      <c r="T132" s="230" t="s">
        <v>188</v>
      </c>
      <c r="U132" s="215">
        <v>0</v>
      </c>
      <c r="V132" s="215">
        <f>ROUND(E132*U132,2)</f>
        <v>0</v>
      </c>
      <c r="W132" s="21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 t="s">
        <v>211</v>
      </c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</row>
    <row r="133" spans="1:60" outlineLevel="1" x14ac:dyDescent="0.2">
      <c r="A133" s="212"/>
      <c r="B133" s="213"/>
      <c r="C133" s="237"/>
      <c r="D133" s="233"/>
      <c r="E133" s="233"/>
      <c r="F133" s="233"/>
      <c r="G133" s="233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 t="s">
        <v>190</v>
      </c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</row>
    <row r="134" spans="1:60" outlineLevel="1" x14ac:dyDescent="0.2">
      <c r="A134" s="224">
        <v>61</v>
      </c>
      <c r="B134" s="225" t="s">
        <v>782</v>
      </c>
      <c r="C134" s="236" t="s">
        <v>783</v>
      </c>
      <c r="D134" s="226" t="s">
        <v>309</v>
      </c>
      <c r="E134" s="227">
        <v>1</v>
      </c>
      <c r="F134" s="228"/>
      <c r="G134" s="229">
        <f>ROUND(E134*F134,2)</f>
        <v>0</v>
      </c>
      <c r="H134" s="228"/>
      <c r="I134" s="229">
        <f>ROUND(E134*H134,2)</f>
        <v>0</v>
      </c>
      <c r="J134" s="228"/>
      <c r="K134" s="229">
        <f>ROUND(E134*J134,2)</f>
        <v>0</v>
      </c>
      <c r="L134" s="229">
        <v>21</v>
      </c>
      <c r="M134" s="229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29"/>
      <c r="S134" s="229" t="s">
        <v>200</v>
      </c>
      <c r="T134" s="230" t="s">
        <v>188</v>
      </c>
      <c r="U134" s="215">
        <v>0</v>
      </c>
      <c r="V134" s="215">
        <f>ROUND(E134*U134,2)</f>
        <v>0</v>
      </c>
      <c r="W134" s="21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 t="s">
        <v>211</v>
      </c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</row>
    <row r="135" spans="1:60" outlineLevel="1" x14ac:dyDescent="0.2">
      <c r="A135" s="212"/>
      <c r="B135" s="213"/>
      <c r="C135" s="237"/>
      <c r="D135" s="233"/>
      <c r="E135" s="233"/>
      <c r="F135" s="233"/>
      <c r="G135" s="233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 t="s">
        <v>190</v>
      </c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</row>
    <row r="136" spans="1:60" outlineLevel="1" x14ac:dyDescent="0.2">
      <c r="A136" s="224">
        <v>62</v>
      </c>
      <c r="B136" s="225" t="s">
        <v>784</v>
      </c>
      <c r="C136" s="236" t="s">
        <v>785</v>
      </c>
      <c r="D136" s="226" t="s">
        <v>664</v>
      </c>
      <c r="E136" s="227">
        <v>8</v>
      </c>
      <c r="F136" s="228"/>
      <c r="G136" s="229">
        <f>ROUND(E136*F136,2)</f>
        <v>0</v>
      </c>
      <c r="H136" s="228"/>
      <c r="I136" s="229">
        <f>ROUND(E136*H136,2)</f>
        <v>0</v>
      </c>
      <c r="J136" s="228"/>
      <c r="K136" s="229">
        <f>ROUND(E136*J136,2)</f>
        <v>0</v>
      </c>
      <c r="L136" s="229">
        <v>21</v>
      </c>
      <c r="M136" s="229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29"/>
      <c r="S136" s="229" t="s">
        <v>200</v>
      </c>
      <c r="T136" s="230" t="s">
        <v>188</v>
      </c>
      <c r="U136" s="215">
        <v>0</v>
      </c>
      <c r="V136" s="215">
        <f>ROUND(E136*U136,2)</f>
        <v>0</v>
      </c>
      <c r="W136" s="21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 t="s">
        <v>211</v>
      </c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</row>
    <row r="137" spans="1:60" outlineLevel="1" x14ac:dyDescent="0.2">
      <c r="A137" s="212"/>
      <c r="B137" s="213"/>
      <c r="C137" s="237"/>
      <c r="D137" s="233"/>
      <c r="E137" s="233"/>
      <c r="F137" s="233"/>
      <c r="G137" s="233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 t="s">
        <v>190</v>
      </c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</row>
    <row r="138" spans="1:60" outlineLevel="1" x14ac:dyDescent="0.2">
      <c r="A138" s="224">
        <v>63</v>
      </c>
      <c r="B138" s="225" t="s">
        <v>786</v>
      </c>
      <c r="C138" s="236" t="s">
        <v>787</v>
      </c>
      <c r="D138" s="226" t="s">
        <v>309</v>
      </c>
      <c r="E138" s="227">
        <v>5</v>
      </c>
      <c r="F138" s="228"/>
      <c r="G138" s="229">
        <f>ROUND(E138*F138,2)</f>
        <v>0</v>
      </c>
      <c r="H138" s="228"/>
      <c r="I138" s="229">
        <f>ROUND(E138*H138,2)</f>
        <v>0</v>
      </c>
      <c r="J138" s="228"/>
      <c r="K138" s="229">
        <f>ROUND(E138*J138,2)</f>
        <v>0</v>
      </c>
      <c r="L138" s="229">
        <v>21</v>
      </c>
      <c r="M138" s="229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29"/>
      <c r="S138" s="229" t="s">
        <v>200</v>
      </c>
      <c r="T138" s="230" t="s">
        <v>188</v>
      </c>
      <c r="U138" s="215">
        <v>0</v>
      </c>
      <c r="V138" s="215">
        <f>ROUND(E138*U138,2)</f>
        <v>0</v>
      </c>
      <c r="W138" s="21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 t="s">
        <v>211</v>
      </c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</row>
    <row r="139" spans="1:60" outlineLevel="1" x14ac:dyDescent="0.2">
      <c r="A139" s="212"/>
      <c r="B139" s="213"/>
      <c r="C139" s="237"/>
      <c r="D139" s="233"/>
      <c r="E139" s="233"/>
      <c r="F139" s="233"/>
      <c r="G139" s="233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 t="s">
        <v>190</v>
      </c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</row>
    <row r="140" spans="1:60" outlineLevel="1" x14ac:dyDescent="0.2">
      <c r="A140" s="224">
        <v>64</v>
      </c>
      <c r="B140" s="225" t="s">
        <v>788</v>
      </c>
      <c r="C140" s="236" t="s">
        <v>789</v>
      </c>
      <c r="D140" s="226" t="s">
        <v>309</v>
      </c>
      <c r="E140" s="227">
        <v>5</v>
      </c>
      <c r="F140" s="228"/>
      <c r="G140" s="229">
        <f>ROUND(E140*F140,2)</f>
        <v>0</v>
      </c>
      <c r="H140" s="228"/>
      <c r="I140" s="229">
        <f>ROUND(E140*H140,2)</f>
        <v>0</v>
      </c>
      <c r="J140" s="228"/>
      <c r="K140" s="229">
        <f>ROUND(E140*J140,2)</f>
        <v>0</v>
      </c>
      <c r="L140" s="229">
        <v>21</v>
      </c>
      <c r="M140" s="229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29"/>
      <c r="S140" s="229" t="s">
        <v>200</v>
      </c>
      <c r="T140" s="230" t="s">
        <v>188</v>
      </c>
      <c r="U140" s="215">
        <v>0</v>
      </c>
      <c r="V140" s="215">
        <f>ROUND(E140*U140,2)</f>
        <v>0</v>
      </c>
      <c r="W140" s="21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 t="s">
        <v>211</v>
      </c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</row>
    <row r="141" spans="1:60" outlineLevel="1" x14ac:dyDescent="0.2">
      <c r="A141" s="212"/>
      <c r="B141" s="213"/>
      <c r="C141" s="237"/>
      <c r="D141" s="233"/>
      <c r="E141" s="233"/>
      <c r="F141" s="233"/>
      <c r="G141" s="233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 t="s">
        <v>190</v>
      </c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</row>
    <row r="142" spans="1:60" outlineLevel="1" x14ac:dyDescent="0.2">
      <c r="A142" s="224">
        <v>65</v>
      </c>
      <c r="B142" s="225" t="s">
        <v>790</v>
      </c>
      <c r="C142" s="236" t="s">
        <v>791</v>
      </c>
      <c r="D142" s="226" t="s">
        <v>309</v>
      </c>
      <c r="E142" s="227">
        <v>1</v>
      </c>
      <c r="F142" s="228"/>
      <c r="G142" s="229">
        <f>ROUND(E142*F142,2)</f>
        <v>0</v>
      </c>
      <c r="H142" s="228"/>
      <c r="I142" s="229">
        <f>ROUND(E142*H142,2)</f>
        <v>0</v>
      </c>
      <c r="J142" s="228"/>
      <c r="K142" s="229">
        <f>ROUND(E142*J142,2)</f>
        <v>0</v>
      </c>
      <c r="L142" s="229">
        <v>21</v>
      </c>
      <c r="M142" s="229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29"/>
      <c r="S142" s="229" t="s">
        <v>200</v>
      </c>
      <c r="T142" s="230" t="s">
        <v>188</v>
      </c>
      <c r="U142" s="215">
        <v>0</v>
      </c>
      <c r="V142" s="215">
        <f>ROUND(E142*U142,2)</f>
        <v>0</v>
      </c>
      <c r="W142" s="21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 t="s">
        <v>211</v>
      </c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</row>
    <row r="143" spans="1:60" outlineLevel="1" x14ac:dyDescent="0.2">
      <c r="A143" s="212"/>
      <c r="B143" s="213"/>
      <c r="C143" s="237"/>
      <c r="D143" s="233"/>
      <c r="E143" s="233"/>
      <c r="F143" s="233"/>
      <c r="G143" s="233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 t="s">
        <v>190</v>
      </c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</row>
    <row r="144" spans="1:60" x14ac:dyDescent="0.2">
      <c r="A144" s="218" t="s">
        <v>182</v>
      </c>
      <c r="B144" s="219" t="s">
        <v>142</v>
      </c>
      <c r="C144" s="235" t="s">
        <v>143</v>
      </c>
      <c r="D144" s="220"/>
      <c r="E144" s="221"/>
      <c r="F144" s="222"/>
      <c r="G144" s="222">
        <f>SUMIF(AG145:AG156,"&lt;&gt;NOR",G145:G156)</f>
        <v>0</v>
      </c>
      <c r="H144" s="222"/>
      <c r="I144" s="222">
        <f>SUM(I145:I156)</f>
        <v>0</v>
      </c>
      <c r="J144" s="222"/>
      <c r="K144" s="222">
        <f>SUM(K145:K156)</f>
        <v>0</v>
      </c>
      <c r="L144" s="222"/>
      <c r="M144" s="222">
        <f>SUM(M145:M156)</f>
        <v>0</v>
      </c>
      <c r="N144" s="222"/>
      <c r="O144" s="222">
        <f>SUM(O145:O156)</f>
        <v>0</v>
      </c>
      <c r="P144" s="222"/>
      <c r="Q144" s="222">
        <f>SUM(Q145:Q156)</f>
        <v>0</v>
      </c>
      <c r="R144" s="222"/>
      <c r="S144" s="222"/>
      <c r="T144" s="223"/>
      <c r="U144" s="217"/>
      <c r="V144" s="217">
        <f>SUM(V145:V156)</f>
        <v>0</v>
      </c>
      <c r="W144" s="217"/>
      <c r="AG144" t="s">
        <v>183</v>
      </c>
    </row>
    <row r="145" spans="1:60" outlineLevel="1" x14ac:dyDescent="0.2">
      <c r="A145" s="224">
        <v>66</v>
      </c>
      <c r="B145" s="225" t="s">
        <v>792</v>
      </c>
      <c r="C145" s="236" t="s">
        <v>793</v>
      </c>
      <c r="D145" s="226" t="s">
        <v>664</v>
      </c>
      <c r="E145" s="227">
        <v>24</v>
      </c>
      <c r="F145" s="228"/>
      <c r="G145" s="229">
        <f>ROUND(E145*F145,2)</f>
        <v>0</v>
      </c>
      <c r="H145" s="228"/>
      <c r="I145" s="229">
        <f>ROUND(E145*H145,2)</f>
        <v>0</v>
      </c>
      <c r="J145" s="228"/>
      <c r="K145" s="229">
        <f>ROUND(E145*J145,2)</f>
        <v>0</v>
      </c>
      <c r="L145" s="229">
        <v>21</v>
      </c>
      <c r="M145" s="229">
        <f>G145*(1+L145/100)</f>
        <v>0</v>
      </c>
      <c r="N145" s="229">
        <v>0</v>
      </c>
      <c r="O145" s="229">
        <f>ROUND(E145*N145,2)</f>
        <v>0</v>
      </c>
      <c r="P145" s="229">
        <v>0</v>
      </c>
      <c r="Q145" s="229">
        <f>ROUND(E145*P145,2)</f>
        <v>0</v>
      </c>
      <c r="R145" s="229"/>
      <c r="S145" s="229" t="s">
        <v>200</v>
      </c>
      <c r="T145" s="230" t="s">
        <v>188</v>
      </c>
      <c r="U145" s="215">
        <v>0</v>
      </c>
      <c r="V145" s="215">
        <f>ROUND(E145*U145,2)</f>
        <v>0</v>
      </c>
      <c r="W145" s="21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 t="s">
        <v>211</v>
      </c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</row>
    <row r="146" spans="1:60" outlineLevel="1" x14ac:dyDescent="0.2">
      <c r="A146" s="212"/>
      <c r="B146" s="213"/>
      <c r="C146" s="237"/>
      <c r="D146" s="233"/>
      <c r="E146" s="233"/>
      <c r="F146" s="233"/>
      <c r="G146" s="233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 t="s">
        <v>190</v>
      </c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</row>
    <row r="147" spans="1:60" outlineLevel="1" x14ac:dyDescent="0.2">
      <c r="A147" s="224">
        <v>67</v>
      </c>
      <c r="B147" s="225" t="s">
        <v>794</v>
      </c>
      <c r="C147" s="236" t="s">
        <v>795</v>
      </c>
      <c r="D147" s="226" t="s">
        <v>664</v>
      </c>
      <c r="E147" s="227">
        <v>24</v>
      </c>
      <c r="F147" s="228"/>
      <c r="G147" s="229">
        <f>ROUND(E147*F147,2)</f>
        <v>0</v>
      </c>
      <c r="H147" s="228"/>
      <c r="I147" s="229">
        <f>ROUND(E147*H147,2)</f>
        <v>0</v>
      </c>
      <c r="J147" s="228"/>
      <c r="K147" s="229">
        <f>ROUND(E147*J147,2)</f>
        <v>0</v>
      </c>
      <c r="L147" s="229">
        <v>21</v>
      </c>
      <c r="M147" s="229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29"/>
      <c r="S147" s="229" t="s">
        <v>200</v>
      </c>
      <c r="T147" s="230" t="s">
        <v>188</v>
      </c>
      <c r="U147" s="215">
        <v>0</v>
      </c>
      <c r="V147" s="215">
        <f>ROUND(E147*U147,2)</f>
        <v>0</v>
      </c>
      <c r="W147" s="21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 t="s">
        <v>211</v>
      </c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</row>
    <row r="148" spans="1:60" outlineLevel="1" x14ac:dyDescent="0.2">
      <c r="A148" s="212"/>
      <c r="B148" s="213"/>
      <c r="C148" s="237"/>
      <c r="D148" s="233"/>
      <c r="E148" s="233"/>
      <c r="F148" s="233"/>
      <c r="G148" s="233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 t="s">
        <v>190</v>
      </c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</row>
    <row r="149" spans="1:60" outlineLevel="1" x14ac:dyDescent="0.2">
      <c r="A149" s="224">
        <v>68</v>
      </c>
      <c r="B149" s="225" t="s">
        <v>796</v>
      </c>
      <c r="C149" s="236" t="s">
        <v>797</v>
      </c>
      <c r="D149" s="226" t="s">
        <v>664</v>
      </c>
      <c r="E149" s="227">
        <v>24</v>
      </c>
      <c r="F149" s="228"/>
      <c r="G149" s="229">
        <f>ROUND(E149*F149,2)</f>
        <v>0</v>
      </c>
      <c r="H149" s="228"/>
      <c r="I149" s="229">
        <f>ROUND(E149*H149,2)</f>
        <v>0</v>
      </c>
      <c r="J149" s="228"/>
      <c r="K149" s="229">
        <f>ROUND(E149*J149,2)</f>
        <v>0</v>
      </c>
      <c r="L149" s="229">
        <v>21</v>
      </c>
      <c r="M149" s="229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29"/>
      <c r="S149" s="229" t="s">
        <v>200</v>
      </c>
      <c r="T149" s="230" t="s">
        <v>188</v>
      </c>
      <c r="U149" s="215">
        <v>0</v>
      </c>
      <c r="V149" s="215">
        <f>ROUND(E149*U149,2)</f>
        <v>0</v>
      </c>
      <c r="W149" s="21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 t="s">
        <v>211</v>
      </c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</row>
    <row r="150" spans="1:60" outlineLevel="1" x14ac:dyDescent="0.2">
      <c r="A150" s="212"/>
      <c r="B150" s="213"/>
      <c r="C150" s="237"/>
      <c r="D150" s="233"/>
      <c r="E150" s="233"/>
      <c r="F150" s="233"/>
      <c r="G150" s="233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 t="s">
        <v>190</v>
      </c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</row>
    <row r="151" spans="1:60" outlineLevel="1" x14ac:dyDescent="0.2">
      <c r="A151" s="224">
        <v>69</v>
      </c>
      <c r="B151" s="225" t="s">
        <v>798</v>
      </c>
      <c r="C151" s="236" t="s">
        <v>799</v>
      </c>
      <c r="D151" s="226" t="s">
        <v>664</v>
      </c>
      <c r="E151" s="227">
        <v>100</v>
      </c>
      <c r="F151" s="228"/>
      <c r="G151" s="229">
        <f>ROUND(E151*F151,2)</f>
        <v>0</v>
      </c>
      <c r="H151" s="228"/>
      <c r="I151" s="229">
        <f>ROUND(E151*H151,2)</f>
        <v>0</v>
      </c>
      <c r="J151" s="228"/>
      <c r="K151" s="229">
        <f>ROUND(E151*J151,2)</f>
        <v>0</v>
      </c>
      <c r="L151" s="229">
        <v>21</v>
      </c>
      <c r="M151" s="229">
        <f>G151*(1+L151/100)</f>
        <v>0</v>
      </c>
      <c r="N151" s="229">
        <v>0</v>
      </c>
      <c r="O151" s="229">
        <f>ROUND(E151*N151,2)</f>
        <v>0</v>
      </c>
      <c r="P151" s="229">
        <v>0</v>
      </c>
      <c r="Q151" s="229">
        <f>ROUND(E151*P151,2)</f>
        <v>0</v>
      </c>
      <c r="R151" s="229"/>
      <c r="S151" s="229" t="s">
        <v>200</v>
      </c>
      <c r="T151" s="230" t="s">
        <v>188</v>
      </c>
      <c r="U151" s="215">
        <v>0</v>
      </c>
      <c r="V151" s="215">
        <f>ROUND(E151*U151,2)</f>
        <v>0</v>
      </c>
      <c r="W151" s="21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 t="s">
        <v>211</v>
      </c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</row>
    <row r="152" spans="1:60" outlineLevel="1" x14ac:dyDescent="0.2">
      <c r="A152" s="212"/>
      <c r="B152" s="213"/>
      <c r="C152" s="237"/>
      <c r="D152" s="233"/>
      <c r="E152" s="233"/>
      <c r="F152" s="233"/>
      <c r="G152" s="233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 t="s">
        <v>190</v>
      </c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</row>
    <row r="153" spans="1:60" outlineLevel="1" x14ac:dyDescent="0.2">
      <c r="A153" s="224">
        <v>70</v>
      </c>
      <c r="B153" s="225" t="s">
        <v>800</v>
      </c>
      <c r="C153" s="236" t="s">
        <v>801</v>
      </c>
      <c r="D153" s="226" t="s">
        <v>309</v>
      </c>
      <c r="E153" s="227">
        <v>2</v>
      </c>
      <c r="F153" s="228"/>
      <c r="G153" s="229">
        <f>ROUND(E153*F153,2)</f>
        <v>0</v>
      </c>
      <c r="H153" s="228"/>
      <c r="I153" s="229">
        <f>ROUND(E153*H153,2)</f>
        <v>0</v>
      </c>
      <c r="J153" s="228"/>
      <c r="K153" s="229">
        <f>ROUND(E153*J153,2)</f>
        <v>0</v>
      </c>
      <c r="L153" s="229">
        <v>21</v>
      </c>
      <c r="M153" s="229">
        <f>G153*(1+L153/100)</f>
        <v>0</v>
      </c>
      <c r="N153" s="229">
        <v>0</v>
      </c>
      <c r="O153" s="229">
        <f>ROUND(E153*N153,2)</f>
        <v>0</v>
      </c>
      <c r="P153" s="229">
        <v>0</v>
      </c>
      <c r="Q153" s="229">
        <f>ROUND(E153*P153,2)</f>
        <v>0</v>
      </c>
      <c r="R153" s="229"/>
      <c r="S153" s="229" t="s">
        <v>200</v>
      </c>
      <c r="T153" s="230" t="s">
        <v>188</v>
      </c>
      <c r="U153" s="215">
        <v>0</v>
      </c>
      <c r="V153" s="215">
        <f>ROUND(E153*U153,2)</f>
        <v>0</v>
      </c>
      <c r="W153" s="21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 t="s">
        <v>211</v>
      </c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</row>
    <row r="154" spans="1:60" outlineLevel="1" x14ac:dyDescent="0.2">
      <c r="A154" s="212"/>
      <c r="B154" s="213"/>
      <c r="C154" s="237"/>
      <c r="D154" s="233"/>
      <c r="E154" s="233"/>
      <c r="F154" s="233"/>
      <c r="G154" s="233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 t="s">
        <v>190</v>
      </c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</row>
    <row r="155" spans="1:60" outlineLevel="1" x14ac:dyDescent="0.2">
      <c r="A155" s="224">
        <v>71</v>
      </c>
      <c r="B155" s="225" t="s">
        <v>802</v>
      </c>
      <c r="C155" s="236" t="s">
        <v>803</v>
      </c>
      <c r="D155" s="226" t="s">
        <v>664</v>
      </c>
      <c r="E155" s="227">
        <v>30</v>
      </c>
      <c r="F155" s="228"/>
      <c r="G155" s="229">
        <f>ROUND(E155*F155,2)</f>
        <v>0</v>
      </c>
      <c r="H155" s="228"/>
      <c r="I155" s="229">
        <f>ROUND(E155*H155,2)</f>
        <v>0</v>
      </c>
      <c r="J155" s="228"/>
      <c r="K155" s="229">
        <f>ROUND(E155*J155,2)</f>
        <v>0</v>
      </c>
      <c r="L155" s="229">
        <v>21</v>
      </c>
      <c r="M155" s="229">
        <f>G155*(1+L155/100)</f>
        <v>0</v>
      </c>
      <c r="N155" s="229">
        <v>0</v>
      </c>
      <c r="O155" s="229">
        <f>ROUND(E155*N155,2)</f>
        <v>0</v>
      </c>
      <c r="P155" s="229">
        <v>0</v>
      </c>
      <c r="Q155" s="229">
        <f>ROUND(E155*P155,2)</f>
        <v>0</v>
      </c>
      <c r="R155" s="229"/>
      <c r="S155" s="229" t="s">
        <v>200</v>
      </c>
      <c r="T155" s="230" t="s">
        <v>188</v>
      </c>
      <c r="U155" s="215">
        <v>0</v>
      </c>
      <c r="V155" s="215">
        <f>ROUND(E155*U155,2)</f>
        <v>0</v>
      </c>
      <c r="W155" s="21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 t="s">
        <v>211</v>
      </c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</row>
    <row r="156" spans="1:60" outlineLevel="1" x14ac:dyDescent="0.2">
      <c r="A156" s="212"/>
      <c r="B156" s="213"/>
      <c r="C156" s="237"/>
      <c r="D156" s="233"/>
      <c r="E156" s="233"/>
      <c r="F156" s="233"/>
      <c r="G156" s="233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 t="s">
        <v>190</v>
      </c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</row>
    <row r="157" spans="1:60" x14ac:dyDescent="0.2">
      <c r="A157" s="218" t="s">
        <v>182</v>
      </c>
      <c r="B157" s="219" t="s">
        <v>144</v>
      </c>
      <c r="C157" s="235" t="s">
        <v>145</v>
      </c>
      <c r="D157" s="220"/>
      <c r="E157" s="221"/>
      <c r="F157" s="222"/>
      <c r="G157" s="222">
        <f>SUMIF(AG158:AG197,"&lt;&gt;NOR",G158:G197)</f>
        <v>0</v>
      </c>
      <c r="H157" s="222"/>
      <c r="I157" s="222">
        <f>SUM(I158:I197)</f>
        <v>0</v>
      </c>
      <c r="J157" s="222"/>
      <c r="K157" s="222">
        <f>SUM(K158:K197)</f>
        <v>0</v>
      </c>
      <c r="L157" s="222"/>
      <c r="M157" s="222">
        <f>SUM(M158:M197)</f>
        <v>0</v>
      </c>
      <c r="N157" s="222"/>
      <c r="O157" s="222">
        <f>SUM(O158:O197)</f>
        <v>0</v>
      </c>
      <c r="P157" s="222"/>
      <c r="Q157" s="222">
        <f>SUM(Q158:Q197)</f>
        <v>0</v>
      </c>
      <c r="R157" s="222"/>
      <c r="S157" s="222"/>
      <c r="T157" s="223"/>
      <c r="U157" s="217"/>
      <c r="V157" s="217">
        <f>SUM(V158:V197)</f>
        <v>0</v>
      </c>
      <c r="W157" s="217"/>
      <c r="AG157" t="s">
        <v>183</v>
      </c>
    </row>
    <row r="158" spans="1:60" outlineLevel="1" x14ac:dyDescent="0.2">
      <c r="A158" s="224">
        <v>72</v>
      </c>
      <c r="B158" s="225" t="s">
        <v>804</v>
      </c>
      <c r="C158" s="236" t="s">
        <v>805</v>
      </c>
      <c r="D158" s="226" t="s">
        <v>309</v>
      </c>
      <c r="E158" s="227">
        <v>4</v>
      </c>
      <c r="F158" s="228"/>
      <c r="G158" s="229">
        <f>ROUND(E158*F158,2)</f>
        <v>0</v>
      </c>
      <c r="H158" s="228"/>
      <c r="I158" s="229">
        <f>ROUND(E158*H158,2)</f>
        <v>0</v>
      </c>
      <c r="J158" s="228"/>
      <c r="K158" s="229">
        <f>ROUND(E158*J158,2)</f>
        <v>0</v>
      </c>
      <c r="L158" s="229">
        <v>21</v>
      </c>
      <c r="M158" s="229">
        <f>G158*(1+L158/100)</f>
        <v>0</v>
      </c>
      <c r="N158" s="229">
        <v>0</v>
      </c>
      <c r="O158" s="229">
        <f>ROUND(E158*N158,2)</f>
        <v>0</v>
      </c>
      <c r="P158" s="229">
        <v>0</v>
      </c>
      <c r="Q158" s="229">
        <f>ROUND(E158*P158,2)</f>
        <v>0</v>
      </c>
      <c r="R158" s="229"/>
      <c r="S158" s="229" t="s">
        <v>200</v>
      </c>
      <c r="T158" s="230" t="s">
        <v>188</v>
      </c>
      <c r="U158" s="215">
        <v>0</v>
      </c>
      <c r="V158" s="215">
        <f>ROUND(E158*U158,2)</f>
        <v>0</v>
      </c>
      <c r="W158" s="21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 t="s">
        <v>211</v>
      </c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</row>
    <row r="159" spans="1:60" outlineLevel="1" x14ac:dyDescent="0.2">
      <c r="A159" s="212"/>
      <c r="B159" s="213"/>
      <c r="C159" s="237"/>
      <c r="D159" s="233"/>
      <c r="E159" s="233"/>
      <c r="F159" s="233"/>
      <c r="G159" s="233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 t="s">
        <v>190</v>
      </c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</row>
    <row r="160" spans="1:60" outlineLevel="1" x14ac:dyDescent="0.2">
      <c r="A160" s="224">
        <v>73</v>
      </c>
      <c r="B160" s="225" t="s">
        <v>806</v>
      </c>
      <c r="C160" s="236" t="s">
        <v>807</v>
      </c>
      <c r="D160" s="226" t="s">
        <v>309</v>
      </c>
      <c r="E160" s="227">
        <v>3</v>
      </c>
      <c r="F160" s="228"/>
      <c r="G160" s="229">
        <f>ROUND(E160*F160,2)</f>
        <v>0</v>
      </c>
      <c r="H160" s="228"/>
      <c r="I160" s="229">
        <f>ROUND(E160*H160,2)</f>
        <v>0</v>
      </c>
      <c r="J160" s="228"/>
      <c r="K160" s="229">
        <f>ROUND(E160*J160,2)</f>
        <v>0</v>
      </c>
      <c r="L160" s="229">
        <v>21</v>
      </c>
      <c r="M160" s="229">
        <f>G160*(1+L160/100)</f>
        <v>0</v>
      </c>
      <c r="N160" s="229">
        <v>0</v>
      </c>
      <c r="O160" s="229">
        <f>ROUND(E160*N160,2)</f>
        <v>0</v>
      </c>
      <c r="P160" s="229">
        <v>0</v>
      </c>
      <c r="Q160" s="229">
        <f>ROUND(E160*P160,2)</f>
        <v>0</v>
      </c>
      <c r="R160" s="229"/>
      <c r="S160" s="229" t="s">
        <v>200</v>
      </c>
      <c r="T160" s="230" t="s">
        <v>188</v>
      </c>
      <c r="U160" s="215">
        <v>0</v>
      </c>
      <c r="V160" s="215">
        <f>ROUND(E160*U160,2)</f>
        <v>0</v>
      </c>
      <c r="W160" s="21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 t="s">
        <v>211</v>
      </c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</row>
    <row r="161" spans="1:60" outlineLevel="1" x14ac:dyDescent="0.2">
      <c r="A161" s="212"/>
      <c r="B161" s="213"/>
      <c r="C161" s="237"/>
      <c r="D161" s="233"/>
      <c r="E161" s="233"/>
      <c r="F161" s="233"/>
      <c r="G161" s="233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 t="s">
        <v>190</v>
      </c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</row>
    <row r="162" spans="1:60" outlineLevel="1" x14ac:dyDescent="0.2">
      <c r="A162" s="224">
        <v>74</v>
      </c>
      <c r="B162" s="225" t="s">
        <v>808</v>
      </c>
      <c r="C162" s="236" t="s">
        <v>809</v>
      </c>
      <c r="D162" s="226" t="s">
        <v>309</v>
      </c>
      <c r="E162" s="227">
        <v>58</v>
      </c>
      <c r="F162" s="228"/>
      <c r="G162" s="229">
        <f>ROUND(E162*F162,2)</f>
        <v>0</v>
      </c>
      <c r="H162" s="228"/>
      <c r="I162" s="229">
        <f>ROUND(E162*H162,2)</f>
        <v>0</v>
      </c>
      <c r="J162" s="228"/>
      <c r="K162" s="229">
        <f>ROUND(E162*J162,2)</f>
        <v>0</v>
      </c>
      <c r="L162" s="229">
        <v>21</v>
      </c>
      <c r="M162" s="229">
        <f>G162*(1+L162/100)</f>
        <v>0</v>
      </c>
      <c r="N162" s="229">
        <v>0</v>
      </c>
      <c r="O162" s="229">
        <f>ROUND(E162*N162,2)</f>
        <v>0</v>
      </c>
      <c r="P162" s="229">
        <v>0</v>
      </c>
      <c r="Q162" s="229">
        <f>ROUND(E162*P162,2)</f>
        <v>0</v>
      </c>
      <c r="R162" s="229"/>
      <c r="S162" s="229" t="s">
        <v>200</v>
      </c>
      <c r="T162" s="230" t="s">
        <v>188</v>
      </c>
      <c r="U162" s="215">
        <v>0</v>
      </c>
      <c r="V162" s="215">
        <f>ROUND(E162*U162,2)</f>
        <v>0</v>
      </c>
      <c r="W162" s="21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 t="s">
        <v>211</v>
      </c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</row>
    <row r="163" spans="1:60" outlineLevel="1" x14ac:dyDescent="0.2">
      <c r="A163" s="212"/>
      <c r="B163" s="213"/>
      <c r="C163" s="237"/>
      <c r="D163" s="233"/>
      <c r="E163" s="233"/>
      <c r="F163" s="233"/>
      <c r="G163" s="233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 t="s">
        <v>190</v>
      </c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</row>
    <row r="164" spans="1:60" outlineLevel="1" x14ac:dyDescent="0.2">
      <c r="A164" s="224">
        <v>75</v>
      </c>
      <c r="B164" s="225" t="s">
        <v>810</v>
      </c>
      <c r="C164" s="236" t="s">
        <v>811</v>
      </c>
      <c r="D164" s="226" t="s">
        <v>309</v>
      </c>
      <c r="E164" s="227">
        <v>4</v>
      </c>
      <c r="F164" s="228"/>
      <c r="G164" s="229">
        <f>ROUND(E164*F164,2)</f>
        <v>0</v>
      </c>
      <c r="H164" s="228"/>
      <c r="I164" s="229">
        <f>ROUND(E164*H164,2)</f>
        <v>0</v>
      </c>
      <c r="J164" s="228"/>
      <c r="K164" s="229">
        <f>ROUND(E164*J164,2)</f>
        <v>0</v>
      </c>
      <c r="L164" s="229">
        <v>21</v>
      </c>
      <c r="M164" s="229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29"/>
      <c r="S164" s="229" t="s">
        <v>200</v>
      </c>
      <c r="T164" s="230" t="s">
        <v>188</v>
      </c>
      <c r="U164" s="215">
        <v>0</v>
      </c>
      <c r="V164" s="215">
        <f>ROUND(E164*U164,2)</f>
        <v>0</v>
      </c>
      <c r="W164" s="21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 t="s">
        <v>211</v>
      </c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</row>
    <row r="165" spans="1:60" outlineLevel="1" x14ac:dyDescent="0.2">
      <c r="A165" s="212"/>
      <c r="B165" s="213"/>
      <c r="C165" s="237"/>
      <c r="D165" s="233"/>
      <c r="E165" s="233"/>
      <c r="F165" s="233"/>
      <c r="G165" s="233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 t="s">
        <v>190</v>
      </c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</row>
    <row r="166" spans="1:60" outlineLevel="1" x14ac:dyDescent="0.2">
      <c r="A166" s="224">
        <v>76</v>
      </c>
      <c r="B166" s="225" t="s">
        <v>812</v>
      </c>
      <c r="C166" s="236" t="s">
        <v>813</v>
      </c>
      <c r="D166" s="226" t="s">
        <v>309</v>
      </c>
      <c r="E166" s="227">
        <v>8</v>
      </c>
      <c r="F166" s="228"/>
      <c r="G166" s="229">
        <f>ROUND(E166*F166,2)</f>
        <v>0</v>
      </c>
      <c r="H166" s="228"/>
      <c r="I166" s="229">
        <f>ROUND(E166*H166,2)</f>
        <v>0</v>
      </c>
      <c r="J166" s="228"/>
      <c r="K166" s="229">
        <f>ROUND(E166*J166,2)</f>
        <v>0</v>
      </c>
      <c r="L166" s="229">
        <v>21</v>
      </c>
      <c r="M166" s="229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29"/>
      <c r="S166" s="229" t="s">
        <v>200</v>
      </c>
      <c r="T166" s="230" t="s">
        <v>188</v>
      </c>
      <c r="U166" s="215">
        <v>0</v>
      </c>
      <c r="V166" s="215">
        <f>ROUND(E166*U166,2)</f>
        <v>0</v>
      </c>
      <c r="W166" s="21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 t="s">
        <v>211</v>
      </c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</row>
    <row r="167" spans="1:60" outlineLevel="1" x14ac:dyDescent="0.2">
      <c r="A167" s="212"/>
      <c r="B167" s="213"/>
      <c r="C167" s="237"/>
      <c r="D167" s="233"/>
      <c r="E167" s="233"/>
      <c r="F167" s="233"/>
      <c r="G167" s="233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 t="s">
        <v>190</v>
      </c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</row>
    <row r="168" spans="1:60" outlineLevel="1" x14ac:dyDescent="0.2">
      <c r="A168" s="224">
        <v>77</v>
      </c>
      <c r="B168" s="225" t="s">
        <v>814</v>
      </c>
      <c r="C168" s="236" t="s">
        <v>815</v>
      </c>
      <c r="D168" s="226" t="s">
        <v>309</v>
      </c>
      <c r="E168" s="227">
        <v>8</v>
      </c>
      <c r="F168" s="228"/>
      <c r="G168" s="229">
        <f>ROUND(E168*F168,2)</f>
        <v>0</v>
      </c>
      <c r="H168" s="228"/>
      <c r="I168" s="229">
        <f>ROUND(E168*H168,2)</f>
        <v>0</v>
      </c>
      <c r="J168" s="228"/>
      <c r="K168" s="229">
        <f>ROUND(E168*J168,2)</f>
        <v>0</v>
      </c>
      <c r="L168" s="229">
        <v>21</v>
      </c>
      <c r="M168" s="229">
        <f>G168*(1+L168/100)</f>
        <v>0</v>
      </c>
      <c r="N168" s="229">
        <v>0</v>
      </c>
      <c r="O168" s="229">
        <f>ROUND(E168*N168,2)</f>
        <v>0</v>
      </c>
      <c r="P168" s="229">
        <v>0</v>
      </c>
      <c r="Q168" s="229">
        <f>ROUND(E168*P168,2)</f>
        <v>0</v>
      </c>
      <c r="R168" s="229"/>
      <c r="S168" s="229" t="s">
        <v>200</v>
      </c>
      <c r="T168" s="230" t="s">
        <v>188</v>
      </c>
      <c r="U168" s="215">
        <v>0</v>
      </c>
      <c r="V168" s="215">
        <f>ROUND(E168*U168,2)</f>
        <v>0</v>
      </c>
      <c r="W168" s="21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 t="s">
        <v>211</v>
      </c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</row>
    <row r="169" spans="1:60" outlineLevel="1" x14ac:dyDescent="0.2">
      <c r="A169" s="212"/>
      <c r="B169" s="213"/>
      <c r="C169" s="237"/>
      <c r="D169" s="233"/>
      <c r="E169" s="233"/>
      <c r="F169" s="233"/>
      <c r="G169" s="233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 t="s">
        <v>190</v>
      </c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</row>
    <row r="170" spans="1:60" outlineLevel="1" x14ac:dyDescent="0.2">
      <c r="A170" s="224">
        <v>78</v>
      </c>
      <c r="B170" s="225" t="s">
        <v>816</v>
      </c>
      <c r="C170" s="236" t="s">
        <v>817</v>
      </c>
      <c r="D170" s="226" t="s">
        <v>309</v>
      </c>
      <c r="E170" s="227">
        <v>7</v>
      </c>
      <c r="F170" s="228"/>
      <c r="G170" s="229">
        <f>ROUND(E170*F170,2)</f>
        <v>0</v>
      </c>
      <c r="H170" s="228"/>
      <c r="I170" s="229">
        <f>ROUND(E170*H170,2)</f>
        <v>0</v>
      </c>
      <c r="J170" s="228"/>
      <c r="K170" s="229">
        <f>ROUND(E170*J170,2)</f>
        <v>0</v>
      </c>
      <c r="L170" s="229">
        <v>21</v>
      </c>
      <c r="M170" s="229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29"/>
      <c r="S170" s="229" t="s">
        <v>200</v>
      </c>
      <c r="T170" s="230" t="s">
        <v>188</v>
      </c>
      <c r="U170" s="215">
        <v>0</v>
      </c>
      <c r="V170" s="215">
        <f>ROUND(E170*U170,2)</f>
        <v>0</v>
      </c>
      <c r="W170" s="21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 t="s">
        <v>211</v>
      </c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</row>
    <row r="171" spans="1:60" outlineLevel="1" x14ac:dyDescent="0.2">
      <c r="A171" s="212"/>
      <c r="B171" s="213"/>
      <c r="C171" s="237"/>
      <c r="D171" s="233"/>
      <c r="E171" s="233"/>
      <c r="F171" s="233"/>
      <c r="G171" s="233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 t="s">
        <v>190</v>
      </c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</row>
    <row r="172" spans="1:60" outlineLevel="1" x14ac:dyDescent="0.2">
      <c r="A172" s="224">
        <v>79</v>
      </c>
      <c r="B172" s="225" t="s">
        <v>818</v>
      </c>
      <c r="C172" s="236" t="s">
        <v>819</v>
      </c>
      <c r="D172" s="226" t="s">
        <v>309</v>
      </c>
      <c r="E172" s="227">
        <v>7</v>
      </c>
      <c r="F172" s="228"/>
      <c r="G172" s="229">
        <f>ROUND(E172*F172,2)</f>
        <v>0</v>
      </c>
      <c r="H172" s="228"/>
      <c r="I172" s="229">
        <f>ROUND(E172*H172,2)</f>
        <v>0</v>
      </c>
      <c r="J172" s="228"/>
      <c r="K172" s="229">
        <f>ROUND(E172*J172,2)</f>
        <v>0</v>
      </c>
      <c r="L172" s="229">
        <v>21</v>
      </c>
      <c r="M172" s="229">
        <f>G172*(1+L172/100)</f>
        <v>0</v>
      </c>
      <c r="N172" s="229">
        <v>0</v>
      </c>
      <c r="O172" s="229">
        <f>ROUND(E172*N172,2)</f>
        <v>0</v>
      </c>
      <c r="P172" s="229">
        <v>0</v>
      </c>
      <c r="Q172" s="229">
        <f>ROUND(E172*P172,2)</f>
        <v>0</v>
      </c>
      <c r="R172" s="229"/>
      <c r="S172" s="229" t="s">
        <v>200</v>
      </c>
      <c r="T172" s="230" t="s">
        <v>188</v>
      </c>
      <c r="U172" s="215">
        <v>0</v>
      </c>
      <c r="V172" s="215">
        <f>ROUND(E172*U172,2)</f>
        <v>0</v>
      </c>
      <c r="W172" s="21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 t="s">
        <v>211</v>
      </c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</row>
    <row r="173" spans="1:60" outlineLevel="1" x14ac:dyDescent="0.2">
      <c r="A173" s="212"/>
      <c r="B173" s="213"/>
      <c r="C173" s="237"/>
      <c r="D173" s="233"/>
      <c r="E173" s="233"/>
      <c r="F173" s="233"/>
      <c r="G173" s="233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 t="s">
        <v>190</v>
      </c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</row>
    <row r="174" spans="1:60" outlineLevel="1" x14ac:dyDescent="0.2">
      <c r="A174" s="224">
        <v>80</v>
      </c>
      <c r="B174" s="225" t="s">
        <v>820</v>
      </c>
      <c r="C174" s="236" t="s">
        <v>821</v>
      </c>
      <c r="D174" s="226" t="s">
        <v>309</v>
      </c>
      <c r="E174" s="227">
        <v>5</v>
      </c>
      <c r="F174" s="228"/>
      <c r="G174" s="229">
        <f>ROUND(E174*F174,2)</f>
        <v>0</v>
      </c>
      <c r="H174" s="228"/>
      <c r="I174" s="229">
        <f>ROUND(E174*H174,2)</f>
        <v>0</v>
      </c>
      <c r="J174" s="228"/>
      <c r="K174" s="229">
        <f>ROUND(E174*J174,2)</f>
        <v>0</v>
      </c>
      <c r="L174" s="229">
        <v>21</v>
      </c>
      <c r="M174" s="229">
        <f>G174*(1+L174/100)</f>
        <v>0</v>
      </c>
      <c r="N174" s="229">
        <v>0</v>
      </c>
      <c r="O174" s="229">
        <f>ROUND(E174*N174,2)</f>
        <v>0</v>
      </c>
      <c r="P174" s="229">
        <v>0</v>
      </c>
      <c r="Q174" s="229">
        <f>ROUND(E174*P174,2)</f>
        <v>0</v>
      </c>
      <c r="R174" s="229"/>
      <c r="S174" s="229" t="s">
        <v>200</v>
      </c>
      <c r="T174" s="230" t="s">
        <v>188</v>
      </c>
      <c r="U174" s="215">
        <v>0</v>
      </c>
      <c r="V174" s="215">
        <f>ROUND(E174*U174,2)</f>
        <v>0</v>
      </c>
      <c r="W174" s="21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 t="s">
        <v>211</v>
      </c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</row>
    <row r="175" spans="1:60" outlineLevel="1" x14ac:dyDescent="0.2">
      <c r="A175" s="212"/>
      <c r="B175" s="213"/>
      <c r="C175" s="237"/>
      <c r="D175" s="233"/>
      <c r="E175" s="233"/>
      <c r="F175" s="233"/>
      <c r="G175" s="233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 t="s">
        <v>190</v>
      </c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</row>
    <row r="176" spans="1:60" outlineLevel="1" x14ac:dyDescent="0.2">
      <c r="A176" s="224">
        <v>81</v>
      </c>
      <c r="B176" s="225" t="s">
        <v>822</v>
      </c>
      <c r="C176" s="236" t="s">
        <v>823</v>
      </c>
      <c r="D176" s="226" t="s">
        <v>309</v>
      </c>
      <c r="E176" s="227">
        <v>7</v>
      </c>
      <c r="F176" s="228"/>
      <c r="G176" s="229">
        <f>ROUND(E176*F176,2)</f>
        <v>0</v>
      </c>
      <c r="H176" s="228"/>
      <c r="I176" s="229">
        <f>ROUND(E176*H176,2)</f>
        <v>0</v>
      </c>
      <c r="J176" s="228"/>
      <c r="K176" s="229">
        <f>ROUND(E176*J176,2)</f>
        <v>0</v>
      </c>
      <c r="L176" s="229">
        <v>21</v>
      </c>
      <c r="M176" s="229">
        <f>G176*(1+L176/100)</f>
        <v>0</v>
      </c>
      <c r="N176" s="229">
        <v>0</v>
      </c>
      <c r="O176" s="229">
        <f>ROUND(E176*N176,2)</f>
        <v>0</v>
      </c>
      <c r="P176" s="229">
        <v>0</v>
      </c>
      <c r="Q176" s="229">
        <f>ROUND(E176*P176,2)</f>
        <v>0</v>
      </c>
      <c r="R176" s="229"/>
      <c r="S176" s="229" t="s">
        <v>200</v>
      </c>
      <c r="T176" s="230" t="s">
        <v>188</v>
      </c>
      <c r="U176" s="215">
        <v>0</v>
      </c>
      <c r="V176" s="215">
        <f>ROUND(E176*U176,2)</f>
        <v>0</v>
      </c>
      <c r="W176" s="21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 t="s">
        <v>211</v>
      </c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</row>
    <row r="177" spans="1:60" outlineLevel="1" x14ac:dyDescent="0.2">
      <c r="A177" s="212"/>
      <c r="B177" s="213"/>
      <c r="C177" s="237"/>
      <c r="D177" s="233"/>
      <c r="E177" s="233"/>
      <c r="F177" s="233"/>
      <c r="G177" s="233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 t="s">
        <v>190</v>
      </c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</row>
    <row r="178" spans="1:60" outlineLevel="1" x14ac:dyDescent="0.2">
      <c r="A178" s="224">
        <v>82</v>
      </c>
      <c r="B178" s="225" t="s">
        <v>824</v>
      </c>
      <c r="C178" s="236" t="s">
        <v>825</v>
      </c>
      <c r="D178" s="226" t="s">
        <v>826</v>
      </c>
      <c r="E178" s="227">
        <v>20</v>
      </c>
      <c r="F178" s="228"/>
      <c r="G178" s="229">
        <f>ROUND(E178*F178,2)</f>
        <v>0</v>
      </c>
      <c r="H178" s="228"/>
      <c r="I178" s="229">
        <f>ROUND(E178*H178,2)</f>
        <v>0</v>
      </c>
      <c r="J178" s="228"/>
      <c r="K178" s="229">
        <f>ROUND(E178*J178,2)</f>
        <v>0</v>
      </c>
      <c r="L178" s="229">
        <v>21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200</v>
      </c>
      <c r="T178" s="230" t="s">
        <v>188</v>
      </c>
      <c r="U178" s="215">
        <v>0</v>
      </c>
      <c r="V178" s="215">
        <f>ROUND(E178*U178,2)</f>
        <v>0</v>
      </c>
      <c r="W178" s="21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 t="s">
        <v>211</v>
      </c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</row>
    <row r="179" spans="1:60" outlineLevel="1" x14ac:dyDescent="0.2">
      <c r="A179" s="212"/>
      <c r="B179" s="213"/>
      <c r="C179" s="237"/>
      <c r="D179" s="233"/>
      <c r="E179" s="233"/>
      <c r="F179" s="233"/>
      <c r="G179" s="233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 t="s">
        <v>190</v>
      </c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</row>
    <row r="180" spans="1:60" outlineLevel="1" x14ac:dyDescent="0.2">
      <c r="A180" s="224">
        <v>83</v>
      </c>
      <c r="B180" s="225" t="s">
        <v>827</v>
      </c>
      <c r="C180" s="236" t="s">
        <v>828</v>
      </c>
      <c r="D180" s="226" t="s">
        <v>826</v>
      </c>
      <c r="E180" s="227">
        <v>25</v>
      </c>
      <c r="F180" s="228"/>
      <c r="G180" s="229">
        <f>ROUND(E180*F180,2)</f>
        <v>0</v>
      </c>
      <c r="H180" s="228"/>
      <c r="I180" s="229">
        <f>ROUND(E180*H180,2)</f>
        <v>0</v>
      </c>
      <c r="J180" s="228"/>
      <c r="K180" s="229">
        <f>ROUND(E180*J180,2)</f>
        <v>0</v>
      </c>
      <c r="L180" s="229">
        <v>21</v>
      </c>
      <c r="M180" s="229">
        <f>G180*(1+L180/100)</f>
        <v>0</v>
      </c>
      <c r="N180" s="229">
        <v>0</v>
      </c>
      <c r="O180" s="229">
        <f>ROUND(E180*N180,2)</f>
        <v>0</v>
      </c>
      <c r="P180" s="229">
        <v>0</v>
      </c>
      <c r="Q180" s="229">
        <f>ROUND(E180*P180,2)</f>
        <v>0</v>
      </c>
      <c r="R180" s="229"/>
      <c r="S180" s="229" t="s">
        <v>200</v>
      </c>
      <c r="T180" s="230" t="s">
        <v>188</v>
      </c>
      <c r="U180" s="215">
        <v>0</v>
      </c>
      <c r="V180" s="215">
        <f>ROUND(E180*U180,2)</f>
        <v>0</v>
      </c>
      <c r="W180" s="21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 t="s">
        <v>211</v>
      </c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</row>
    <row r="181" spans="1:60" outlineLevel="1" x14ac:dyDescent="0.2">
      <c r="A181" s="212"/>
      <c r="B181" s="213"/>
      <c r="C181" s="237"/>
      <c r="D181" s="233"/>
      <c r="E181" s="233"/>
      <c r="F181" s="233"/>
      <c r="G181" s="233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 t="s">
        <v>190</v>
      </c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</row>
    <row r="182" spans="1:60" outlineLevel="1" x14ac:dyDescent="0.2">
      <c r="A182" s="224">
        <v>84</v>
      </c>
      <c r="B182" s="225" t="s">
        <v>829</v>
      </c>
      <c r="C182" s="236" t="s">
        <v>830</v>
      </c>
      <c r="D182" s="226" t="s">
        <v>309</v>
      </c>
      <c r="E182" s="227">
        <v>7</v>
      </c>
      <c r="F182" s="228"/>
      <c r="G182" s="229">
        <f>ROUND(E182*F182,2)</f>
        <v>0</v>
      </c>
      <c r="H182" s="228"/>
      <c r="I182" s="229">
        <f>ROUND(E182*H182,2)</f>
        <v>0</v>
      </c>
      <c r="J182" s="228"/>
      <c r="K182" s="229">
        <f>ROUND(E182*J182,2)</f>
        <v>0</v>
      </c>
      <c r="L182" s="229">
        <v>21</v>
      </c>
      <c r="M182" s="229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29"/>
      <c r="S182" s="229" t="s">
        <v>200</v>
      </c>
      <c r="T182" s="230" t="s">
        <v>188</v>
      </c>
      <c r="U182" s="215">
        <v>0</v>
      </c>
      <c r="V182" s="215">
        <f>ROUND(E182*U182,2)</f>
        <v>0</v>
      </c>
      <c r="W182" s="21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 t="s">
        <v>211</v>
      </c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</row>
    <row r="183" spans="1:60" outlineLevel="1" x14ac:dyDescent="0.2">
      <c r="A183" s="212"/>
      <c r="B183" s="213"/>
      <c r="C183" s="237"/>
      <c r="D183" s="233"/>
      <c r="E183" s="233"/>
      <c r="F183" s="233"/>
      <c r="G183" s="233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 t="s">
        <v>190</v>
      </c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</row>
    <row r="184" spans="1:60" outlineLevel="1" x14ac:dyDescent="0.2">
      <c r="A184" s="224">
        <v>85</v>
      </c>
      <c r="B184" s="225" t="s">
        <v>831</v>
      </c>
      <c r="C184" s="236" t="s">
        <v>832</v>
      </c>
      <c r="D184" s="226" t="s">
        <v>309</v>
      </c>
      <c r="E184" s="227">
        <v>7</v>
      </c>
      <c r="F184" s="228"/>
      <c r="G184" s="229">
        <f>ROUND(E184*F184,2)</f>
        <v>0</v>
      </c>
      <c r="H184" s="228"/>
      <c r="I184" s="229">
        <f>ROUND(E184*H184,2)</f>
        <v>0</v>
      </c>
      <c r="J184" s="228"/>
      <c r="K184" s="229">
        <f>ROUND(E184*J184,2)</f>
        <v>0</v>
      </c>
      <c r="L184" s="229">
        <v>21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/>
      <c r="S184" s="229" t="s">
        <v>200</v>
      </c>
      <c r="T184" s="230" t="s">
        <v>188</v>
      </c>
      <c r="U184" s="215">
        <v>0</v>
      </c>
      <c r="V184" s="215">
        <f>ROUND(E184*U184,2)</f>
        <v>0</v>
      </c>
      <c r="W184" s="21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 t="s">
        <v>211</v>
      </c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</row>
    <row r="185" spans="1:60" outlineLevel="1" x14ac:dyDescent="0.2">
      <c r="A185" s="212"/>
      <c r="B185" s="213"/>
      <c r="C185" s="237"/>
      <c r="D185" s="233"/>
      <c r="E185" s="233"/>
      <c r="F185" s="233"/>
      <c r="G185" s="233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 t="s">
        <v>190</v>
      </c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</row>
    <row r="186" spans="1:60" outlineLevel="1" x14ac:dyDescent="0.2">
      <c r="A186" s="224">
        <v>86</v>
      </c>
      <c r="B186" s="225" t="s">
        <v>833</v>
      </c>
      <c r="C186" s="236" t="s">
        <v>834</v>
      </c>
      <c r="D186" s="226" t="s">
        <v>309</v>
      </c>
      <c r="E186" s="227">
        <v>7</v>
      </c>
      <c r="F186" s="228"/>
      <c r="G186" s="229">
        <f>ROUND(E186*F186,2)</f>
        <v>0</v>
      </c>
      <c r="H186" s="228"/>
      <c r="I186" s="229">
        <f>ROUND(E186*H186,2)</f>
        <v>0</v>
      </c>
      <c r="J186" s="228"/>
      <c r="K186" s="229">
        <f>ROUND(E186*J186,2)</f>
        <v>0</v>
      </c>
      <c r="L186" s="229">
        <v>21</v>
      </c>
      <c r="M186" s="229">
        <f>G186*(1+L186/100)</f>
        <v>0</v>
      </c>
      <c r="N186" s="229">
        <v>0</v>
      </c>
      <c r="O186" s="229">
        <f>ROUND(E186*N186,2)</f>
        <v>0</v>
      </c>
      <c r="P186" s="229">
        <v>0</v>
      </c>
      <c r="Q186" s="229">
        <f>ROUND(E186*P186,2)</f>
        <v>0</v>
      </c>
      <c r="R186" s="229"/>
      <c r="S186" s="229" t="s">
        <v>200</v>
      </c>
      <c r="T186" s="230" t="s">
        <v>188</v>
      </c>
      <c r="U186" s="215">
        <v>0</v>
      </c>
      <c r="V186" s="215">
        <f>ROUND(E186*U186,2)</f>
        <v>0</v>
      </c>
      <c r="W186" s="21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 t="s">
        <v>211</v>
      </c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</row>
    <row r="187" spans="1:60" outlineLevel="1" x14ac:dyDescent="0.2">
      <c r="A187" s="212"/>
      <c r="B187" s="213"/>
      <c r="C187" s="237"/>
      <c r="D187" s="233"/>
      <c r="E187" s="233"/>
      <c r="F187" s="233"/>
      <c r="G187" s="233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 t="s">
        <v>190</v>
      </c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</row>
    <row r="188" spans="1:60" outlineLevel="1" x14ac:dyDescent="0.2">
      <c r="A188" s="224">
        <v>87</v>
      </c>
      <c r="B188" s="225" t="s">
        <v>835</v>
      </c>
      <c r="C188" s="236" t="s">
        <v>836</v>
      </c>
      <c r="D188" s="226" t="s">
        <v>309</v>
      </c>
      <c r="E188" s="227">
        <v>7</v>
      </c>
      <c r="F188" s="228"/>
      <c r="G188" s="229">
        <f>ROUND(E188*F188,2)</f>
        <v>0</v>
      </c>
      <c r="H188" s="228"/>
      <c r="I188" s="229">
        <f>ROUND(E188*H188,2)</f>
        <v>0</v>
      </c>
      <c r="J188" s="228"/>
      <c r="K188" s="229">
        <f>ROUND(E188*J188,2)</f>
        <v>0</v>
      </c>
      <c r="L188" s="229">
        <v>21</v>
      </c>
      <c r="M188" s="229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29"/>
      <c r="S188" s="229" t="s">
        <v>200</v>
      </c>
      <c r="T188" s="230" t="s">
        <v>188</v>
      </c>
      <c r="U188" s="215">
        <v>0</v>
      </c>
      <c r="V188" s="215">
        <f>ROUND(E188*U188,2)</f>
        <v>0</v>
      </c>
      <c r="W188" s="21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 t="s">
        <v>211</v>
      </c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</row>
    <row r="189" spans="1:60" outlineLevel="1" x14ac:dyDescent="0.2">
      <c r="A189" s="212"/>
      <c r="B189" s="213"/>
      <c r="C189" s="237"/>
      <c r="D189" s="233"/>
      <c r="E189" s="233"/>
      <c r="F189" s="233"/>
      <c r="G189" s="233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 t="s">
        <v>190</v>
      </c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</row>
    <row r="190" spans="1:60" outlineLevel="1" x14ac:dyDescent="0.2">
      <c r="A190" s="224">
        <v>88</v>
      </c>
      <c r="B190" s="225" t="s">
        <v>837</v>
      </c>
      <c r="C190" s="236" t="s">
        <v>838</v>
      </c>
      <c r="D190" s="226" t="s">
        <v>309</v>
      </c>
      <c r="E190" s="227">
        <v>14</v>
      </c>
      <c r="F190" s="228"/>
      <c r="G190" s="229">
        <f>ROUND(E190*F190,2)</f>
        <v>0</v>
      </c>
      <c r="H190" s="228"/>
      <c r="I190" s="229">
        <f>ROUND(E190*H190,2)</f>
        <v>0</v>
      </c>
      <c r="J190" s="228"/>
      <c r="K190" s="229">
        <f>ROUND(E190*J190,2)</f>
        <v>0</v>
      </c>
      <c r="L190" s="229">
        <v>21</v>
      </c>
      <c r="M190" s="229">
        <f>G190*(1+L190/100)</f>
        <v>0</v>
      </c>
      <c r="N190" s="229">
        <v>0</v>
      </c>
      <c r="O190" s="229">
        <f>ROUND(E190*N190,2)</f>
        <v>0</v>
      </c>
      <c r="P190" s="229">
        <v>0</v>
      </c>
      <c r="Q190" s="229">
        <f>ROUND(E190*P190,2)</f>
        <v>0</v>
      </c>
      <c r="R190" s="229"/>
      <c r="S190" s="229" t="s">
        <v>200</v>
      </c>
      <c r="T190" s="230" t="s">
        <v>188</v>
      </c>
      <c r="U190" s="215">
        <v>0</v>
      </c>
      <c r="V190" s="215">
        <f>ROUND(E190*U190,2)</f>
        <v>0</v>
      </c>
      <c r="W190" s="21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 t="s">
        <v>211</v>
      </c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</row>
    <row r="191" spans="1:60" outlineLevel="1" x14ac:dyDescent="0.2">
      <c r="A191" s="212"/>
      <c r="B191" s="213"/>
      <c r="C191" s="237"/>
      <c r="D191" s="233"/>
      <c r="E191" s="233"/>
      <c r="F191" s="233"/>
      <c r="G191" s="233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 t="s">
        <v>190</v>
      </c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</row>
    <row r="192" spans="1:60" outlineLevel="1" x14ac:dyDescent="0.2">
      <c r="A192" s="224">
        <v>89</v>
      </c>
      <c r="B192" s="225" t="s">
        <v>839</v>
      </c>
      <c r="C192" s="236" t="s">
        <v>840</v>
      </c>
      <c r="D192" s="226" t="s">
        <v>309</v>
      </c>
      <c r="E192" s="227">
        <v>7</v>
      </c>
      <c r="F192" s="228"/>
      <c r="G192" s="229">
        <f>ROUND(E192*F192,2)</f>
        <v>0</v>
      </c>
      <c r="H192" s="228"/>
      <c r="I192" s="229">
        <f>ROUND(E192*H192,2)</f>
        <v>0</v>
      </c>
      <c r="J192" s="228"/>
      <c r="K192" s="229">
        <f>ROUND(E192*J192,2)</f>
        <v>0</v>
      </c>
      <c r="L192" s="229">
        <v>21</v>
      </c>
      <c r="M192" s="229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29"/>
      <c r="S192" s="229" t="s">
        <v>200</v>
      </c>
      <c r="T192" s="230" t="s">
        <v>188</v>
      </c>
      <c r="U192" s="215">
        <v>0</v>
      </c>
      <c r="V192" s="215">
        <f>ROUND(E192*U192,2)</f>
        <v>0</v>
      </c>
      <c r="W192" s="21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 t="s">
        <v>211</v>
      </c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</row>
    <row r="193" spans="1:60" outlineLevel="1" x14ac:dyDescent="0.2">
      <c r="A193" s="212"/>
      <c r="B193" s="213"/>
      <c r="C193" s="237"/>
      <c r="D193" s="233"/>
      <c r="E193" s="233"/>
      <c r="F193" s="233"/>
      <c r="G193" s="233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 t="s">
        <v>190</v>
      </c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</row>
    <row r="194" spans="1:60" outlineLevel="1" x14ac:dyDescent="0.2">
      <c r="A194" s="224">
        <v>90</v>
      </c>
      <c r="B194" s="225" t="s">
        <v>841</v>
      </c>
      <c r="C194" s="236" t="s">
        <v>842</v>
      </c>
      <c r="D194" s="226" t="s">
        <v>309</v>
      </c>
      <c r="E194" s="227">
        <v>7</v>
      </c>
      <c r="F194" s="228"/>
      <c r="G194" s="229">
        <f>ROUND(E194*F194,2)</f>
        <v>0</v>
      </c>
      <c r="H194" s="228"/>
      <c r="I194" s="229">
        <f>ROUND(E194*H194,2)</f>
        <v>0</v>
      </c>
      <c r="J194" s="228"/>
      <c r="K194" s="229">
        <f>ROUND(E194*J194,2)</f>
        <v>0</v>
      </c>
      <c r="L194" s="229">
        <v>21</v>
      </c>
      <c r="M194" s="229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29"/>
      <c r="S194" s="229" t="s">
        <v>200</v>
      </c>
      <c r="T194" s="230" t="s">
        <v>188</v>
      </c>
      <c r="U194" s="215">
        <v>0</v>
      </c>
      <c r="V194" s="215">
        <f>ROUND(E194*U194,2)</f>
        <v>0</v>
      </c>
      <c r="W194" s="21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 t="s">
        <v>211</v>
      </c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</row>
    <row r="195" spans="1:60" outlineLevel="1" x14ac:dyDescent="0.2">
      <c r="A195" s="212"/>
      <c r="B195" s="213"/>
      <c r="C195" s="237"/>
      <c r="D195" s="233"/>
      <c r="E195" s="233"/>
      <c r="F195" s="233"/>
      <c r="G195" s="233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 t="s">
        <v>190</v>
      </c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</row>
    <row r="196" spans="1:60" outlineLevel="1" x14ac:dyDescent="0.2">
      <c r="A196" s="224">
        <v>91</v>
      </c>
      <c r="B196" s="225" t="s">
        <v>843</v>
      </c>
      <c r="C196" s="236" t="s">
        <v>712</v>
      </c>
      <c r="D196" s="226" t="s">
        <v>0</v>
      </c>
      <c r="E196" s="227">
        <v>5</v>
      </c>
      <c r="F196" s="228"/>
      <c r="G196" s="229">
        <f>ROUND(E196*F196,2)</f>
        <v>0</v>
      </c>
      <c r="H196" s="228"/>
      <c r="I196" s="229">
        <f>ROUND(E196*H196,2)</f>
        <v>0</v>
      </c>
      <c r="J196" s="228"/>
      <c r="K196" s="229">
        <f>ROUND(E196*J196,2)</f>
        <v>0</v>
      </c>
      <c r="L196" s="229">
        <v>21</v>
      </c>
      <c r="M196" s="229">
        <f>G196*(1+L196/100)</f>
        <v>0</v>
      </c>
      <c r="N196" s="229">
        <v>0</v>
      </c>
      <c r="O196" s="229">
        <f>ROUND(E196*N196,2)</f>
        <v>0</v>
      </c>
      <c r="P196" s="229">
        <v>0</v>
      </c>
      <c r="Q196" s="229">
        <f>ROUND(E196*P196,2)</f>
        <v>0</v>
      </c>
      <c r="R196" s="229"/>
      <c r="S196" s="229" t="s">
        <v>200</v>
      </c>
      <c r="T196" s="230" t="s">
        <v>188</v>
      </c>
      <c r="U196" s="215">
        <v>0</v>
      </c>
      <c r="V196" s="215">
        <f>ROUND(E196*U196,2)</f>
        <v>0</v>
      </c>
      <c r="W196" s="21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 t="s">
        <v>412</v>
      </c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</row>
    <row r="197" spans="1:60" outlineLevel="1" x14ac:dyDescent="0.2">
      <c r="A197" s="212"/>
      <c r="B197" s="213"/>
      <c r="C197" s="237"/>
      <c r="D197" s="233"/>
      <c r="E197" s="233"/>
      <c r="F197" s="233"/>
      <c r="G197" s="233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 t="s">
        <v>190</v>
      </c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</row>
    <row r="198" spans="1:60" x14ac:dyDescent="0.2">
      <c r="A198" s="218" t="s">
        <v>182</v>
      </c>
      <c r="B198" s="219" t="s">
        <v>146</v>
      </c>
      <c r="C198" s="235" t="s">
        <v>147</v>
      </c>
      <c r="D198" s="220"/>
      <c r="E198" s="221"/>
      <c r="F198" s="222"/>
      <c r="G198" s="222">
        <f>SUMIF(AG199:AG212,"&lt;&gt;NOR",G199:G212)</f>
        <v>0</v>
      </c>
      <c r="H198" s="222"/>
      <c r="I198" s="222">
        <f>SUM(I199:I212)</f>
        <v>0</v>
      </c>
      <c r="J198" s="222"/>
      <c r="K198" s="222">
        <f>SUM(K199:K212)</f>
        <v>0</v>
      </c>
      <c r="L198" s="222"/>
      <c r="M198" s="222">
        <f>SUM(M199:M212)</f>
        <v>0</v>
      </c>
      <c r="N198" s="222"/>
      <c r="O198" s="222">
        <f>SUM(O199:O212)</f>
        <v>0</v>
      </c>
      <c r="P198" s="222"/>
      <c r="Q198" s="222">
        <f>SUM(Q199:Q212)</f>
        <v>0</v>
      </c>
      <c r="R198" s="222"/>
      <c r="S198" s="222"/>
      <c r="T198" s="223"/>
      <c r="U198" s="217"/>
      <c r="V198" s="217">
        <f>SUM(V199:V212)</f>
        <v>0</v>
      </c>
      <c r="W198" s="217"/>
      <c r="AG198" t="s">
        <v>183</v>
      </c>
    </row>
    <row r="199" spans="1:60" ht="22.5" outlineLevel="1" x14ac:dyDescent="0.2">
      <c r="A199" s="224">
        <v>92</v>
      </c>
      <c r="B199" s="225" t="s">
        <v>844</v>
      </c>
      <c r="C199" s="236" t="s">
        <v>845</v>
      </c>
      <c r="D199" s="226" t="s">
        <v>309</v>
      </c>
      <c r="E199" s="227">
        <v>1</v>
      </c>
      <c r="F199" s="228"/>
      <c r="G199" s="229">
        <f>ROUND(E199*F199,2)</f>
        <v>0</v>
      </c>
      <c r="H199" s="228"/>
      <c r="I199" s="229">
        <f>ROUND(E199*H199,2)</f>
        <v>0</v>
      </c>
      <c r="J199" s="228"/>
      <c r="K199" s="229">
        <f>ROUND(E199*J199,2)</f>
        <v>0</v>
      </c>
      <c r="L199" s="229">
        <v>21</v>
      </c>
      <c r="M199" s="229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200</v>
      </c>
      <c r="T199" s="230" t="s">
        <v>188</v>
      </c>
      <c r="U199" s="215">
        <v>0</v>
      </c>
      <c r="V199" s="215">
        <f>ROUND(E199*U199,2)</f>
        <v>0</v>
      </c>
      <c r="W199" s="21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 t="s">
        <v>211</v>
      </c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</row>
    <row r="200" spans="1:60" outlineLevel="1" x14ac:dyDescent="0.2">
      <c r="A200" s="212"/>
      <c r="B200" s="213"/>
      <c r="C200" s="237"/>
      <c r="D200" s="233"/>
      <c r="E200" s="233"/>
      <c r="F200" s="233"/>
      <c r="G200" s="233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 t="s">
        <v>190</v>
      </c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</row>
    <row r="201" spans="1:60" outlineLevel="1" x14ac:dyDescent="0.2">
      <c r="A201" s="224">
        <v>93</v>
      </c>
      <c r="B201" s="225" t="s">
        <v>846</v>
      </c>
      <c r="C201" s="236" t="s">
        <v>847</v>
      </c>
      <c r="D201" s="226" t="s">
        <v>309</v>
      </c>
      <c r="E201" s="227">
        <v>1</v>
      </c>
      <c r="F201" s="228"/>
      <c r="G201" s="229">
        <f>ROUND(E201*F201,2)</f>
        <v>0</v>
      </c>
      <c r="H201" s="228"/>
      <c r="I201" s="229">
        <f>ROUND(E201*H201,2)</f>
        <v>0</v>
      </c>
      <c r="J201" s="228"/>
      <c r="K201" s="229">
        <f>ROUND(E201*J201,2)</f>
        <v>0</v>
      </c>
      <c r="L201" s="229">
        <v>21</v>
      </c>
      <c r="M201" s="229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29"/>
      <c r="S201" s="229" t="s">
        <v>200</v>
      </c>
      <c r="T201" s="230" t="s">
        <v>188</v>
      </c>
      <c r="U201" s="215">
        <v>0</v>
      </c>
      <c r="V201" s="215">
        <f>ROUND(E201*U201,2)</f>
        <v>0</v>
      </c>
      <c r="W201" s="21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 t="s">
        <v>211</v>
      </c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</row>
    <row r="202" spans="1:60" outlineLevel="1" x14ac:dyDescent="0.2">
      <c r="A202" s="212"/>
      <c r="B202" s="213"/>
      <c r="C202" s="237"/>
      <c r="D202" s="233"/>
      <c r="E202" s="233"/>
      <c r="F202" s="233"/>
      <c r="G202" s="233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 t="s">
        <v>190</v>
      </c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</row>
    <row r="203" spans="1:60" outlineLevel="1" x14ac:dyDescent="0.2">
      <c r="A203" s="224">
        <v>94</v>
      </c>
      <c r="B203" s="225" t="s">
        <v>848</v>
      </c>
      <c r="C203" s="236" t="s">
        <v>849</v>
      </c>
      <c r="D203" s="226" t="s">
        <v>309</v>
      </c>
      <c r="E203" s="227">
        <v>1</v>
      </c>
      <c r="F203" s="228"/>
      <c r="G203" s="229">
        <f>ROUND(E203*F203,2)</f>
        <v>0</v>
      </c>
      <c r="H203" s="228"/>
      <c r="I203" s="229">
        <f>ROUND(E203*H203,2)</f>
        <v>0</v>
      </c>
      <c r="J203" s="228"/>
      <c r="K203" s="229">
        <f>ROUND(E203*J203,2)</f>
        <v>0</v>
      </c>
      <c r="L203" s="229">
        <v>21</v>
      </c>
      <c r="M203" s="229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200</v>
      </c>
      <c r="T203" s="230" t="s">
        <v>188</v>
      </c>
      <c r="U203" s="215">
        <v>0</v>
      </c>
      <c r="V203" s="215">
        <f>ROUND(E203*U203,2)</f>
        <v>0</v>
      </c>
      <c r="W203" s="21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 t="s">
        <v>211</v>
      </c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</row>
    <row r="204" spans="1:60" outlineLevel="1" x14ac:dyDescent="0.2">
      <c r="A204" s="212"/>
      <c r="B204" s="213"/>
      <c r="C204" s="237"/>
      <c r="D204" s="233"/>
      <c r="E204" s="233"/>
      <c r="F204" s="233"/>
      <c r="G204" s="233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 t="s">
        <v>190</v>
      </c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</row>
    <row r="205" spans="1:60" outlineLevel="1" x14ac:dyDescent="0.2">
      <c r="A205" s="224">
        <v>95</v>
      </c>
      <c r="B205" s="225" t="s">
        <v>850</v>
      </c>
      <c r="C205" s="236" t="s">
        <v>851</v>
      </c>
      <c r="D205" s="226" t="s">
        <v>309</v>
      </c>
      <c r="E205" s="227">
        <v>1</v>
      </c>
      <c r="F205" s="228"/>
      <c r="G205" s="229">
        <f>ROUND(E205*F205,2)</f>
        <v>0</v>
      </c>
      <c r="H205" s="228"/>
      <c r="I205" s="229">
        <f>ROUND(E205*H205,2)</f>
        <v>0</v>
      </c>
      <c r="J205" s="228"/>
      <c r="K205" s="229">
        <f>ROUND(E205*J205,2)</f>
        <v>0</v>
      </c>
      <c r="L205" s="229">
        <v>21</v>
      </c>
      <c r="M205" s="229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29"/>
      <c r="S205" s="229" t="s">
        <v>200</v>
      </c>
      <c r="T205" s="230" t="s">
        <v>188</v>
      </c>
      <c r="U205" s="215">
        <v>0</v>
      </c>
      <c r="V205" s="215">
        <f>ROUND(E205*U205,2)</f>
        <v>0</v>
      </c>
      <c r="W205" s="21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 t="s">
        <v>211</v>
      </c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</row>
    <row r="206" spans="1:60" outlineLevel="1" x14ac:dyDescent="0.2">
      <c r="A206" s="212"/>
      <c r="B206" s="213"/>
      <c r="C206" s="237"/>
      <c r="D206" s="233"/>
      <c r="E206" s="233"/>
      <c r="F206" s="233"/>
      <c r="G206" s="233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 t="s">
        <v>190</v>
      </c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</row>
    <row r="207" spans="1:60" outlineLevel="1" x14ac:dyDescent="0.2">
      <c r="A207" s="224">
        <v>96</v>
      </c>
      <c r="B207" s="225" t="s">
        <v>852</v>
      </c>
      <c r="C207" s="236" t="s">
        <v>853</v>
      </c>
      <c r="D207" s="226" t="s">
        <v>309</v>
      </c>
      <c r="E207" s="227">
        <v>1</v>
      </c>
      <c r="F207" s="228"/>
      <c r="G207" s="229">
        <f>ROUND(E207*F207,2)</f>
        <v>0</v>
      </c>
      <c r="H207" s="228"/>
      <c r="I207" s="229">
        <f>ROUND(E207*H207,2)</f>
        <v>0</v>
      </c>
      <c r="J207" s="228"/>
      <c r="K207" s="229">
        <f>ROUND(E207*J207,2)</f>
        <v>0</v>
      </c>
      <c r="L207" s="229">
        <v>21</v>
      </c>
      <c r="M207" s="229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29"/>
      <c r="S207" s="229" t="s">
        <v>200</v>
      </c>
      <c r="T207" s="230" t="s">
        <v>188</v>
      </c>
      <c r="U207" s="215">
        <v>0</v>
      </c>
      <c r="V207" s="215">
        <f>ROUND(E207*U207,2)</f>
        <v>0</v>
      </c>
      <c r="W207" s="21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 t="s">
        <v>211</v>
      </c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</row>
    <row r="208" spans="1:60" outlineLevel="1" x14ac:dyDescent="0.2">
      <c r="A208" s="212"/>
      <c r="B208" s="213"/>
      <c r="C208" s="237"/>
      <c r="D208" s="233"/>
      <c r="E208" s="233"/>
      <c r="F208" s="233"/>
      <c r="G208" s="233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 t="s">
        <v>190</v>
      </c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</row>
    <row r="209" spans="1:60" outlineLevel="1" x14ac:dyDescent="0.2">
      <c r="A209" s="224">
        <v>97</v>
      </c>
      <c r="B209" s="225" t="s">
        <v>854</v>
      </c>
      <c r="C209" s="236" t="s">
        <v>855</v>
      </c>
      <c r="D209" s="226" t="s">
        <v>309</v>
      </c>
      <c r="E209" s="227">
        <v>100</v>
      </c>
      <c r="F209" s="228"/>
      <c r="G209" s="229">
        <f>ROUND(E209*F209,2)</f>
        <v>0</v>
      </c>
      <c r="H209" s="228"/>
      <c r="I209" s="229">
        <f>ROUND(E209*H209,2)</f>
        <v>0</v>
      </c>
      <c r="J209" s="228"/>
      <c r="K209" s="229">
        <f>ROUND(E209*J209,2)</f>
        <v>0</v>
      </c>
      <c r="L209" s="229">
        <v>21</v>
      </c>
      <c r="M209" s="229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29"/>
      <c r="S209" s="229" t="s">
        <v>200</v>
      </c>
      <c r="T209" s="230" t="s">
        <v>188</v>
      </c>
      <c r="U209" s="215">
        <v>0</v>
      </c>
      <c r="V209" s="215">
        <f>ROUND(E209*U209,2)</f>
        <v>0</v>
      </c>
      <c r="W209" s="21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 t="s">
        <v>211</v>
      </c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</row>
    <row r="210" spans="1:60" outlineLevel="1" x14ac:dyDescent="0.2">
      <c r="A210" s="212"/>
      <c r="B210" s="213"/>
      <c r="C210" s="237"/>
      <c r="D210" s="233"/>
      <c r="E210" s="233"/>
      <c r="F210" s="233"/>
      <c r="G210" s="233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 t="s">
        <v>190</v>
      </c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</row>
    <row r="211" spans="1:60" outlineLevel="1" x14ac:dyDescent="0.2">
      <c r="A211" s="224">
        <v>98</v>
      </c>
      <c r="B211" s="225" t="s">
        <v>856</v>
      </c>
      <c r="C211" s="236" t="s">
        <v>857</v>
      </c>
      <c r="D211" s="226" t="s">
        <v>309</v>
      </c>
      <c r="E211" s="227">
        <v>100</v>
      </c>
      <c r="F211" s="228"/>
      <c r="G211" s="229">
        <f>ROUND(E211*F211,2)</f>
        <v>0</v>
      </c>
      <c r="H211" s="228"/>
      <c r="I211" s="229">
        <f>ROUND(E211*H211,2)</f>
        <v>0</v>
      </c>
      <c r="J211" s="228"/>
      <c r="K211" s="229">
        <f>ROUND(E211*J211,2)</f>
        <v>0</v>
      </c>
      <c r="L211" s="229">
        <v>21</v>
      </c>
      <c r="M211" s="229">
        <f>G211*(1+L211/100)</f>
        <v>0</v>
      </c>
      <c r="N211" s="229">
        <v>0</v>
      </c>
      <c r="O211" s="229">
        <f>ROUND(E211*N211,2)</f>
        <v>0</v>
      </c>
      <c r="P211" s="229">
        <v>0</v>
      </c>
      <c r="Q211" s="229">
        <f>ROUND(E211*P211,2)</f>
        <v>0</v>
      </c>
      <c r="R211" s="229"/>
      <c r="S211" s="229" t="s">
        <v>200</v>
      </c>
      <c r="T211" s="230" t="s">
        <v>188</v>
      </c>
      <c r="U211" s="215">
        <v>0</v>
      </c>
      <c r="V211" s="215">
        <f>ROUND(E211*U211,2)</f>
        <v>0</v>
      </c>
      <c r="W211" s="21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 t="s">
        <v>211</v>
      </c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</row>
    <row r="212" spans="1:60" outlineLevel="1" x14ac:dyDescent="0.2">
      <c r="A212" s="212"/>
      <c r="B212" s="213"/>
      <c r="C212" s="237"/>
      <c r="D212" s="233"/>
      <c r="E212" s="233"/>
      <c r="F212" s="233"/>
      <c r="G212" s="233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 t="s">
        <v>190</v>
      </c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</row>
    <row r="213" spans="1:60" x14ac:dyDescent="0.2">
      <c r="A213" s="218" t="s">
        <v>182</v>
      </c>
      <c r="B213" s="219" t="s">
        <v>148</v>
      </c>
      <c r="C213" s="235" t="s">
        <v>149</v>
      </c>
      <c r="D213" s="220"/>
      <c r="E213" s="221"/>
      <c r="F213" s="222"/>
      <c r="G213" s="222">
        <f>SUMIF(AG214:AG239,"&lt;&gt;NOR",G214:G239)</f>
        <v>0</v>
      </c>
      <c r="H213" s="222"/>
      <c r="I213" s="222">
        <f>SUM(I214:I239)</f>
        <v>0</v>
      </c>
      <c r="J213" s="222"/>
      <c r="K213" s="222">
        <f>SUM(K214:K239)</f>
        <v>0</v>
      </c>
      <c r="L213" s="222"/>
      <c r="M213" s="222">
        <f>SUM(M214:M239)</f>
        <v>0</v>
      </c>
      <c r="N213" s="222"/>
      <c r="O213" s="222">
        <f>SUM(O214:O239)</f>
        <v>0</v>
      </c>
      <c r="P213" s="222"/>
      <c r="Q213" s="222">
        <f>SUM(Q214:Q239)</f>
        <v>0</v>
      </c>
      <c r="R213" s="222"/>
      <c r="S213" s="222"/>
      <c r="T213" s="223"/>
      <c r="U213" s="217"/>
      <c r="V213" s="217">
        <f>SUM(V214:V239)</f>
        <v>0</v>
      </c>
      <c r="W213" s="217"/>
      <c r="AG213" t="s">
        <v>183</v>
      </c>
    </row>
    <row r="214" spans="1:60" outlineLevel="1" x14ac:dyDescent="0.2">
      <c r="A214" s="224">
        <v>99</v>
      </c>
      <c r="B214" s="225" t="s">
        <v>858</v>
      </c>
      <c r="C214" s="236" t="s">
        <v>859</v>
      </c>
      <c r="D214" s="226" t="s">
        <v>309</v>
      </c>
      <c r="E214" s="227">
        <v>1</v>
      </c>
      <c r="F214" s="228"/>
      <c r="G214" s="229">
        <f>ROUND(E214*F214,2)</f>
        <v>0</v>
      </c>
      <c r="H214" s="228"/>
      <c r="I214" s="229">
        <f>ROUND(E214*H214,2)</f>
        <v>0</v>
      </c>
      <c r="J214" s="228"/>
      <c r="K214" s="229">
        <f>ROUND(E214*J214,2)</f>
        <v>0</v>
      </c>
      <c r="L214" s="229">
        <v>21</v>
      </c>
      <c r="M214" s="229">
        <f>G214*(1+L214/100)</f>
        <v>0</v>
      </c>
      <c r="N214" s="229">
        <v>0</v>
      </c>
      <c r="O214" s="229">
        <f>ROUND(E214*N214,2)</f>
        <v>0</v>
      </c>
      <c r="P214" s="229">
        <v>0</v>
      </c>
      <c r="Q214" s="229">
        <f>ROUND(E214*P214,2)</f>
        <v>0</v>
      </c>
      <c r="R214" s="229"/>
      <c r="S214" s="229" t="s">
        <v>200</v>
      </c>
      <c r="T214" s="230" t="s">
        <v>188</v>
      </c>
      <c r="U214" s="215">
        <v>0</v>
      </c>
      <c r="V214" s="215">
        <f>ROUND(E214*U214,2)</f>
        <v>0</v>
      </c>
      <c r="W214" s="21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 t="s">
        <v>211</v>
      </c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</row>
    <row r="215" spans="1:60" outlineLevel="1" x14ac:dyDescent="0.2">
      <c r="A215" s="212"/>
      <c r="B215" s="213"/>
      <c r="C215" s="237"/>
      <c r="D215" s="233"/>
      <c r="E215" s="233"/>
      <c r="F215" s="233"/>
      <c r="G215" s="233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 t="s">
        <v>190</v>
      </c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</row>
    <row r="216" spans="1:60" outlineLevel="1" x14ac:dyDescent="0.2">
      <c r="A216" s="224">
        <v>100</v>
      </c>
      <c r="B216" s="225" t="s">
        <v>860</v>
      </c>
      <c r="C216" s="236" t="s">
        <v>861</v>
      </c>
      <c r="D216" s="226" t="s">
        <v>309</v>
      </c>
      <c r="E216" s="227">
        <v>1</v>
      </c>
      <c r="F216" s="228"/>
      <c r="G216" s="229">
        <f>ROUND(E216*F216,2)</f>
        <v>0</v>
      </c>
      <c r="H216" s="228"/>
      <c r="I216" s="229">
        <f>ROUND(E216*H216,2)</f>
        <v>0</v>
      </c>
      <c r="J216" s="228"/>
      <c r="K216" s="229">
        <f>ROUND(E216*J216,2)</f>
        <v>0</v>
      </c>
      <c r="L216" s="229">
        <v>21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200</v>
      </c>
      <c r="T216" s="230" t="s">
        <v>188</v>
      </c>
      <c r="U216" s="215">
        <v>0</v>
      </c>
      <c r="V216" s="215">
        <f>ROUND(E216*U216,2)</f>
        <v>0</v>
      </c>
      <c r="W216" s="21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 t="s">
        <v>211</v>
      </c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</row>
    <row r="217" spans="1:60" outlineLevel="1" x14ac:dyDescent="0.2">
      <c r="A217" s="212"/>
      <c r="B217" s="213"/>
      <c r="C217" s="237"/>
      <c r="D217" s="233"/>
      <c r="E217" s="233"/>
      <c r="F217" s="233"/>
      <c r="G217" s="233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 t="s">
        <v>190</v>
      </c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</row>
    <row r="218" spans="1:60" outlineLevel="1" x14ac:dyDescent="0.2">
      <c r="A218" s="224">
        <v>101</v>
      </c>
      <c r="B218" s="225" t="s">
        <v>862</v>
      </c>
      <c r="C218" s="236" t="s">
        <v>863</v>
      </c>
      <c r="D218" s="226" t="s">
        <v>309</v>
      </c>
      <c r="E218" s="227">
        <v>1</v>
      </c>
      <c r="F218" s="228"/>
      <c r="G218" s="229">
        <f>ROUND(E218*F218,2)</f>
        <v>0</v>
      </c>
      <c r="H218" s="228"/>
      <c r="I218" s="229">
        <f>ROUND(E218*H218,2)</f>
        <v>0</v>
      </c>
      <c r="J218" s="228"/>
      <c r="K218" s="229">
        <f>ROUND(E218*J218,2)</f>
        <v>0</v>
      </c>
      <c r="L218" s="229">
        <v>21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/>
      <c r="S218" s="229" t="s">
        <v>200</v>
      </c>
      <c r="T218" s="230" t="s">
        <v>188</v>
      </c>
      <c r="U218" s="215">
        <v>0</v>
      </c>
      <c r="V218" s="215">
        <f>ROUND(E218*U218,2)</f>
        <v>0</v>
      </c>
      <c r="W218" s="21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 t="s">
        <v>211</v>
      </c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</row>
    <row r="219" spans="1:60" outlineLevel="1" x14ac:dyDescent="0.2">
      <c r="A219" s="212"/>
      <c r="B219" s="213"/>
      <c r="C219" s="237"/>
      <c r="D219" s="233"/>
      <c r="E219" s="233"/>
      <c r="F219" s="233"/>
      <c r="G219" s="233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 t="s">
        <v>190</v>
      </c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</row>
    <row r="220" spans="1:60" outlineLevel="1" x14ac:dyDescent="0.2">
      <c r="A220" s="224">
        <v>102</v>
      </c>
      <c r="B220" s="225" t="s">
        <v>864</v>
      </c>
      <c r="C220" s="236" t="s">
        <v>865</v>
      </c>
      <c r="D220" s="226" t="s">
        <v>309</v>
      </c>
      <c r="E220" s="227">
        <v>100</v>
      </c>
      <c r="F220" s="228"/>
      <c r="G220" s="229">
        <f>ROUND(E220*F220,2)</f>
        <v>0</v>
      </c>
      <c r="H220" s="228"/>
      <c r="I220" s="229">
        <f>ROUND(E220*H220,2)</f>
        <v>0</v>
      </c>
      <c r="J220" s="228"/>
      <c r="K220" s="229">
        <f>ROUND(E220*J220,2)</f>
        <v>0</v>
      </c>
      <c r="L220" s="229">
        <v>21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/>
      <c r="S220" s="229" t="s">
        <v>200</v>
      </c>
      <c r="T220" s="230" t="s">
        <v>188</v>
      </c>
      <c r="U220" s="215">
        <v>0</v>
      </c>
      <c r="V220" s="215">
        <f>ROUND(E220*U220,2)</f>
        <v>0</v>
      </c>
      <c r="W220" s="21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 t="s">
        <v>211</v>
      </c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</row>
    <row r="221" spans="1:60" outlineLevel="1" x14ac:dyDescent="0.2">
      <c r="A221" s="212"/>
      <c r="B221" s="213"/>
      <c r="C221" s="237"/>
      <c r="D221" s="233"/>
      <c r="E221" s="233"/>
      <c r="F221" s="233"/>
      <c r="G221" s="233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 t="s">
        <v>190</v>
      </c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</row>
    <row r="222" spans="1:60" outlineLevel="1" x14ac:dyDescent="0.2">
      <c r="A222" s="224">
        <v>103</v>
      </c>
      <c r="B222" s="225" t="s">
        <v>866</v>
      </c>
      <c r="C222" s="236" t="s">
        <v>867</v>
      </c>
      <c r="D222" s="226" t="s">
        <v>309</v>
      </c>
      <c r="E222" s="227">
        <v>100</v>
      </c>
      <c r="F222" s="228"/>
      <c r="G222" s="229">
        <f>ROUND(E222*F222,2)</f>
        <v>0</v>
      </c>
      <c r="H222" s="228"/>
      <c r="I222" s="229">
        <f>ROUND(E222*H222,2)</f>
        <v>0</v>
      </c>
      <c r="J222" s="228"/>
      <c r="K222" s="229">
        <f>ROUND(E222*J222,2)</f>
        <v>0</v>
      </c>
      <c r="L222" s="229">
        <v>21</v>
      </c>
      <c r="M222" s="229">
        <f>G222*(1+L222/100)</f>
        <v>0</v>
      </c>
      <c r="N222" s="229">
        <v>0</v>
      </c>
      <c r="O222" s="229">
        <f>ROUND(E222*N222,2)</f>
        <v>0</v>
      </c>
      <c r="P222" s="229">
        <v>0</v>
      </c>
      <c r="Q222" s="229">
        <f>ROUND(E222*P222,2)</f>
        <v>0</v>
      </c>
      <c r="R222" s="229"/>
      <c r="S222" s="229" t="s">
        <v>200</v>
      </c>
      <c r="T222" s="230" t="s">
        <v>188</v>
      </c>
      <c r="U222" s="215">
        <v>0</v>
      </c>
      <c r="V222" s="215">
        <f>ROUND(E222*U222,2)</f>
        <v>0</v>
      </c>
      <c r="W222" s="21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 t="s">
        <v>211</v>
      </c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</row>
    <row r="223" spans="1:60" outlineLevel="1" x14ac:dyDescent="0.2">
      <c r="A223" s="212"/>
      <c r="B223" s="213"/>
      <c r="C223" s="237"/>
      <c r="D223" s="233"/>
      <c r="E223" s="233"/>
      <c r="F223" s="233"/>
      <c r="G223" s="233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 t="s">
        <v>190</v>
      </c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</row>
    <row r="224" spans="1:60" outlineLevel="1" x14ac:dyDescent="0.2">
      <c r="A224" s="224">
        <v>104</v>
      </c>
      <c r="B224" s="225" t="s">
        <v>868</v>
      </c>
      <c r="C224" s="236" t="s">
        <v>869</v>
      </c>
      <c r="D224" s="226" t="s">
        <v>309</v>
      </c>
      <c r="E224" s="227">
        <v>2</v>
      </c>
      <c r="F224" s="228"/>
      <c r="G224" s="229">
        <f>ROUND(E224*F224,2)</f>
        <v>0</v>
      </c>
      <c r="H224" s="228"/>
      <c r="I224" s="229">
        <f>ROUND(E224*H224,2)</f>
        <v>0</v>
      </c>
      <c r="J224" s="228"/>
      <c r="K224" s="229">
        <f>ROUND(E224*J224,2)</f>
        <v>0</v>
      </c>
      <c r="L224" s="229">
        <v>21</v>
      </c>
      <c r="M224" s="229">
        <f>G224*(1+L224/100)</f>
        <v>0</v>
      </c>
      <c r="N224" s="229">
        <v>0</v>
      </c>
      <c r="O224" s="229">
        <f>ROUND(E224*N224,2)</f>
        <v>0</v>
      </c>
      <c r="P224" s="229">
        <v>0</v>
      </c>
      <c r="Q224" s="229">
        <f>ROUND(E224*P224,2)</f>
        <v>0</v>
      </c>
      <c r="R224" s="229"/>
      <c r="S224" s="229" t="s">
        <v>200</v>
      </c>
      <c r="T224" s="230" t="s">
        <v>188</v>
      </c>
      <c r="U224" s="215">
        <v>0</v>
      </c>
      <c r="V224" s="215">
        <f>ROUND(E224*U224,2)</f>
        <v>0</v>
      </c>
      <c r="W224" s="21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 t="s">
        <v>211</v>
      </c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</row>
    <row r="225" spans="1:60" outlineLevel="1" x14ac:dyDescent="0.2">
      <c r="A225" s="212"/>
      <c r="B225" s="213"/>
      <c r="C225" s="237"/>
      <c r="D225" s="233"/>
      <c r="E225" s="233"/>
      <c r="F225" s="233"/>
      <c r="G225" s="233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 t="s">
        <v>190</v>
      </c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</row>
    <row r="226" spans="1:60" outlineLevel="1" x14ac:dyDescent="0.2">
      <c r="A226" s="224">
        <v>105</v>
      </c>
      <c r="B226" s="225" t="s">
        <v>870</v>
      </c>
      <c r="C226" s="236" t="s">
        <v>871</v>
      </c>
      <c r="D226" s="226" t="s">
        <v>309</v>
      </c>
      <c r="E226" s="227">
        <v>1</v>
      </c>
      <c r="F226" s="228"/>
      <c r="G226" s="229">
        <f>ROUND(E226*F226,2)</f>
        <v>0</v>
      </c>
      <c r="H226" s="228"/>
      <c r="I226" s="229">
        <f>ROUND(E226*H226,2)</f>
        <v>0</v>
      </c>
      <c r="J226" s="228"/>
      <c r="K226" s="229">
        <f>ROUND(E226*J226,2)</f>
        <v>0</v>
      </c>
      <c r="L226" s="229">
        <v>21</v>
      </c>
      <c r="M226" s="229">
        <f>G226*(1+L226/100)</f>
        <v>0</v>
      </c>
      <c r="N226" s="229">
        <v>0</v>
      </c>
      <c r="O226" s="229">
        <f>ROUND(E226*N226,2)</f>
        <v>0</v>
      </c>
      <c r="P226" s="229">
        <v>0</v>
      </c>
      <c r="Q226" s="229">
        <f>ROUND(E226*P226,2)</f>
        <v>0</v>
      </c>
      <c r="R226" s="229"/>
      <c r="S226" s="229" t="s">
        <v>200</v>
      </c>
      <c r="T226" s="230" t="s">
        <v>188</v>
      </c>
      <c r="U226" s="215">
        <v>0</v>
      </c>
      <c r="V226" s="215">
        <f>ROUND(E226*U226,2)</f>
        <v>0</v>
      </c>
      <c r="W226" s="21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 t="s">
        <v>211</v>
      </c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</row>
    <row r="227" spans="1:60" outlineLevel="1" x14ac:dyDescent="0.2">
      <c r="A227" s="212"/>
      <c r="B227" s="213"/>
      <c r="C227" s="237"/>
      <c r="D227" s="233"/>
      <c r="E227" s="233"/>
      <c r="F227" s="233"/>
      <c r="G227" s="233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 t="s">
        <v>190</v>
      </c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</row>
    <row r="228" spans="1:60" outlineLevel="1" x14ac:dyDescent="0.2">
      <c r="A228" s="224">
        <v>106</v>
      </c>
      <c r="B228" s="225" t="s">
        <v>872</v>
      </c>
      <c r="C228" s="236" t="s">
        <v>873</v>
      </c>
      <c r="D228" s="226" t="s">
        <v>309</v>
      </c>
      <c r="E228" s="227">
        <v>1</v>
      </c>
      <c r="F228" s="228"/>
      <c r="G228" s="229">
        <f>ROUND(E228*F228,2)</f>
        <v>0</v>
      </c>
      <c r="H228" s="228"/>
      <c r="I228" s="229">
        <f>ROUND(E228*H228,2)</f>
        <v>0</v>
      </c>
      <c r="J228" s="228"/>
      <c r="K228" s="229">
        <f>ROUND(E228*J228,2)</f>
        <v>0</v>
      </c>
      <c r="L228" s="229">
        <v>21</v>
      </c>
      <c r="M228" s="229">
        <f>G228*(1+L228/100)</f>
        <v>0</v>
      </c>
      <c r="N228" s="229">
        <v>0</v>
      </c>
      <c r="O228" s="229">
        <f>ROUND(E228*N228,2)</f>
        <v>0</v>
      </c>
      <c r="P228" s="229">
        <v>0</v>
      </c>
      <c r="Q228" s="229">
        <f>ROUND(E228*P228,2)</f>
        <v>0</v>
      </c>
      <c r="R228" s="229"/>
      <c r="S228" s="229" t="s">
        <v>200</v>
      </c>
      <c r="T228" s="230" t="s">
        <v>188</v>
      </c>
      <c r="U228" s="215">
        <v>0</v>
      </c>
      <c r="V228" s="215">
        <f>ROUND(E228*U228,2)</f>
        <v>0</v>
      </c>
      <c r="W228" s="21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 t="s">
        <v>211</v>
      </c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</row>
    <row r="229" spans="1:60" outlineLevel="1" x14ac:dyDescent="0.2">
      <c r="A229" s="212"/>
      <c r="B229" s="213"/>
      <c r="C229" s="237"/>
      <c r="D229" s="233"/>
      <c r="E229" s="233"/>
      <c r="F229" s="233"/>
      <c r="G229" s="233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 t="s">
        <v>190</v>
      </c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</row>
    <row r="230" spans="1:60" outlineLevel="1" x14ac:dyDescent="0.2">
      <c r="A230" s="224">
        <v>107</v>
      </c>
      <c r="B230" s="225" t="s">
        <v>874</v>
      </c>
      <c r="C230" s="236" t="s">
        <v>875</v>
      </c>
      <c r="D230" s="226" t="s">
        <v>309</v>
      </c>
      <c r="E230" s="227">
        <v>1</v>
      </c>
      <c r="F230" s="228"/>
      <c r="G230" s="229">
        <f>ROUND(E230*F230,2)</f>
        <v>0</v>
      </c>
      <c r="H230" s="228"/>
      <c r="I230" s="229">
        <f>ROUND(E230*H230,2)</f>
        <v>0</v>
      </c>
      <c r="J230" s="228"/>
      <c r="K230" s="229">
        <f>ROUND(E230*J230,2)</f>
        <v>0</v>
      </c>
      <c r="L230" s="229">
        <v>21</v>
      </c>
      <c r="M230" s="229">
        <f>G230*(1+L230/100)</f>
        <v>0</v>
      </c>
      <c r="N230" s="229">
        <v>0</v>
      </c>
      <c r="O230" s="229">
        <f>ROUND(E230*N230,2)</f>
        <v>0</v>
      </c>
      <c r="P230" s="229">
        <v>0</v>
      </c>
      <c r="Q230" s="229">
        <f>ROUND(E230*P230,2)</f>
        <v>0</v>
      </c>
      <c r="R230" s="229"/>
      <c r="S230" s="229" t="s">
        <v>200</v>
      </c>
      <c r="T230" s="230" t="s">
        <v>188</v>
      </c>
      <c r="U230" s="215">
        <v>0</v>
      </c>
      <c r="V230" s="215">
        <f>ROUND(E230*U230,2)</f>
        <v>0</v>
      </c>
      <c r="W230" s="21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 t="s">
        <v>211</v>
      </c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</row>
    <row r="231" spans="1:60" outlineLevel="1" x14ac:dyDescent="0.2">
      <c r="A231" s="212"/>
      <c r="B231" s="213"/>
      <c r="C231" s="237"/>
      <c r="D231" s="233"/>
      <c r="E231" s="233"/>
      <c r="F231" s="233"/>
      <c r="G231" s="233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 t="s">
        <v>190</v>
      </c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</row>
    <row r="232" spans="1:60" outlineLevel="1" x14ac:dyDescent="0.2">
      <c r="A232" s="224">
        <v>108</v>
      </c>
      <c r="B232" s="225" t="s">
        <v>876</v>
      </c>
      <c r="C232" s="236" t="s">
        <v>877</v>
      </c>
      <c r="D232" s="226" t="s">
        <v>309</v>
      </c>
      <c r="E232" s="227">
        <v>1</v>
      </c>
      <c r="F232" s="228"/>
      <c r="G232" s="229">
        <f>ROUND(E232*F232,2)</f>
        <v>0</v>
      </c>
      <c r="H232" s="228"/>
      <c r="I232" s="229">
        <f>ROUND(E232*H232,2)</f>
        <v>0</v>
      </c>
      <c r="J232" s="228"/>
      <c r="K232" s="229">
        <f>ROUND(E232*J232,2)</f>
        <v>0</v>
      </c>
      <c r="L232" s="229">
        <v>21</v>
      </c>
      <c r="M232" s="229">
        <f>G232*(1+L232/100)</f>
        <v>0</v>
      </c>
      <c r="N232" s="229">
        <v>0</v>
      </c>
      <c r="O232" s="229">
        <f>ROUND(E232*N232,2)</f>
        <v>0</v>
      </c>
      <c r="P232" s="229">
        <v>0</v>
      </c>
      <c r="Q232" s="229">
        <f>ROUND(E232*P232,2)</f>
        <v>0</v>
      </c>
      <c r="R232" s="229"/>
      <c r="S232" s="229" t="s">
        <v>200</v>
      </c>
      <c r="T232" s="230" t="s">
        <v>188</v>
      </c>
      <c r="U232" s="215">
        <v>0</v>
      </c>
      <c r="V232" s="215">
        <f>ROUND(E232*U232,2)</f>
        <v>0</v>
      </c>
      <c r="W232" s="21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 t="s">
        <v>211</v>
      </c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</row>
    <row r="233" spans="1:60" outlineLevel="1" x14ac:dyDescent="0.2">
      <c r="A233" s="212"/>
      <c r="B233" s="213"/>
      <c r="C233" s="237"/>
      <c r="D233" s="233"/>
      <c r="E233" s="233"/>
      <c r="F233" s="233"/>
      <c r="G233" s="233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 t="s">
        <v>190</v>
      </c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</row>
    <row r="234" spans="1:60" outlineLevel="1" x14ac:dyDescent="0.2">
      <c r="A234" s="224">
        <v>109</v>
      </c>
      <c r="B234" s="225" t="s">
        <v>878</v>
      </c>
      <c r="C234" s="236" t="s">
        <v>879</v>
      </c>
      <c r="D234" s="226" t="s">
        <v>309</v>
      </c>
      <c r="E234" s="227">
        <v>1</v>
      </c>
      <c r="F234" s="228"/>
      <c r="G234" s="229">
        <f>ROUND(E234*F234,2)</f>
        <v>0</v>
      </c>
      <c r="H234" s="228"/>
      <c r="I234" s="229">
        <f>ROUND(E234*H234,2)</f>
        <v>0</v>
      </c>
      <c r="J234" s="228"/>
      <c r="K234" s="229">
        <f>ROUND(E234*J234,2)</f>
        <v>0</v>
      </c>
      <c r="L234" s="229">
        <v>21</v>
      </c>
      <c r="M234" s="229">
        <f>G234*(1+L234/100)</f>
        <v>0</v>
      </c>
      <c r="N234" s="229">
        <v>0</v>
      </c>
      <c r="O234" s="229">
        <f>ROUND(E234*N234,2)</f>
        <v>0</v>
      </c>
      <c r="P234" s="229">
        <v>0</v>
      </c>
      <c r="Q234" s="229">
        <f>ROUND(E234*P234,2)</f>
        <v>0</v>
      </c>
      <c r="R234" s="229"/>
      <c r="S234" s="229" t="s">
        <v>200</v>
      </c>
      <c r="T234" s="230" t="s">
        <v>188</v>
      </c>
      <c r="U234" s="215">
        <v>0</v>
      </c>
      <c r="V234" s="215">
        <f>ROUND(E234*U234,2)</f>
        <v>0</v>
      </c>
      <c r="W234" s="21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 t="s">
        <v>211</v>
      </c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</row>
    <row r="235" spans="1:60" outlineLevel="1" x14ac:dyDescent="0.2">
      <c r="A235" s="212"/>
      <c r="B235" s="213"/>
      <c r="C235" s="237"/>
      <c r="D235" s="233"/>
      <c r="E235" s="233"/>
      <c r="F235" s="233"/>
      <c r="G235" s="233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 t="s">
        <v>190</v>
      </c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</row>
    <row r="236" spans="1:60" outlineLevel="1" x14ac:dyDescent="0.2">
      <c r="A236" s="224">
        <v>110</v>
      </c>
      <c r="B236" s="225" t="s">
        <v>880</v>
      </c>
      <c r="C236" s="236" t="s">
        <v>881</v>
      </c>
      <c r="D236" s="226" t="s">
        <v>309</v>
      </c>
      <c r="E236" s="227">
        <v>1</v>
      </c>
      <c r="F236" s="228"/>
      <c r="G236" s="229">
        <f>ROUND(E236*F236,2)</f>
        <v>0</v>
      </c>
      <c r="H236" s="228"/>
      <c r="I236" s="229">
        <f>ROUND(E236*H236,2)</f>
        <v>0</v>
      </c>
      <c r="J236" s="228"/>
      <c r="K236" s="229">
        <f>ROUND(E236*J236,2)</f>
        <v>0</v>
      </c>
      <c r="L236" s="229">
        <v>21</v>
      </c>
      <c r="M236" s="229">
        <f>G236*(1+L236/100)</f>
        <v>0</v>
      </c>
      <c r="N236" s="229">
        <v>0</v>
      </c>
      <c r="O236" s="229">
        <f>ROUND(E236*N236,2)</f>
        <v>0</v>
      </c>
      <c r="P236" s="229">
        <v>0</v>
      </c>
      <c r="Q236" s="229">
        <f>ROUND(E236*P236,2)</f>
        <v>0</v>
      </c>
      <c r="R236" s="229"/>
      <c r="S236" s="229" t="s">
        <v>200</v>
      </c>
      <c r="T236" s="230" t="s">
        <v>188</v>
      </c>
      <c r="U236" s="215">
        <v>0</v>
      </c>
      <c r="V236" s="215">
        <f>ROUND(E236*U236,2)</f>
        <v>0</v>
      </c>
      <c r="W236" s="21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 t="s">
        <v>211</v>
      </c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</row>
    <row r="237" spans="1:60" outlineLevel="1" x14ac:dyDescent="0.2">
      <c r="A237" s="212"/>
      <c r="B237" s="213"/>
      <c r="C237" s="237"/>
      <c r="D237" s="233"/>
      <c r="E237" s="233"/>
      <c r="F237" s="233"/>
      <c r="G237" s="233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 t="s">
        <v>190</v>
      </c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</row>
    <row r="238" spans="1:60" outlineLevel="1" x14ac:dyDescent="0.2">
      <c r="A238" s="224">
        <v>111</v>
      </c>
      <c r="B238" s="225" t="s">
        <v>882</v>
      </c>
      <c r="C238" s="236" t="s">
        <v>883</v>
      </c>
      <c r="D238" s="226" t="s">
        <v>398</v>
      </c>
      <c r="E238" s="227">
        <v>1</v>
      </c>
      <c r="F238" s="228"/>
      <c r="G238" s="229">
        <f>ROUND(E238*F238,2)</f>
        <v>0</v>
      </c>
      <c r="H238" s="228"/>
      <c r="I238" s="229">
        <f>ROUND(E238*H238,2)</f>
        <v>0</v>
      </c>
      <c r="J238" s="228"/>
      <c r="K238" s="229">
        <f>ROUND(E238*J238,2)</f>
        <v>0</v>
      </c>
      <c r="L238" s="229">
        <v>21</v>
      </c>
      <c r="M238" s="229">
        <f>G238*(1+L238/100)</f>
        <v>0</v>
      </c>
      <c r="N238" s="229">
        <v>0</v>
      </c>
      <c r="O238" s="229">
        <f>ROUND(E238*N238,2)</f>
        <v>0</v>
      </c>
      <c r="P238" s="229">
        <v>0</v>
      </c>
      <c r="Q238" s="229">
        <f>ROUND(E238*P238,2)</f>
        <v>0</v>
      </c>
      <c r="R238" s="229"/>
      <c r="S238" s="229" t="s">
        <v>200</v>
      </c>
      <c r="T238" s="230" t="s">
        <v>188</v>
      </c>
      <c r="U238" s="215">
        <v>0</v>
      </c>
      <c r="V238" s="215">
        <f>ROUND(E238*U238,2)</f>
        <v>0</v>
      </c>
      <c r="W238" s="21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 t="s">
        <v>211</v>
      </c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</row>
    <row r="239" spans="1:60" outlineLevel="1" x14ac:dyDescent="0.2">
      <c r="A239" s="212"/>
      <c r="B239" s="213"/>
      <c r="C239" s="237"/>
      <c r="D239" s="233"/>
      <c r="E239" s="233"/>
      <c r="F239" s="233"/>
      <c r="G239" s="233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 t="s">
        <v>190</v>
      </c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</row>
    <row r="240" spans="1:60" x14ac:dyDescent="0.2">
      <c r="A240" s="218" t="s">
        <v>182</v>
      </c>
      <c r="B240" s="219" t="s">
        <v>150</v>
      </c>
      <c r="C240" s="235" t="s">
        <v>151</v>
      </c>
      <c r="D240" s="220"/>
      <c r="E240" s="221"/>
      <c r="F240" s="222"/>
      <c r="G240" s="222">
        <f>SUMIF(AG241:AG252,"&lt;&gt;NOR",G241:G252)</f>
        <v>0</v>
      </c>
      <c r="H240" s="222"/>
      <c r="I240" s="222">
        <f>SUM(I241:I252)</f>
        <v>0</v>
      </c>
      <c r="J240" s="222"/>
      <c r="K240" s="222">
        <f>SUM(K241:K252)</f>
        <v>0</v>
      </c>
      <c r="L240" s="222"/>
      <c r="M240" s="222">
        <f>SUM(M241:M252)</f>
        <v>0</v>
      </c>
      <c r="N240" s="222"/>
      <c r="O240" s="222">
        <f>SUM(O241:O252)</f>
        <v>0</v>
      </c>
      <c r="P240" s="222"/>
      <c r="Q240" s="222">
        <f>SUM(Q241:Q252)</f>
        <v>0</v>
      </c>
      <c r="R240" s="222"/>
      <c r="S240" s="222"/>
      <c r="T240" s="223"/>
      <c r="U240" s="217"/>
      <c r="V240" s="217">
        <f>SUM(V241:V252)</f>
        <v>0</v>
      </c>
      <c r="W240" s="217"/>
      <c r="AG240" t="s">
        <v>183</v>
      </c>
    </row>
    <row r="241" spans="1:60" outlineLevel="1" x14ac:dyDescent="0.2">
      <c r="A241" s="224">
        <v>112</v>
      </c>
      <c r="B241" s="225" t="s">
        <v>884</v>
      </c>
      <c r="C241" s="236" t="s">
        <v>885</v>
      </c>
      <c r="D241" s="226" t="s">
        <v>208</v>
      </c>
      <c r="E241" s="227">
        <v>0.5</v>
      </c>
      <c r="F241" s="228"/>
      <c r="G241" s="229">
        <f>ROUND(E241*F241,2)</f>
        <v>0</v>
      </c>
      <c r="H241" s="228"/>
      <c r="I241" s="229">
        <f>ROUND(E241*H241,2)</f>
        <v>0</v>
      </c>
      <c r="J241" s="228"/>
      <c r="K241" s="229">
        <f>ROUND(E241*J241,2)</f>
        <v>0</v>
      </c>
      <c r="L241" s="229">
        <v>21</v>
      </c>
      <c r="M241" s="229">
        <f>G241*(1+L241/100)</f>
        <v>0</v>
      </c>
      <c r="N241" s="229">
        <v>0</v>
      </c>
      <c r="O241" s="229">
        <f>ROUND(E241*N241,2)</f>
        <v>0</v>
      </c>
      <c r="P241" s="229">
        <v>0</v>
      </c>
      <c r="Q241" s="229">
        <f>ROUND(E241*P241,2)</f>
        <v>0</v>
      </c>
      <c r="R241" s="229"/>
      <c r="S241" s="229" t="s">
        <v>200</v>
      </c>
      <c r="T241" s="230" t="s">
        <v>188</v>
      </c>
      <c r="U241" s="215">
        <v>0</v>
      </c>
      <c r="V241" s="215">
        <f>ROUND(E241*U241,2)</f>
        <v>0</v>
      </c>
      <c r="W241" s="21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 t="s">
        <v>211</v>
      </c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</row>
    <row r="242" spans="1:60" outlineLevel="1" x14ac:dyDescent="0.2">
      <c r="A242" s="212"/>
      <c r="B242" s="213"/>
      <c r="C242" s="237"/>
      <c r="D242" s="233"/>
      <c r="E242" s="233"/>
      <c r="F242" s="233"/>
      <c r="G242" s="233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 t="s">
        <v>190</v>
      </c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</row>
    <row r="243" spans="1:60" outlineLevel="1" x14ac:dyDescent="0.2">
      <c r="A243" s="224">
        <v>113</v>
      </c>
      <c r="B243" s="225" t="s">
        <v>886</v>
      </c>
      <c r="C243" s="236" t="s">
        <v>887</v>
      </c>
      <c r="D243" s="226" t="s">
        <v>235</v>
      </c>
      <c r="E243" s="227">
        <v>7</v>
      </c>
      <c r="F243" s="228"/>
      <c r="G243" s="229">
        <f>ROUND(E243*F243,2)</f>
        <v>0</v>
      </c>
      <c r="H243" s="228"/>
      <c r="I243" s="229">
        <f>ROUND(E243*H243,2)</f>
        <v>0</v>
      </c>
      <c r="J243" s="228"/>
      <c r="K243" s="229">
        <f>ROUND(E243*J243,2)</f>
        <v>0</v>
      </c>
      <c r="L243" s="229">
        <v>21</v>
      </c>
      <c r="M243" s="229">
        <f>G243*(1+L243/100)</f>
        <v>0</v>
      </c>
      <c r="N243" s="229">
        <v>0</v>
      </c>
      <c r="O243" s="229">
        <f>ROUND(E243*N243,2)</f>
        <v>0</v>
      </c>
      <c r="P243" s="229">
        <v>0</v>
      </c>
      <c r="Q243" s="229">
        <f>ROUND(E243*P243,2)</f>
        <v>0</v>
      </c>
      <c r="R243" s="229"/>
      <c r="S243" s="229" t="s">
        <v>200</v>
      </c>
      <c r="T243" s="230" t="s">
        <v>188</v>
      </c>
      <c r="U243" s="215">
        <v>0</v>
      </c>
      <c r="V243" s="215">
        <f>ROUND(E243*U243,2)</f>
        <v>0</v>
      </c>
      <c r="W243" s="21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 t="s">
        <v>211</v>
      </c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</row>
    <row r="244" spans="1:60" outlineLevel="1" x14ac:dyDescent="0.2">
      <c r="A244" s="212"/>
      <c r="B244" s="213"/>
      <c r="C244" s="237"/>
      <c r="D244" s="233"/>
      <c r="E244" s="233"/>
      <c r="F244" s="233"/>
      <c r="G244" s="233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 t="s">
        <v>190</v>
      </c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</row>
    <row r="245" spans="1:60" outlineLevel="1" x14ac:dyDescent="0.2">
      <c r="A245" s="224">
        <v>114</v>
      </c>
      <c r="B245" s="225" t="s">
        <v>888</v>
      </c>
      <c r="C245" s="236" t="s">
        <v>889</v>
      </c>
      <c r="D245" s="226" t="s">
        <v>235</v>
      </c>
      <c r="E245" s="227">
        <v>7</v>
      </c>
      <c r="F245" s="228"/>
      <c r="G245" s="229">
        <f>ROUND(E245*F245,2)</f>
        <v>0</v>
      </c>
      <c r="H245" s="228"/>
      <c r="I245" s="229">
        <f>ROUND(E245*H245,2)</f>
        <v>0</v>
      </c>
      <c r="J245" s="228"/>
      <c r="K245" s="229">
        <f>ROUND(E245*J245,2)</f>
        <v>0</v>
      </c>
      <c r="L245" s="229">
        <v>21</v>
      </c>
      <c r="M245" s="229">
        <f>G245*(1+L245/100)</f>
        <v>0</v>
      </c>
      <c r="N245" s="229">
        <v>0</v>
      </c>
      <c r="O245" s="229">
        <f>ROUND(E245*N245,2)</f>
        <v>0</v>
      </c>
      <c r="P245" s="229">
        <v>0</v>
      </c>
      <c r="Q245" s="229">
        <f>ROUND(E245*P245,2)</f>
        <v>0</v>
      </c>
      <c r="R245" s="229"/>
      <c r="S245" s="229" t="s">
        <v>200</v>
      </c>
      <c r="T245" s="230" t="s">
        <v>188</v>
      </c>
      <c r="U245" s="215">
        <v>0</v>
      </c>
      <c r="V245" s="215">
        <f>ROUND(E245*U245,2)</f>
        <v>0</v>
      </c>
      <c r="W245" s="21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 t="s">
        <v>211</v>
      </c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</row>
    <row r="246" spans="1:60" outlineLevel="1" x14ac:dyDescent="0.2">
      <c r="A246" s="212"/>
      <c r="B246" s="213"/>
      <c r="C246" s="237"/>
      <c r="D246" s="233"/>
      <c r="E246" s="233"/>
      <c r="F246" s="233"/>
      <c r="G246" s="233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 t="s">
        <v>190</v>
      </c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</row>
    <row r="247" spans="1:60" outlineLevel="1" x14ac:dyDescent="0.2">
      <c r="A247" s="224">
        <v>115</v>
      </c>
      <c r="B247" s="225" t="s">
        <v>890</v>
      </c>
      <c r="C247" s="236" t="s">
        <v>891</v>
      </c>
      <c r="D247" s="226" t="s">
        <v>235</v>
      </c>
      <c r="E247" s="227">
        <v>2</v>
      </c>
      <c r="F247" s="228"/>
      <c r="G247" s="229">
        <f>ROUND(E247*F247,2)</f>
        <v>0</v>
      </c>
      <c r="H247" s="228"/>
      <c r="I247" s="229">
        <f>ROUND(E247*H247,2)</f>
        <v>0</v>
      </c>
      <c r="J247" s="228"/>
      <c r="K247" s="229">
        <f>ROUND(E247*J247,2)</f>
        <v>0</v>
      </c>
      <c r="L247" s="229">
        <v>21</v>
      </c>
      <c r="M247" s="229">
        <f>G247*(1+L247/100)</f>
        <v>0</v>
      </c>
      <c r="N247" s="229">
        <v>0</v>
      </c>
      <c r="O247" s="229">
        <f>ROUND(E247*N247,2)</f>
        <v>0</v>
      </c>
      <c r="P247" s="229">
        <v>0</v>
      </c>
      <c r="Q247" s="229">
        <f>ROUND(E247*P247,2)</f>
        <v>0</v>
      </c>
      <c r="R247" s="229"/>
      <c r="S247" s="229" t="s">
        <v>200</v>
      </c>
      <c r="T247" s="230" t="s">
        <v>188</v>
      </c>
      <c r="U247" s="215">
        <v>0</v>
      </c>
      <c r="V247" s="215">
        <f>ROUND(E247*U247,2)</f>
        <v>0</v>
      </c>
      <c r="W247" s="21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 t="s">
        <v>211</v>
      </c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</row>
    <row r="248" spans="1:60" outlineLevel="1" x14ac:dyDescent="0.2">
      <c r="A248" s="212"/>
      <c r="B248" s="213"/>
      <c r="C248" s="237"/>
      <c r="D248" s="233"/>
      <c r="E248" s="233"/>
      <c r="F248" s="233"/>
      <c r="G248" s="233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 t="s">
        <v>190</v>
      </c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</row>
    <row r="249" spans="1:60" outlineLevel="1" x14ac:dyDescent="0.2">
      <c r="A249" s="224">
        <v>116</v>
      </c>
      <c r="B249" s="225" t="s">
        <v>892</v>
      </c>
      <c r="C249" s="236" t="s">
        <v>893</v>
      </c>
      <c r="D249" s="226" t="s">
        <v>309</v>
      </c>
      <c r="E249" s="227">
        <v>2</v>
      </c>
      <c r="F249" s="228"/>
      <c r="G249" s="229">
        <f>ROUND(E249*F249,2)</f>
        <v>0</v>
      </c>
      <c r="H249" s="228"/>
      <c r="I249" s="229">
        <f>ROUND(E249*H249,2)</f>
        <v>0</v>
      </c>
      <c r="J249" s="228"/>
      <c r="K249" s="229">
        <f>ROUND(E249*J249,2)</f>
        <v>0</v>
      </c>
      <c r="L249" s="229">
        <v>21</v>
      </c>
      <c r="M249" s="229">
        <f>G249*(1+L249/100)</f>
        <v>0</v>
      </c>
      <c r="N249" s="229">
        <v>0</v>
      </c>
      <c r="O249" s="229">
        <f>ROUND(E249*N249,2)</f>
        <v>0</v>
      </c>
      <c r="P249" s="229">
        <v>0</v>
      </c>
      <c r="Q249" s="229">
        <f>ROUND(E249*P249,2)</f>
        <v>0</v>
      </c>
      <c r="R249" s="229"/>
      <c r="S249" s="229" t="s">
        <v>200</v>
      </c>
      <c r="T249" s="230" t="s">
        <v>188</v>
      </c>
      <c r="U249" s="215">
        <v>0</v>
      </c>
      <c r="V249" s="215">
        <f>ROUND(E249*U249,2)</f>
        <v>0</v>
      </c>
      <c r="W249" s="21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 t="s">
        <v>211</v>
      </c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</row>
    <row r="250" spans="1:60" outlineLevel="1" x14ac:dyDescent="0.2">
      <c r="A250" s="212"/>
      <c r="B250" s="213"/>
      <c r="C250" s="237"/>
      <c r="D250" s="233"/>
      <c r="E250" s="233"/>
      <c r="F250" s="233"/>
      <c r="G250" s="233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 t="s">
        <v>190</v>
      </c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</row>
    <row r="251" spans="1:60" outlineLevel="1" x14ac:dyDescent="0.2">
      <c r="A251" s="224">
        <v>117</v>
      </c>
      <c r="B251" s="225" t="s">
        <v>894</v>
      </c>
      <c r="C251" s="236" t="s">
        <v>895</v>
      </c>
      <c r="D251" s="226" t="s">
        <v>268</v>
      </c>
      <c r="E251" s="227">
        <v>7</v>
      </c>
      <c r="F251" s="228"/>
      <c r="G251" s="229">
        <f>ROUND(E251*F251,2)</f>
        <v>0</v>
      </c>
      <c r="H251" s="228"/>
      <c r="I251" s="229">
        <f>ROUND(E251*H251,2)</f>
        <v>0</v>
      </c>
      <c r="J251" s="228"/>
      <c r="K251" s="229">
        <f>ROUND(E251*J251,2)</f>
        <v>0</v>
      </c>
      <c r="L251" s="229">
        <v>21</v>
      </c>
      <c r="M251" s="229">
        <f>G251*(1+L251/100)</f>
        <v>0</v>
      </c>
      <c r="N251" s="229">
        <v>0</v>
      </c>
      <c r="O251" s="229">
        <f>ROUND(E251*N251,2)</f>
        <v>0</v>
      </c>
      <c r="P251" s="229">
        <v>0</v>
      </c>
      <c r="Q251" s="229">
        <f>ROUND(E251*P251,2)</f>
        <v>0</v>
      </c>
      <c r="R251" s="229"/>
      <c r="S251" s="229" t="s">
        <v>200</v>
      </c>
      <c r="T251" s="230" t="s">
        <v>188</v>
      </c>
      <c r="U251" s="215">
        <v>0</v>
      </c>
      <c r="V251" s="215">
        <f>ROUND(E251*U251,2)</f>
        <v>0</v>
      </c>
      <c r="W251" s="21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 t="s">
        <v>211</v>
      </c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</row>
    <row r="252" spans="1:60" outlineLevel="1" x14ac:dyDescent="0.2">
      <c r="A252" s="212"/>
      <c r="B252" s="213"/>
      <c r="C252" s="237"/>
      <c r="D252" s="233"/>
      <c r="E252" s="233"/>
      <c r="F252" s="233"/>
      <c r="G252" s="233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 t="s">
        <v>190</v>
      </c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</row>
    <row r="253" spans="1:60" x14ac:dyDescent="0.2">
      <c r="A253" s="5"/>
      <c r="B253" s="6"/>
      <c r="C253" s="238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AE253">
        <v>15</v>
      </c>
      <c r="AF253">
        <v>21</v>
      </c>
    </row>
    <row r="254" spans="1:60" x14ac:dyDescent="0.2">
      <c r="A254" s="208"/>
      <c r="B254" s="209" t="s">
        <v>29</v>
      </c>
      <c r="C254" s="239"/>
      <c r="D254" s="210"/>
      <c r="E254" s="211"/>
      <c r="F254" s="211"/>
      <c r="G254" s="234">
        <f>G8+G25+G62+G93+G116+G131+G144+G157+G198+G213+G240</f>
        <v>0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AE254">
        <f>SUMIF(L7:L252,AE253,G7:G252)</f>
        <v>0</v>
      </c>
      <c r="AF254">
        <f>SUMIF(L7:L252,AF253,G7:G252)</f>
        <v>0</v>
      </c>
      <c r="AG254" t="s">
        <v>203</v>
      </c>
    </row>
    <row r="255" spans="1:60" x14ac:dyDescent="0.2">
      <c r="C255" s="240"/>
      <c r="D255" s="189"/>
      <c r="AG255" t="s">
        <v>204</v>
      </c>
    </row>
    <row r="256" spans="1:60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J0SGxVr0qKnHo/b9Ji381jKdskTW67AKQfqxCkolnwVWDLNZXc3RjS/cvPxGMmw4yLPE8IjAxPMWqgcMvZzKng==" saltValue="h1yeQ980Ai30INkD/if9hw==" spinCount="100000" sheet="1"/>
  <mergeCells count="121">
    <mergeCell ref="C252:G252"/>
    <mergeCell ref="C239:G239"/>
    <mergeCell ref="C242:G242"/>
    <mergeCell ref="C244:G244"/>
    <mergeCell ref="C246:G246"/>
    <mergeCell ref="C248:G248"/>
    <mergeCell ref="C250:G250"/>
    <mergeCell ref="C227:G227"/>
    <mergeCell ref="C229:G229"/>
    <mergeCell ref="C231:G231"/>
    <mergeCell ref="C233:G233"/>
    <mergeCell ref="C235:G235"/>
    <mergeCell ref="C237:G237"/>
    <mergeCell ref="C215:G215"/>
    <mergeCell ref="C217:G217"/>
    <mergeCell ref="C219:G219"/>
    <mergeCell ref="C221:G221"/>
    <mergeCell ref="C223:G223"/>
    <mergeCell ref="C225:G225"/>
    <mergeCell ref="C202:G202"/>
    <mergeCell ref="C204:G204"/>
    <mergeCell ref="C206:G206"/>
    <mergeCell ref="C208:G208"/>
    <mergeCell ref="C210:G210"/>
    <mergeCell ref="C212:G212"/>
    <mergeCell ref="C189:G189"/>
    <mergeCell ref="C191:G191"/>
    <mergeCell ref="C193:G193"/>
    <mergeCell ref="C195:G195"/>
    <mergeCell ref="C197:G197"/>
    <mergeCell ref="C200:G200"/>
    <mergeCell ref="C177:G177"/>
    <mergeCell ref="C179:G179"/>
    <mergeCell ref="C181:G181"/>
    <mergeCell ref="C183:G183"/>
    <mergeCell ref="C185:G185"/>
    <mergeCell ref="C187:G187"/>
    <mergeCell ref="C165:G165"/>
    <mergeCell ref="C167:G167"/>
    <mergeCell ref="C169:G169"/>
    <mergeCell ref="C171:G171"/>
    <mergeCell ref="C173:G173"/>
    <mergeCell ref="C175:G175"/>
    <mergeCell ref="C152:G152"/>
    <mergeCell ref="C154:G154"/>
    <mergeCell ref="C156:G156"/>
    <mergeCell ref="C159:G159"/>
    <mergeCell ref="C161:G161"/>
    <mergeCell ref="C163:G163"/>
    <mergeCell ref="C139:G139"/>
    <mergeCell ref="C141:G141"/>
    <mergeCell ref="C143:G143"/>
    <mergeCell ref="C146:G146"/>
    <mergeCell ref="C148:G148"/>
    <mergeCell ref="C150:G150"/>
    <mergeCell ref="C126:G126"/>
    <mergeCell ref="C128:G128"/>
    <mergeCell ref="C130:G130"/>
    <mergeCell ref="C133:G133"/>
    <mergeCell ref="C135:G135"/>
    <mergeCell ref="C137:G137"/>
    <mergeCell ref="C113:G113"/>
    <mergeCell ref="C115:G115"/>
    <mergeCell ref="C118:G118"/>
    <mergeCell ref="C120:G120"/>
    <mergeCell ref="C122:G122"/>
    <mergeCell ref="C124:G124"/>
    <mergeCell ref="C101:G101"/>
    <mergeCell ref="C103:G103"/>
    <mergeCell ref="C105:G105"/>
    <mergeCell ref="C107:G107"/>
    <mergeCell ref="C109:G109"/>
    <mergeCell ref="C111:G111"/>
    <mergeCell ref="C88:G88"/>
    <mergeCell ref="C90:G90"/>
    <mergeCell ref="C92:G92"/>
    <mergeCell ref="C95:G95"/>
    <mergeCell ref="C97:G97"/>
    <mergeCell ref="C99:G99"/>
    <mergeCell ref="C76:G76"/>
    <mergeCell ref="C78:G78"/>
    <mergeCell ref="C80:G80"/>
    <mergeCell ref="C82:G82"/>
    <mergeCell ref="C84:G84"/>
    <mergeCell ref="C86:G86"/>
    <mergeCell ref="C64:G64"/>
    <mergeCell ref="C66:G66"/>
    <mergeCell ref="C68:G68"/>
    <mergeCell ref="C70:G70"/>
    <mergeCell ref="C72:G72"/>
    <mergeCell ref="C74:G74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205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61</v>
      </c>
      <c r="C3" s="194" t="s">
        <v>62</v>
      </c>
      <c r="D3" s="192"/>
      <c r="E3" s="192"/>
      <c r="F3" s="192"/>
      <c r="G3" s="193"/>
      <c r="AC3" s="126" t="s">
        <v>149</v>
      </c>
      <c r="AG3" t="s">
        <v>160</v>
      </c>
    </row>
    <row r="4" spans="1:60" ht="24.95" customHeight="1" x14ac:dyDescent="0.2">
      <c r="A4" s="195" t="s">
        <v>9</v>
      </c>
      <c r="B4" s="196" t="s">
        <v>65</v>
      </c>
      <c r="C4" s="197" t="s">
        <v>66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101</v>
      </c>
      <c r="C8" s="235" t="s">
        <v>102</v>
      </c>
      <c r="D8" s="220"/>
      <c r="E8" s="221"/>
      <c r="F8" s="222"/>
      <c r="G8" s="222">
        <f>SUMIF(AG9:AG26,"&lt;&gt;NOR",G9:G26)</f>
        <v>0</v>
      </c>
      <c r="H8" s="222"/>
      <c r="I8" s="222">
        <f>SUM(I9:I26)</f>
        <v>0</v>
      </c>
      <c r="J8" s="222"/>
      <c r="K8" s="222">
        <f>SUM(K9:K26)</f>
        <v>0</v>
      </c>
      <c r="L8" s="222"/>
      <c r="M8" s="222">
        <f>SUM(M9:M26)</f>
        <v>0</v>
      </c>
      <c r="N8" s="222"/>
      <c r="O8" s="222">
        <f>SUM(O9:O26)</f>
        <v>2.48</v>
      </c>
      <c r="P8" s="222"/>
      <c r="Q8" s="222">
        <f>SUM(Q9:Q26)</f>
        <v>0</v>
      </c>
      <c r="R8" s="222"/>
      <c r="S8" s="222"/>
      <c r="T8" s="223"/>
      <c r="U8" s="217"/>
      <c r="V8" s="217">
        <f>SUM(V9:V26)</f>
        <v>0</v>
      </c>
      <c r="W8" s="217"/>
      <c r="AG8" t="s">
        <v>183</v>
      </c>
    </row>
    <row r="9" spans="1:60" outlineLevel="1" x14ac:dyDescent="0.2">
      <c r="A9" s="224">
        <v>1</v>
      </c>
      <c r="B9" s="225" t="s">
        <v>896</v>
      </c>
      <c r="C9" s="236" t="s">
        <v>897</v>
      </c>
      <c r="D9" s="226" t="s">
        <v>235</v>
      </c>
      <c r="E9" s="227">
        <v>25.5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2.52E-2</v>
      </c>
      <c r="O9" s="229">
        <f>ROUND(E9*N9,2)</f>
        <v>0.64</v>
      </c>
      <c r="P9" s="229">
        <v>0</v>
      </c>
      <c r="Q9" s="229">
        <f>ROUND(E9*P9,2)</f>
        <v>0</v>
      </c>
      <c r="R9" s="229"/>
      <c r="S9" s="229" t="s">
        <v>200</v>
      </c>
      <c r="T9" s="230" t="s">
        <v>188</v>
      </c>
      <c r="U9" s="215">
        <v>0</v>
      </c>
      <c r="V9" s="215">
        <f>ROUND(E9*U9,2)</f>
        <v>0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569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37"/>
      <c r="D10" s="233"/>
      <c r="E10" s="233"/>
      <c r="F10" s="233"/>
      <c r="G10" s="23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190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4">
        <v>2</v>
      </c>
      <c r="B11" s="225" t="s">
        <v>898</v>
      </c>
      <c r="C11" s="236" t="s">
        <v>899</v>
      </c>
      <c r="D11" s="226" t="s">
        <v>235</v>
      </c>
      <c r="E11" s="227">
        <v>28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4.956E-2</v>
      </c>
      <c r="O11" s="229">
        <f>ROUND(E11*N11,2)</f>
        <v>1.39</v>
      </c>
      <c r="P11" s="229">
        <v>0</v>
      </c>
      <c r="Q11" s="229">
        <f>ROUND(E11*P11,2)</f>
        <v>0</v>
      </c>
      <c r="R11" s="229"/>
      <c r="S11" s="229" t="s">
        <v>200</v>
      </c>
      <c r="T11" s="230" t="s">
        <v>188</v>
      </c>
      <c r="U11" s="215">
        <v>0</v>
      </c>
      <c r="V11" s="215">
        <f>ROUND(E11*U11,2)</f>
        <v>0</v>
      </c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569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37"/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190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4">
        <v>3</v>
      </c>
      <c r="B13" s="225" t="s">
        <v>900</v>
      </c>
      <c r="C13" s="236" t="s">
        <v>901</v>
      </c>
      <c r="D13" s="226" t="s">
        <v>235</v>
      </c>
      <c r="E13" s="227">
        <v>7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1.9390000000000001E-2</v>
      </c>
      <c r="O13" s="229">
        <f>ROUND(E13*N13,2)</f>
        <v>0.14000000000000001</v>
      </c>
      <c r="P13" s="229">
        <v>0</v>
      </c>
      <c r="Q13" s="229">
        <f>ROUND(E13*P13,2)</f>
        <v>0</v>
      </c>
      <c r="R13" s="229"/>
      <c r="S13" s="229" t="s">
        <v>200</v>
      </c>
      <c r="T13" s="230" t="s">
        <v>188</v>
      </c>
      <c r="U13" s="215">
        <v>0</v>
      </c>
      <c r="V13" s="215">
        <f>ROUND(E13*U13,2)</f>
        <v>0</v>
      </c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569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37"/>
      <c r="D14" s="233"/>
      <c r="E14" s="233"/>
      <c r="F14" s="233"/>
      <c r="G14" s="233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24">
        <v>4</v>
      </c>
      <c r="B15" s="225" t="s">
        <v>902</v>
      </c>
      <c r="C15" s="236" t="s">
        <v>903</v>
      </c>
      <c r="D15" s="226" t="s">
        <v>235</v>
      </c>
      <c r="E15" s="227">
        <v>18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9.4400000000000005E-3</v>
      </c>
      <c r="O15" s="229">
        <f>ROUND(E15*N15,2)</f>
        <v>0.17</v>
      </c>
      <c r="P15" s="229">
        <v>0</v>
      </c>
      <c r="Q15" s="229">
        <f>ROUND(E15*P15,2)</f>
        <v>0</v>
      </c>
      <c r="R15" s="229"/>
      <c r="S15" s="229" t="s">
        <v>200</v>
      </c>
      <c r="T15" s="230" t="s">
        <v>188</v>
      </c>
      <c r="U15" s="215">
        <v>0</v>
      </c>
      <c r="V15" s="215">
        <f>ROUND(E15*U15,2)</f>
        <v>0</v>
      </c>
      <c r="W15" s="21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569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12"/>
      <c r="B16" s="213"/>
      <c r="C16" s="237"/>
      <c r="D16" s="233"/>
      <c r="E16" s="233"/>
      <c r="F16" s="233"/>
      <c r="G16" s="233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190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24">
        <v>5</v>
      </c>
      <c r="B17" s="225" t="s">
        <v>904</v>
      </c>
      <c r="C17" s="236" t="s">
        <v>905</v>
      </c>
      <c r="D17" s="226" t="s">
        <v>235</v>
      </c>
      <c r="E17" s="227">
        <v>6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21</v>
      </c>
      <c r="M17" s="229">
        <f>G17*(1+L17/100)</f>
        <v>0</v>
      </c>
      <c r="N17" s="229">
        <v>7.1999999999999998E-3</v>
      </c>
      <c r="O17" s="229">
        <f>ROUND(E17*N17,2)</f>
        <v>0.04</v>
      </c>
      <c r="P17" s="229">
        <v>0</v>
      </c>
      <c r="Q17" s="229">
        <f>ROUND(E17*P17,2)</f>
        <v>0</v>
      </c>
      <c r="R17" s="229"/>
      <c r="S17" s="229" t="s">
        <v>200</v>
      </c>
      <c r="T17" s="230" t="s">
        <v>188</v>
      </c>
      <c r="U17" s="215">
        <v>0</v>
      </c>
      <c r="V17" s="215">
        <f>ROUND(E17*U17,2)</f>
        <v>0</v>
      </c>
      <c r="W17" s="21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569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12"/>
      <c r="B18" s="213"/>
      <c r="C18" s="237"/>
      <c r="D18" s="233"/>
      <c r="E18" s="233"/>
      <c r="F18" s="233"/>
      <c r="G18" s="233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190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24">
        <v>6</v>
      </c>
      <c r="B19" s="225" t="s">
        <v>906</v>
      </c>
      <c r="C19" s="236" t="s">
        <v>907</v>
      </c>
      <c r="D19" s="226" t="s">
        <v>235</v>
      </c>
      <c r="E19" s="227">
        <v>15</v>
      </c>
      <c r="F19" s="228"/>
      <c r="G19" s="229">
        <f>ROUND(E19*F19,2)</f>
        <v>0</v>
      </c>
      <c r="H19" s="228"/>
      <c r="I19" s="229">
        <f>ROUND(E19*H19,2)</f>
        <v>0</v>
      </c>
      <c r="J19" s="228"/>
      <c r="K19" s="229">
        <f>ROUND(E19*J19,2)</f>
        <v>0</v>
      </c>
      <c r="L19" s="229">
        <v>21</v>
      </c>
      <c r="M19" s="229">
        <f>G19*(1+L19/100)</f>
        <v>0</v>
      </c>
      <c r="N19" s="229">
        <v>5.2500000000000003E-3</v>
      </c>
      <c r="O19" s="229">
        <f>ROUND(E19*N19,2)</f>
        <v>0.08</v>
      </c>
      <c r="P19" s="229">
        <v>0</v>
      </c>
      <c r="Q19" s="229">
        <f>ROUND(E19*P19,2)</f>
        <v>0</v>
      </c>
      <c r="R19" s="229"/>
      <c r="S19" s="229" t="s">
        <v>200</v>
      </c>
      <c r="T19" s="230" t="s">
        <v>188</v>
      </c>
      <c r="U19" s="215">
        <v>0</v>
      </c>
      <c r="V19" s="215">
        <f>ROUND(E19*U19,2)</f>
        <v>0</v>
      </c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569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12"/>
      <c r="B20" s="213"/>
      <c r="C20" s="237"/>
      <c r="D20" s="233"/>
      <c r="E20" s="233"/>
      <c r="F20" s="233"/>
      <c r="G20" s="233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190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24">
        <v>7</v>
      </c>
      <c r="B21" s="225" t="s">
        <v>908</v>
      </c>
      <c r="C21" s="236" t="s">
        <v>909</v>
      </c>
      <c r="D21" s="226" t="s">
        <v>309</v>
      </c>
      <c r="E21" s="227">
        <v>11</v>
      </c>
      <c r="F21" s="228"/>
      <c r="G21" s="229">
        <f>ROUND(E21*F21,2)</f>
        <v>0</v>
      </c>
      <c r="H21" s="228"/>
      <c r="I21" s="229">
        <f>ROUND(E21*H21,2)</f>
        <v>0</v>
      </c>
      <c r="J21" s="228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200</v>
      </c>
      <c r="T21" s="230" t="s">
        <v>188</v>
      </c>
      <c r="U21" s="215">
        <v>0</v>
      </c>
      <c r="V21" s="215">
        <f>ROUND(E21*U21,2)</f>
        <v>0</v>
      </c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569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12"/>
      <c r="B22" s="213"/>
      <c r="C22" s="237"/>
      <c r="D22" s="233"/>
      <c r="E22" s="233"/>
      <c r="F22" s="233"/>
      <c r="G22" s="233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190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4">
        <v>8</v>
      </c>
      <c r="B23" s="225" t="s">
        <v>910</v>
      </c>
      <c r="C23" s="236" t="s">
        <v>911</v>
      </c>
      <c r="D23" s="226" t="s">
        <v>309</v>
      </c>
      <c r="E23" s="227">
        <v>8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200</v>
      </c>
      <c r="T23" s="230" t="s">
        <v>188</v>
      </c>
      <c r="U23" s="215">
        <v>0</v>
      </c>
      <c r="V23" s="215">
        <f>ROUND(E23*U23,2)</f>
        <v>0</v>
      </c>
      <c r="W23" s="21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569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12"/>
      <c r="B24" s="213"/>
      <c r="C24" s="237"/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190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24">
        <v>9</v>
      </c>
      <c r="B25" s="225" t="s">
        <v>912</v>
      </c>
      <c r="C25" s="236" t="s">
        <v>913</v>
      </c>
      <c r="D25" s="226" t="s">
        <v>309</v>
      </c>
      <c r="E25" s="227">
        <v>5</v>
      </c>
      <c r="F25" s="228"/>
      <c r="G25" s="229">
        <f>ROUND(E25*F25,2)</f>
        <v>0</v>
      </c>
      <c r="H25" s="228"/>
      <c r="I25" s="229">
        <f>ROUND(E25*H25,2)</f>
        <v>0</v>
      </c>
      <c r="J25" s="228"/>
      <c r="K25" s="229">
        <f>ROUND(E25*J25,2)</f>
        <v>0</v>
      </c>
      <c r="L25" s="229">
        <v>21</v>
      </c>
      <c r="M25" s="229">
        <f>G25*(1+L25/100)</f>
        <v>0</v>
      </c>
      <c r="N25" s="229">
        <v>4.4400000000000004E-3</v>
      </c>
      <c r="O25" s="229">
        <f>ROUND(E25*N25,2)</f>
        <v>0.02</v>
      </c>
      <c r="P25" s="229">
        <v>0</v>
      </c>
      <c r="Q25" s="229">
        <f>ROUND(E25*P25,2)</f>
        <v>0</v>
      </c>
      <c r="R25" s="229"/>
      <c r="S25" s="229" t="s">
        <v>200</v>
      </c>
      <c r="T25" s="230" t="s">
        <v>188</v>
      </c>
      <c r="U25" s="215">
        <v>0</v>
      </c>
      <c r="V25" s="215">
        <f>ROUND(E25*U25,2)</f>
        <v>0</v>
      </c>
      <c r="W25" s="21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569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12"/>
      <c r="B26" s="213"/>
      <c r="C26" s="237"/>
      <c r="D26" s="233"/>
      <c r="E26" s="233"/>
      <c r="F26" s="233"/>
      <c r="G26" s="233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190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x14ac:dyDescent="0.2">
      <c r="A27" s="218" t="s">
        <v>182</v>
      </c>
      <c r="B27" s="219" t="s">
        <v>103</v>
      </c>
      <c r="C27" s="235" t="s">
        <v>104</v>
      </c>
      <c r="D27" s="220"/>
      <c r="E27" s="221"/>
      <c r="F27" s="222"/>
      <c r="G27" s="222">
        <f>SUMIF(AG28:AG47,"&lt;&gt;NOR",G28:G47)</f>
        <v>0</v>
      </c>
      <c r="H27" s="222"/>
      <c r="I27" s="222">
        <f>SUM(I28:I47)</f>
        <v>0</v>
      </c>
      <c r="J27" s="222"/>
      <c r="K27" s="222">
        <f>SUM(K28:K47)</f>
        <v>0</v>
      </c>
      <c r="L27" s="222"/>
      <c r="M27" s="222">
        <f>SUM(M28:M47)</f>
        <v>0</v>
      </c>
      <c r="N27" s="222"/>
      <c r="O27" s="222">
        <f>SUM(O28:O47)</f>
        <v>15.130000000000003</v>
      </c>
      <c r="P27" s="222"/>
      <c r="Q27" s="222">
        <f>SUM(Q28:Q47)</f>
        <v>0</v>
      </c>
      <c r="R27" s="222"/>
      <c r="S27" s="222"/>
      <c r="T27" s="223"/>
      <c r="U27" s="217"/>
      <c r="V27" s="217">
        <f>SUM(V28:V47)</f>
        <v>0</v>
      </c>
      <c r="W27" s="217"/>
      <c r="AG27" t="s">
        <v>183</v>
      </c>
    </row>
    <row r="28" spans="1:60" outlineLevel="1" x14ac:dyDescent="0.2">
      <c r="A28" s="224">
        <v>10</v>
      </c>
      <c r="B28" s="225" t="s">
        <v>914</v>
      </c>
      <c r="C28" s="236" t="s">
        <v>915</v>
      </c>
      <c r="D28" s="226" t="s">
        <v>235</v>
      </c>
      <c r="E28" s="227">
        <v>80</v>
      </c>
      <c r="F28" s="228"/>
      <c r="G28" s="229">
        <f>ROUND(E28*F28,2)</f>
        <v>0</v>
      </c>
      <c r="H28" s="228"/>
      <c r="I28" s="229">
        <f>ROUND(E28*H28,2)</f>
        <v>0</v>
      </c>
      <c r="J28" s="228"/>
      <c r="K28" s="229">
        <f>ROUND(E28*J28,2)</f>
        <v>0</v>
      </c>
      <c r="L28" s="229">
        <v>21</v>
      </c>
      <c r="M28" s="229">
        <f>G28*(1+L28/100)</f>
        <v>0</v>
      </c>
      <c r="N28" s="229">
        <v>5.9279999999999999E-2</v>
      </c>
      <c r="O28" s="229">
        <f>ROUND(E28*N28,2)</f>
        <v>4.74</v>
      </c>
      <c r="P28" s="229">
        <v>0</v>
      </c>
      <c r="Q28" s="229">
        <f>ROUND(E28*P28,2)</f>
        <v>0</v>
      </c>
      <c r="R28" s="229"/>
      <c r="S28" s="229" t="s">
        <v>200</v>
      </c>
      <c r="T28" s="230" t="s">
        <v>188</v>
      </c>
      <c r="U28" s="215">
        <v>0</v>
      </c>
      <c r="V28" s="215">
        <f>ROUND(E28*U28,2)</f>
        <v>0</v>
      </c>
      <c r="W28" s="215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569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12"/>
      <c r="B29" s="213"/>
      <c r="C29" s="237"/>
      <c r="D29" s="233"/>
      <c r="E29" s="233"/>
      <c r="F29" s="233"/>
      <c r="G29" s="233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190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24">
        <v>11</v>
      </c>
      <c r="B30" s="225" t="s">
        <v>916</v>
      </c>
      <c r="C30" s="236" t="s">
        <v>917</v>
      </c>
      <c r="D30" s="226" t="s">
        <v>235</v>
      </c>
      <c r="E30" s="227">
        <v>20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21</v>
      </c>
      <c r="M30" s="229">
        <f>G30*(1+L30/100)</f>
        <v>0</v>
      </c>
      <c r="N30" s="229">
        <v>1.9199999999999998E-2</v>
      </c>
      <c r="O30" s="229">
        <f>ROUND(E30*N30,2)</f>
        <v>0.38</v>
      </c>
      <c r="P30" s="229">
        <v>0</v>
      </c>
      <c r="Q30" s="229">
        <f>ROUND(E30*P30,2)</f>
        <v>0</v>
      </c>
      <c r="R30" s="229"/>
      <c r="S30" s="229" t="s">
        <v>200</v>
      </c>
      <c r="T30" s="230" t="s">
        <v>188</v>
      </c>
      <c r="U30" s="215">
        <v>0</v>
      </c>
      <c r="V30" s="215">
        <f>ROUND(E30*U30,2)</f>
        <v>0</v>
      </c>
      <c r="W30" s="21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569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12"/>
      <c r="B31" s="213"/>
      <c r="C31" s="237"/>
      <c r="D31" s="233"/>
      <c r="E31" s="233"/>
      <c r="F31" s="233"/>
      <c r="G31" s="233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190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24">
        <v>12</v>
      </c>
      <c r="B32" s="225" t="s">
        <v>918</v>
      </c>
      <c r="C32" s="236" t="s">
        <v>919</v>
      </c>
      <c r="D32" s="226" t="s">
        <v>235</v>
      </c>
      <c r="E32" s="227">
        <v>60</v>
      </c>
      <c r="F32" s="228"/>
      <c r="G32" s="229">
        <f>ROUND(E32*F32,2)</f>
        <v>0</v>
      </c>
      <c r="H32" s="228"/>
      <c r="I32" s="229">
        <f>ROUND(E32*H32,2)</f>
        <v>0</v>
      </c>
      <c r="J32" s="228"/>
      <c r="K32" s="229">
        <f>ROUND(E32*J32,2)</f>
        <v>0</v>
      </c>
      <c r="L32" s="229">
        <v>21</v>
      </c>
      <c r="M32" s="229">
        <f>G32*(1+L32/100)</f>
        <v>0</v>
      </c>
      <c r="N32" s="229">
        <v>7.4999999999999997E-2</v>
      </c>
      <c r="O32" s="229">
        <f>ROUND(E32*N32,2)</f>
        <v>4.5</v>
      </c>
      <c r="P32" s="229">
        <v>0</v>
      </c>
      <c r="Q32" s="229">
        <f>ROUND(E32*P32,2)</f>
        <v>0</v>
      </c>
      <c r="R32" s="229"/>
      <c r="S32" s="229" t="s">
        <v>200</v>
      </c>
      <c r="T32" s="230" t="s">
        <v>188</v>
      </c>
      <c r="U32" s="215">
        <v>0</v>
      </c>
      <c r="V32" s="215">
        <f>ROUND(E32*U32,2)</f>
        <v>0</v>
      </c>
      <c r="W32" s="21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569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12"/>
      <c r="B33" s="213"/>
      <c r="C33" s="237"/>
      <c r="D33" s="233"/>
      <c r="E33" s="233"/>
      <c r="F33" s="233"/>
      <c r="G33" s="233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190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ht="22.5" outlineLevel="1" x14ac:dyDescent="0.2">
      <c r="A34" s="224">
        <v>13</v>
      </c>
      <c r="B34" s="225" t="s">
        <v>920</v>
      </c>
      <c r="C34" s="236" t="s">
        <v>921</v>
      </c>
      <c r="D34" s="226" t="s">
        <v>235</v>
      </c>
      <c r="E34" s="227">
        <v>58</v>
      </c>
      <c r="F34" s="228"/>
      <c r="G34" s="229">
        <f>ROUND(E34*F34,2)</f>
        <v>0</v>
      </c>
      <c r="H34" s="228"/>
      <c r="I34" s="229">
        <f>ROUND(E34*H34,2)</f>
        <v>0</v>
      </c>
      <c r="J34" s="228"/>
      <c r="K34" s="229">
        <f>ROUND(E34*J34,2)</f>
        <v>0</v>
      </c>
      <c r="L34" s="229">
        <v>21</v>
      </c>
      <c r="M34" s="229">
        <f>G34*(1+L34/100)</f>
        <v>0</v>
      </c>
      <c r="N34" s="229">
        <v>3.7799999999999999E-3</v>
      </c>
      <c r="O34" s="229">
        <f>ROUND(E34*N34,2)</f>
        <v>0.22</v>
      </c>
      <c r="P34" s="229">
        <v>0</v>
      </c>
      <c r="Q34" s="229">
        <f>ROUND(E34*P34,2)</f>
        <v>0</v>
      </c>
      <c r="R34" s="229"/>
      <c r="S34" s="229" t="s">
        <v>200</v>
      </c>
      <c r="T34" s="230" t="s">
        <v>188</v>
      </c>
      <c r="U34" s="215">
        <v>0</v>
      </c>
      <c r="V34" s="215">
        <f>ROUND(E34*U34,2)</f>
        <v>0</v>
      </c>
      <c r="W34" s="215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569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12"/>
      <c r="B35" s="213"/>
      <c r="C35" s="237"/>
      <c r="D35" s="233"/>
      <c r="E35" s="233"/>
      <c r="F35" s="233"/>
      <c r="G35" s="233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190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ht="22.5" outlineLevel="1" x14ac:dyDescent="0.2">
      <c r="A36" s="224">
        <v>14</v>
      </c>
      <c r="B36" s="225" t="s">
        <v>922</v>
      </c>
      <c r="C36" s="236" t="s">
        <v>923</v>
      </c>
      <c r="D36" s="226" t="s">
        <v>235</v>
      </c>
      <c r="E36" s="227">
        <v>75</v>
      </c>
      <c r="F36" s="228"/>
      <c r="G36" s="229">
        <f>ROUND(E36*F36,2)</f>
        <v>0</v>
      </c>
      <c r="H36" s="228"/>
      <c r="I36" s="229">
        <f>ROUND(E36*H36,2)</f>
        <v>0</v>
      </c>
      <c r="J36" s="228"/>
      <c r="K36" s="229">
        <f>ROUND(E36*J36,2)</f>
        <v>0</v>
      </c>
      <c r="L36" s="229">
        <v>21</v>
      </c>
      <c r="M36" s="229">
        <f>G36*(1+L36/100)</f>
        <v>0</v>
      </c>
      <c r="N36" s="229">
        <v>6.7499999999999999E-3</v>
      </c>
      <c r="O36" s="229">
        <f>ROUND(E36*N36,2)</f>
        <v>0.51</v>
      </c>
      <c r="P36" s="229">
        <v>0</v>
      </c>
      <c r="Q36" s="229">
        <f>ROUND(E36*P36,2)</f>
        <v>0</v>
      </c>
      <c r="R36" s="229"/>
      <c r="S36" s="229" t="s">
        <v>200</v>
      </c>
      <c r="T36" s="230" t="s">
        <v>188</v>
      </c>
      <c r="U36" s="215">
        <v>0</v>
      </c>
      <c r="V36" s="215">
        <f>ROUND(E36*U36,2)</f>
        <v>0</v>
      </c>
      <c r="W36" s="215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569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12"/>
      <c r="B37" s="213"/>
      <c r="C37" s="237"/>
      <c r="D37" s="233"/>
      <c r="E37" s="233"/>
      <c r="F37" s="233"/>
      <c r="G37" s="233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190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24">
        <v>15</v>
      </c>
      <c r="B38" s="225" t="s">
        <v>924</v>
      </c>
      <c r="C38" s="236" t="s">
        <v>925</v>
      </c>
      <c r="D38" s="226" t="s">
        <v>309</v>
      </c>
      <c r="E38" s="227">
        <v>36</v>
      </c>
      <c r="F38" s="228"/>
      <c r="G38" s="229">
        <f>ROUND(E38*F38,2)</f>
        <v>0</v>
      </c>
      <c r="H38" s="228"/>
      <c r="I38" s="229">
        <f>ROUND(E38*H38,2)</f>
        <v>0</v>
      </c>
      <c r="J38" s="228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200</v>
      </c>
      <c r="T38" s="230" t="s">
        <v>188</v>
      </c>
      <c r="U38" s="215">
        <v>0</v>
      </c>
      <c r="V38" s="215">
        <f>ROUND(E38*U38,2)</f>
        <v>0</v>
      </c>
      <c r="W38" s="215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569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12"/>
      <c r="B39" s="213"/>
      <c r="C39" s="237"/>
      <c r="D39" s="233"/>
      <c r="E39" s="233"/>
      <c r="F39" s="233"/>
      <c r="G39" s="233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190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24">
        <v>16</v>
      </c>
      <c r="B40" s="225" t="s">
        <v>926</v>
      </c>
      <c r="C40" s="236" t="s">
        <v>927</v>
      </c>
      <c r="D40" s="226" t="s">
        <v>309</v>
      </c>
      <c r="E40" s="227">
        <v>36</v>
      </c>
      <c r="F40" s="228"/>
      <c r="G40" s="229">
        <f>ROUND(E40*F40,2)</f>
        <v>0</v>
      </c>
      <c r="H40" s="228"/>
      <c r="I40" s="229">
        <f>ROUND(E40*H40,2)</f>
        <v>0</v>
      </c>
      <c r="J40" s="228"/>
      <c r="K40" s="229">
        <f>ROUND(E40*J40,2)</f>
        <v>0</v>
      </c>
      <c r="L40" s="229">
        <v>21</v>
      </c>
      <c r="M40" s="229">
        <f>G40*(1+L40/100)</f>
        <v>0</v>
      </c>
      <c r="N40" s="229">
        <v>4.4200000000000003E-3</v>
      </c>
      <c r="O40" s="229">
        <f>ROUND(E40*N40,2)</f>
        <v>0.16</v>
      </c>
      <c r="P40" s="229">
        <v>0</v>
      </c>
      <c r="Q40" s="229">
        <f>ROUND(E40*P40,2)</f>
        <v>0</v>
      </c>
      <c r="R40" s="229"/>
      <c r="S40" s="229" t="s">
        <v>200</v>
      </c>
      <c r="T40" s="230" t="s">
        <v>188</v>
      </c>
      <c r="U40" s="215">
        <v>0</v>
      </c>
      <c r="V40" s="215">
        <f>ROUND(E40*U40,2)</f>
        <v>0</v>
      </c>
      <c r="W40" s="215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569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12"/>
      <c r="B41" s="213"/>
      <c r="C41" s="237"/>
      <c r="D41" s="233"/>
      <c r="E41" s="233"/>
      <c r="F41" s="233"/>
      <c r="G41" s="233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190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24">
        <v>17</v>
      </c>
      <c r="B42" s="225" t="s">
        <v>928</v>
      </c>
      <c r="C42" s="236" t="s">
        <v>929</v>
      </c>
      <c r="D42" s="226" t="s">
        <v>309</v>
      </c>
      <c r="E42" s="227">
        <v>2</v>
      </c>
      <c r="F42" s="228"/>
      <c r="G42" s="229">
        <f>ROUND(E42*F42,2)</f>
        <v>0</v>
      </c>
      <c r="H42" s="228"/>
      <c r="I42" s="229">
        <f>ROUND(E42*H42,2)</f>
        <v>0</v>
      </c>
      <c r="J42" s="228"/>
      <c r="K42" s="229">
        <f>ROUND(E42*J42,2)</f>
        <v>0</v>
      </c>
      <c r="L42" s="229">
        <v>21</v>
      </c>
      <c r="M42" s="229">
        <f>G42*(1+L42/100)</f>
        <v>0</v>
      </c>
      <c r="N42" s="229">
        <v>6.8000000000000005E-4</v>
      </c>
      <c r="O42" s="229">
        <f>ROUND(E42*N42,2)</f>
        <v>0</v>
      </c>
      <c r="P42" s="229">
        <v>0</v>
      </c>
      <c r="Q42" s="229">
        <f>ROUND(E42*P42,2)</f>
        <v>0</v>
      </c>
      <c r="R42" s="229"/>
      <c r="S42" s="229" t="s">
        <v>200</v>
      </c>
      <c r="T42" s="230" t="s">
        <v>188</v>
      </c>
      <c r="U42" s="215">
        <v>0</v>
      </c>
      <c r="V42" s="215">
        <f>ROUND(E42*U42,2)</f>
        <v>0</v>
      </c>
      <c r="W42" s="215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569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12"/>
      <c r="B43" s="213"/>
      <c r="C43" s="237"/>
      <c r="D43" s="233"/>
      <c r="E43" s="233"/>
      <c r="F43" s="233"/>
      <c r="G43" s="233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190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24">
        <v>18</v>
      </c>
      <c r="B44" s="225" t="s">
        <v>930</v>
      </c>
      <c r="C44" s="236" t="s">
        <v>931</v>
      </c>
      <c r="D44" s="226" t="s">
        <v>309</v>
      </c>
      <c r="E44" s="227">
        <v>3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21</v>
      </c>
      <c r="M44" s="229">
        <f>G44*(1+L44/100)</f>
        <v>0</v>
      </c>
      <c r="N44" s="229">
        <v>1.5E-3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200</v>
      </c>
      <c r="T44" s="230" t="s">
        <v>188</v>
      </c>
      <c r="U44" s="215">
        <v>0</v>
      </c>
      <c r="V44" s="215">
        <f>ROUND(E44*U44,2)</f>
        <v>0</v>
      </c>
      <c r="W44" s="215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569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12"/>
      <c r="B45" s="213"/>
      <c r="C45" s="237"/>
      <c r="D45" s="233"/>
      <c r="E45" s="233"/>
      <c r="F45" s="233"/>
      <c r="G45" s="233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190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24">
        <v>19</v>
      </c>
      <c r="B46" s="225" t="s">
        <v>932</v>
      </c>
      <c r="C46" s="236" t="s">
        <v>933</v>
      </c>
      <c r="D46" s="226" t="s">
        <v>235</v>
      </c>
      <c r="E46" s="227">
        <v>156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2.964E-2</v>
      </c>
      <c r="O46" s="229">
        <f>ROUND(E46*N46,2)</f>
        <v>4.62</v>
      </c>
      <c r="P46" s="229">
        <v>0</v>
      </c>
      <c r="Q46" s="229">
        <f>ROUND(E46*P46,2)</f>
        <v>0</v>
      </c>
      <c r="R46" s="229"/>
      <c r="S46" s="229" t="s">
        <v>200</v>
      </c>
      <c r="T46" s="230" t="s">
        <v>188</v>
      </c>
      <c r="U46" s="215">
        <v>0</v>
      </c>
      <c r="V46" s="215">
        <f>ROUND(E46*U46,2)</f>
        <v>0</v>
      </c>
      <c r="W46" s="215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569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12"/>
      <c r="B47" s="213"/>
      <c r="C47" s="237"/>
      <c r="D47" s="233"/>
      <c r="E47" s="233"/>
      <c r="F47" s="233"/>
      <c r="G47" s="233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190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x14ac:dyDescent="0.2">
      <c r="A48" s="218" t="s">
        <v>182</v>
      </c>
      <c r="B48" s="219" t="s">
        <v>105</v>
      </c>
      <c r="C48" s="235" t="s">
        <v>106</v>
      </c>
      <c r="D48" s="220"/>
      <c r="E48" s="221"/>
      <c r="F48" s="222"/>
      <c r="G48" s="222">
        <f>SUMIF(AG49:AG110,"&lt;&gt;NOR",G49:G110)</f>
        <v>0</v>
      </c>
      <c r="H48" s="222"/>
      <c r="I48" s="222">
        <f>SUM(I49:I110)</f>
        <v>0</v>
      </c>
      <c r="J48" s="222"/>
      <c r="K48" s="222">
        <f>SUM(K49:K110)</f>
        <v>0</v>
      </c>
      <c r="L48" s="222"/>
      <c r="M48" s="222">
        <f>SUM(M49:M110)</f>
        <v>0</v>
      </c>
      <c r="N48" s="222"/>
      <c r="O48" s="222">
        <f>SUM(O49:O110)</f>
        <v>1.3800000000000001</v>
      </c>
      <c r="P48" s="222"/>
      <c r="Q48" s="222">
        <f>SUM(Q49:Q110)</f>
        <v>0</v>
      </c>
      <c r="R48" s="222"/>
      <c r="S48" s="222"/>
      <c r="T48" s="223"/>
      <c r="U48" s="217"/>
      <c r="V48" s="217">
        <f>SUM(V49:V110)</f>
        <v>0</v>
      </c>
      <c r="W48" s="217"/>
      <c r="AG48" t="s">
        <v>183</v>
      </c>
    </row>
    <row r="49" spans="1:60" ht="22.5" outlineLevel="1" x14ac:dyDescent="0.2">
      <c r="A49" s="224">
        <v>20</v>
      </c>
      <c r="B49" s="225" t="s">
        <v>934</v>
      </c>
      <c r="C49" s="236" t="s">
        <v>935</v>
      </c>
      <c r="D49" s="226" t="s">
        <v>936</v>
      </c>
      <c r="E49" s="227">
        <v>3</v>
      </c>
      <c r="F49" s="228"/>
      <c r="G49" s="229">
        <f>ROUND(E49*F49,2)</f>
        <v>0</v>
      </c>
      <c r="H49" s="228"/>
      <c r="I49" s="229">
        <f>ROUND(E49*H49,2)</f>
        <v>0</v>
      </c>
      <c r="J49" s="228"/>
      <c r="K49" s="229">
        <f>ROUND(E49*J49,2)</f>
        <v>0</v>
      </c>
      <c r="L49" s="229">
        <v>21</v>
      </c>
      <c r="M49" s="229">
        <f>G49*(1+L49/100)</f>
        <v>0</v>
      </c>
      <c r="N49" s="229">
        <v>4.1459999999999997E-2</v>
      </c>
      <c r="O49" s="229">
        <f>ROUND(E49*N49,2)</f>
        <v>0.12</v>
      </c>
      <c r="P49" s="229">
        <v>0</v>
      </c>
      <c r="Q49" s="229">
        <f>ROUND(E49*P49,2)</f>
        <v>0</v>
      </c>
      <c r="R49" s="229"/>
      <c r="S49" s="229" t="s">
        <v>200</v>
      </c>
      <c r="T49" s="230" t="s">
        <v>188</v>
      </c>
      <c r="U49" s="215">
        <v>0</v>
      </c>
      <c r="V49" s="215">
        <f>ROUND(E49*U49,2)</f>
        <v>0</v>
      </c>
      <c r="W49" s="215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569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12"/>
      <c r="B50" s="213"/>
      <c r="C50" s="237"/>
      <c r="D50" s="233"/>
      <c r="E50" s="233"/>
      <c r="F50" s="233"/>
      <c r="G50" s="233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190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24">
        <v>21</v>
      </c>
      <c r="B51" s="225" t="s">
        <v>937</v>
      </c>
      <c r="C51" s="236" t="s">
        <v>938</v>
      </c>
      <c r="D51" s="226" t="s">
        <v>936</v>
      </c>
      <c r="E51" s="227">
        <v>1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21</v>
      </c>
      <c r="M51" s="229">
        <f>G51*(1+L51/100)</f>
        <v>0</v>
      </c>
      <c r="N51" s="229">
        <v>2.4119999999999999E-2</v>
      </c>
      <c r="O51" s="229">
        <f>ROUND(E51*N51,2)</f>
        <v>0.02</v>
      </c>
      <c r="P51" s="229">
        <v>0</v>
      </c>
      <c r="Q51" s="229">
        <f>ROUND(E51*P51,2)</f>
        <v>0</v>
      </c>
      <c r="R51" s="229"/>
      <c r="S51" s="229" t="s">
        <v>200</v>
      </c>
      <c r="T51" s="230" t="s">
        <v>188</v>
      </c>
      <c r="U51" s="215">
        <v>0</v>
      </c>
      <c r="V51" s="215">
        <f>ROUND(E51*U51,2)</f>
        <v>0</v>
      </c>
      <c r="W51" s="215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569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12"/>
      <c r="B52" s="213"/>
      <c r="C52" s="237"/>
      <c r="D52" s="233"/>
      <c r="E52" s="233"/>
      <c r="F52" s="233"/>
      <c r="G52" s="233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190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24">
        <v>22</v>
      </c>
      <c r="B53" s="225" t="s">
        <v>939</v>
      </c>
      <c r="C53" s="236" t="s">
        <v>940</v>
      </c>
      <c r="D53" s="226" t="s">
        <v>309</v>
      </c>
      <c r="E53" s="227">
        <v>4</v>
      </c>
      <c r="F53" s="228"/>
      <c r="G53" s="229">
        <f>ROUND(E53*F53,2)</f>
        <v>0</v>
      </c>
      <c r="H53" s="228"/>
      <c r="I53" s="229">
        <f>ROUND(E53*H53,2)</f>
        <v>0</v>
      </c>
      <c r="J53" s="228"/>
      <c r="K53" s="229">
        <f>ROUND(E53*J53,2)</f>
        <v>0</v>
      </c>
      <c r="L53" s="229">
        <v>21</v>
      </c>
      <c r="M53" s="229">
        <f>G53*(1+L53/100)</f>
        <v>0</v>
      </c>
      <c r="N53" s="229">
        <v>7.1199999999999996E-3</v>
      </c>
      <c r="O53" s="229">
        <f>ROUND(E53*N53,2)</f>
        <v>0.03</v>
      </c>
      <c r="P53" s="229">
        <v>0</v>
      </c>
      <c r="Q53" s="229">
        <f>ROUND(E53*P53,2)</f>
        <v>0</v>
      </c>
      <c r="R53" s="229"/>
      <c r="S53" s="229" t="s">
        <v>200</v>
      </c>
      <c r="T53" s="230" t="s">
        <v>188</v>
      </c>
      <c r="U53" s="215">
        <v>0</v>
      </c>
      <c r="V53" s="215">
        <f>ROUND(E53*U53,2)</f>
        <v>0</v>
      </c>
      <c r="W53" s="215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569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12"/>
      <c r="B54" s="213"/>
      <c r="C54" s="237"/>
      <c r="D54" s="233"/>
      <c r="E54" s="233"/>
      <c r="F54" s="233"/>
      <c r="G54" s="233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190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ht="22.5" outlineLevel="1" x14ac:dyDescent="0.2">
      <c r="A55" s="224">
        <v>23</v>
      </c>
      <c r="B55" s="225" t="s">
        <v>941</v>
      </c>
      <c r="C55" s="236" t="s">
        <v>942</v>
      </c>
      <c r="D55" s="226" t="s">
        <v>936</v>
      </c>
      <c r="E55" s="227">
        <v>1</v>
      </c>
      <c r="F55" s="228"/>
      <c r="G55" s="229">
        <f>ROUND(E55*F55,2)</f>
        <v>0</v>
      </c>
      <c r="H55" s="228"/>
      <c r="I55" s="229">
        <f>ROUND(E55*H55,2)</f>
        <v>0</v>
      </c>
      <c r="J55" s="228"/>
      <c r="K55" s="229">
        <f>ROUND(E55*J55,2)</f>
        <v>0</v>
      </c>
      <c r="L55" s="229">
        <v>21</v>
      </c>
      <c r="M55" s="229">
        <f>G55*(1+L55/100)</f>
        <v>0</v>
      </c>
      <c r="N55" s="229">
        <v>1.9390000000000001E-2</v>
      </c>
      <c r="O55" s="229">
        <f>ROUND(E55*N55,2)</f>
        <v>0.02</v>
      </c>
      <c r="P55" s="229">
        <v>0</v>
      </c>
      <c r="Q55" s="229">
        <f>ROUND(E55*P55,2)</f>
        <v>0</v>
      </c>
      <c r="R55" s="229"/>
      <c r="S55" s="229" t="s">
        <v>200</v>
      </c>
      <c r="T55" s="230" t="s">
        <v>188</v>
      </c>
      <c r="U55" s="215">
        <v>0</v>
      </c>
      <c r="V55" s="215">
        <f>ROUND(E55*U55,2)</f>
        <v>0</v>
      </c>
      <c r="W55" s="215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569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12"/>
      <c r="B56" s="213"/>
      <c r="C56" s="237"/>
      <c r="D56" s="233"/>
      <c r="E56" s="233"/>
      <c r="F56" s="233"/>
      <c r="G56" s="233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190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24">
        <v>24</v>
      </c>
      <c r="B57" s="225" t="s">
        <v>943</v>
      </c>
      <c r="C57" s="236" t="s">
        <v>944</v>
      </c>
      <c r="D57" s="226" t="s">
        <v>936</v>
      </c>
      <c r="E57" s="227">
        <v>6</v>
      </c>
      <c r="F57" s="228"/>
      <c r="G57" s="229">
        <f>ROUND(E57*F57,2)</f>
        <v>0</v>
      </c>
      <c r="H57" s="228"/>
      <c r="I57" s="229">
        <f>ROUND(E57*H57,2)</f>
        <v>0</v>
      </c>
      <c r="J57" s="228"/>
      <c r="K57" s="229">
        <f>ROUND(E57*J57,2)</f>
        <v>0</v>
      </c>
      <c r="L57" s="229">
        <v>21</v>
      </c>
      <c r="M57" s="229">
        <f>G57*(1+L57/100)</f>
        <v>0</v>
      </c>
      <c r="N57" s="229">
        <v>8.856E-2</v>
      </c>
      <c r="O57" s="229">
        <f>ROUND(E57*N57,2)</f>
        <v>0.53</v>
      </c>
      <c r="P57" s="229">
        <v>0</v>
      </c>
      <c r="Q57" s="229">
        <f>ROUND(E57*P57,2)</f>
        <v>0</v>
      </c>
      <c r="R57" s="229"/>
      <c r="S57" s="229" t="s">
        <v>200</v>
      </c>
      <c r="T57" s="230" t="s">
        <v>188</v>
      </c>
      <c r="U57" s="215">
        <v>0</v>
      </c>
      <c r="V57" s="215">
        <f>ROUND(E57*U57,2)</f>
        <v>0</v>
      </c>
      <c r="W57" s="215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569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12"/>
      <c r="B58" s="213"/>
      <c r="C58" s="237"/>
      <c r="D58" s="233"/>
      <c r="E58" s="233"/>
      <c r="F58" s="233"/>
      <c r="G58" s="233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190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24">
        <v>25</v>
      </c>
      <c r="B59" s="225" t="s">
        <v>945</v>
      </c>
      <c r="C59" s="236" t="s">
        <v>946</v>
      </c>
      <c r="D59" s="226" t="s">
        <v>936</v>
      </c>
      <c r="E59" s="227">
        <v>1</v>
      </c>
      <c r="F59" s="228"/>
      <c r="G59" s="229">
        <f>ROUND(E59*F59,2)</f>
        <v>0</v>
      </c>
      <c r="H59" s="228"/>
      <c r="I59" s="229">
        <f>ROUND(E59*H59,2)</f>
        <v>0</v>
      </c>
      <c r="J59" s="228"/>
      <c r="K59" s="229">
        <f>ROUND(E59*J59,2)</f>
        <v>0</v>
      </c>
      <c r="L59" s="229">
        <v>21</v>
      </c>
      <c r="M59" s="229">
        <f>G59*(1+L59/100)</f>
        <v>0</v>
      </c>
      <c r="N59" s="229">
        <v>1.8790000000000001E-2</v>
      </c>
      <c r="O59" s="229">
        <f>ROUND(E59*N59,2)</f>
        <v>0.02</v>
      </c>
      <c r="P59" s="229">
        <v>0</v>
      </c>
      <c r="Q59" s="229">
        <f>ROUND(E59*P59,2)</f>
        <v>0</v>
      </c>
      <c r="R59" s="229"/>
      <c r="S59" s="229" t="s">
        <v>200</v>
      </c>
      <c r="T59" s="230" t="s">
        <v>188</v>
      </c>
      <c r="U59" s="215">
        <v>0</v>
      </c>
      <c r="V59" s="215">
        <f>ROUND(E59*U59,2)</f>
        <v>0</v>
      </c>
      <c r="W59" s="215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569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12"/>
      <c r="B60" s="213"/>
      <c r="C60" s="237"/>
      <c r="D60" s="233"/>
      <c r="E60" s="233"/>
      <c r="F60" s="233"/>
      <c r="G60" s="233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190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24">
        <v>26</v>
      </c>
      <c r="B61" s="225" t="s">
        <v>947</v>
      </c>
      <c r="C61" s="236" t="s">
        <v>948</v>
      </c>
      <c r="D61" s="226" t="s">
        <v>936</v>
      </c>
      <c r="E61" s="227">
        <v>7</v>
      </c>
      <c r="F61" s="228"/>
      <c r="G61" s="229">
        <f>ROUND(E61*F61,2)</f>
        <v>0</v>
      </c>
      <c r="H61" s="228"/>
      <c r="I61" s="229">
        <f>ROUND(E61*H61,2)</f>
        <v>0</v>
      </c>
      <c r="J61" s="228"/>
      <c r="K61" s="229">
        <f>ROUND(E61*J61,2)</f>
        <v>0</v>
      </c>
      <c r="L61" s="229">
        <v>21</v>
      </c>
      <c r="M61" s="229">
        <f>G61*(1+L61/100)</f>
        <v>0</v>
      </c>
      <c r="N61" s="229">
        <v>1.302E-2</v>
      </c>
      <c r="O61" s="229">
        <f>ROUND(E61*N61,2)</f>
        <v>0.09</v>
      </c>
      <c r="P61" s="229">
        <v>0</v>
      </c>
      <c r="Q61" s="229">
        <f>ROUND(E61*P61,2)</f>
        <v>0</v>
      </c>
      <c r="R61" s="229"/>
      <c r="S61" s="229" t="s">
        <v>200</v>
      </c>
      <c r="T61" s="230" t="s">
        <v>188</v>
      </c>
      <c r="U61" s="215">
        <v>0</v>
      </c>
      <c r="V61" s="215">
        <f>ROUND(E61*U61,2)</f>
        <v>0</v>
      </c>
      <c r="W61" s="215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569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12"/>
      <c r="B62" s="213"/>
      <c r="C62" s="237"/>
      <c r="D62" s="233"/>
      <c r="E62" s="233"/>
      <c r="F62" s="233"/>
      <c r="G62" s="233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190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24">
        <v>27</v>
      </c>
      <c r="B63" s="225" t="s">
        <v>949</v>
      </c>
      <c r="C63" s="236" t="s">
        <v>950</v>
      </c>
      <c r="D63" s="226" t="s">
        <v>936</v>
      </c>
      <c r="E63" s="227">
        <v>3</v>
      </c>
      <c r="F63" s="228"/>
      <c r="G63" s="229">
        <f>ROUND(E63*F63,2)</f>
        <v>0</v>
      </c>
      <c r="H63" s="228"/>
      <c r="I63" s="229">
        <f>ROUND(E63*H63,2)</f>
        <v>0</v>
      </c>
      <c r="J63" s="228"/>
      <c r="K63" s="229">
        <f>ROUND(E63*J63,2)</f>
        <v>0</v>
      </c>
      <c r="L63" s="229">
        <v>21</v>
      </c>
      <c r="M63" s="229">
        <f>G63*(1+L63/100)</f>
        <v>0</v>
      </c>
      <c r="N63" s="229">
        <v>0.03</v>
      </c>
      <c r="O63" s="229">
        <f>ROUND(E63*N63,2)</f>
        <v>0.09</v>
      </c>
      <c r="P63" s="229">
        <v>0</v>
      </c>
      <c r="Q63" s="229">
        <f>ROUND(E63*P63,2)</f>
        <v>0</v>
      </c>
      <c r="R63" s="229"/>
      <c r="S63" s="229" t="s">
        <v>200</v>
      </c>
      <c r="T63" s="230" t="s">
        <v>188</v>
      </c>
      <c r="U63" s="215">
        <v>0</v>
      </c>
      <c r="V63" s="215">
        <f>ROUND(E63*U63,2)</f>
        <v>0</v>
      </c>
      <c r="W63" s="215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569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12"/>
      <c r="B64" s="213"/>
      <c r="C64" s="237"/>
      <c r="D64" s="233"/>
      <c r="E64" s="233"/>
      <c r="F64" s="233"/>
      <c r="G64" s="233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190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24">
        <v>28</v>
      </c>
      <c r="B65" s="225" t="s">
        <v>951</v>
      </c>
      <c r="C65" s="236" t="s">
        <v>952</v>
      </c>
      <c r="D65" s="226" t="s">
        <v>936</v>
      </c>
      <c r="E65" s="227">
        <v>2</v>
      </c>
      <c r="F65" s="228"/>
      <c r="G65" s="229">
        <f>ROUND(E65*F65,2)</f>
        <v>0</v>
      </c>
      <c r="H65" s="228"/>
      <c r="I65" s="229">
        <f>ROUND(E65*H65,2)</f>
        <v>0</v>
      </c>
      <c r="J65" s="228"/>
      <c r="K65" s="229">
        <f>ROUND(E65*J65,2)</f>
        <v>0</v>
      </c>
      <c r="L65" s="229">
        <v>21</v>
      </c>
      <c r="M65" s="229">
        <f>G65*(1+L65/100)</f>
        <v>0</v>
      </c>
      <c r="N65" s="229">
        <v>8.0000000000000004E-4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200</v>
      </c>
      <c r="T65" s="230" t="s">
        <v>188</v>
      </c>
      <c r="U65" s="215">
        <v>0</v>
      </c>
      <c r="V65" s="215">
        <f>ROUND(E65*U65,2)</f>
        <v>0</v>
      </c>
      <c r="W65" s="215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569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12"/>
      <c r="B66" s="213"/>
      <c r="C66" s="237"/>
      <c r="D66" s="233"/>
      <c r="E66" s="233"/>
      <c r="F66" s="233"/>
      <c r="G66" s="233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190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24">
        <v>29</v>
      </c>
      <c r="B67" s="225" t="s">
        <v>953</v>
      </c>
      <c r="C67" s="236" t="s">
        <v>954</v>
      </c>
      <c r="D67" s="226" t="s">
        <v>936</v>
      </c>
      <c r="E67" s="227">
        <v>2</v>
      </c>
      <c r="F67" s="228"/>
      <c r="G67" s="229">
        <f>ROUND(E67*F67,2)</f>
        <v>0</v>
      </c>
      <c r="H67" s="228"/>
      <c r="I67" s="229">
        <f>ROUND(E67*H67,2)</f>
        <v>0</v>
      </c>
      <c r="J67" s="228"/>
      <c r="K67" s="229">
        <f>ROUND(E67*J67,2)</f>
        <v>0</v>
      </c>
      <c r="L67" s="229">
        <v>21</v>
      </c>
      <c r="M67" s="229">
        <f>G67*(1+L67/100)</f>
        <v>0</v>
      </c>
      <c r="N67" s="229">
        <v>8.4999999999999995E-4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200</v>
      </c>
      <c r="T67" s="230" t="s">
        <v>188</v>
      </c>
      <c r="U67" s="215">
        <v>0</v>
      </c>
      <c r="V67" s="215">
        <f>ROUND(E67*U67,2)</f>
        <v>0</v>
      </c>
      <c r="W67" s="215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569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12"/>
      <c r="B68" s="213"/>
      <c r="C68" s="237"/>
      <c r="D68" s="233"/>
      <c r="E68" s="233"/>
      <c r="F68" s="233"/>
      <c r="G68" s="233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190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24">
        <v>30</v>
      </c>
      <c r="B69" s="225" t="s">
        <v>955</v>
      </c>
      <c r="C69" s="236" t="s">
        <v>956</v>
      </c>
      <c r="D69" s="226" t="s">
        <v>936</v>
      </c>
      <c r="E69" s="227">
        <v>2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8.4999999999999995E-4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200</v>
      </c>
      <c r="T69" s="230" t="s">
        <v>188</v>
      </c>
      <c r="U69" s="215">
        <v>0</v>
      </c>
      <c r="V69" s="215">
        <f>ROUND(E69*U69,2)</f>
        <v>0</v>
      </c>
      <c r="W69" s="215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569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12"/>
      <c r="B70" s="213"/>
      <c r="C70" s="237"/>
      <c r="D70" s="233"/>
      <c r="E70" s="233"/>
      <c r="F70" s="233"/>
      <c r="G70" s="233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190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24">
        <v>31</v>
      </c>
      <c r="B71" s="225" t="s">
        <v>957</v>
      </c>
      <c r="C71" s="236" t="s">
        <v>958</v>
      </c>
      <c r="D71" s="226" t="s">
        <v>936</v>
      </c>
      <c r="E71" s="227">
        <v>1</v>
      </c>
      <c r="F71" s="228"/>
      <c r="G71" s="229">
        <f>ROUND(E71*F71,2)</f>
        <v>0</v>
      </c>
      <c r="H71" s="228"/>
      <c r="I71" s="229">
        <f>ROUND(E71*H71,2)</f>
        <v>0</v>
      </c>
      <c r="J71" s="228"/>
      <c r="K71" s="229">
        <f>ROUND(E71*J71,2)</f>
        <v>0</v>
      </c>
      <c r="L71" s="229">
        <v>21</v>
      </c>
      <c r="M71" s="229">
        <f>G71*(1+L71/100)</f>
        <v>0</v>
      </c>
      <c r="N71" s="229">
        <v>8.4999999999999995E-4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200</v>
      </c>
      <c r="T71" s="230" t="s">
        <v>188</v>
      </c>
      <c r="U71" s="215">
        <v>0</v>
      </c>
      <c r="V71" s="215">
        <f>ROUND(E71*U71,2)</f>
        <v>0</v>
      </c>
      <c r="W71" s="215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569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12"/>
      <c r="B72" s="213"/>
      <c r="C72" s="237"/>
      <c r="D72" s="233"/>
      <c r="E72" s="233"/>
      <c r="F72" s="233"/>
      <c r="G72" s="233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190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ht="22.5" outlineLevel="1" x14ac:dyDescent="0.2">
      <c r="A73" s="224">
        <v>32</v>
      </c>
      <c r="B73" s="225" t="s">
        <v>959</v>
      </c>
      <c r="C73" s="236" t="s">
        <v>960</v>
      </c>
      <c r="D73" s="226" t="s">
        <v>936</v>
      </c>
      <c r="E73" s="227">
        <v>2</v>
      </c>
      <c r="F73" s="228"/>
      <c r="G73" s="229">
        <f>ROUND(E73*F73,2)</f>
        <v>0</v>
      </c>
      <c r="H73" s="228"/>
      <c r="I73" s="229">
        <f>ROUND(E73*H73,2)</f>
        <v>0</v>
      </c>
      <c r="J73" s="228"/>
      <c r="K73" s="229">
        <f>ROUND(E73*J73,2)</f>
        <v>0</v>
      </c>
      <c r="L73" s="229">
        <v>21</v>
      </c>
      <c r="M73" s="229">
        <f>G73*(1+L73/100)</f>
        <v>0</v>
      </c>
      <c r="N73" s="229">
        <v>9.8799999999999999E-3</v>
      </c>
      <c r="O73" s="229">
        <f>ROUND(E73*N73,2)</f>
        <v>0.02</v>
      </c>
      <c r="P73" s="229">
        <v>0</v>
      </c>
      <c r="Q73" s="229">
        <f>ROUND(E73*P73,2)</f>
        <v>0</v>
      </c>
      <c r="R73" s="229"/>
      <c r="S73" s="229" t="s">
        <v>200</v>
      </c>
      <c r="T73" s="230" t="s">
        <v>188</v>
      </c>
      <c r="U73" s="215">
        <v>0</v>
      </c>
      <c r="V73" s="215">
        <f>ROUND(E73*U73,2)</f>
        <v>0</v>
      </c>
      <c r="W73" s="215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569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12"/>
      <c r="B74" s="213"/>
      <c r="C74" s="237"/>
      <c r="D74" s="233"/>
      <c r="E74" s="233"/>
      <c r="F74" s="233"/>
      <c r="G74" s="233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190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24">
        <v>33</v>
      </c>
      <c r="B75" s="225" t="s">
        <v>961</v>
      </c>
      <c r="C75" s="236" t="s">
        <v>962</v>
      </c>
      <c r="D75" s="226" t="s">
        <v>936</v>
      </c>
      <c r="E75" s="227">
        <v>1</v>
      </c>
      <c r="F75" s="228"/>
      <c r="G75" s="229">
        <f>ROUND(E75*F75,2)</f>
        <v>0</v>
      </c>
      <c r="H75" s="228"/>
      <c r="I75" s="229">
        <f>ROUND(E75*H75,2)</f>
        <v>0</v>
      </c>
      <c r="J75" s="228"/>
      <c r="K75" s="229">
        <f>ROUND(E75*J75,2)</f>
        <v>0</v>
      </c>
      <c r="L75" s="229">
        <v>21</v>
      </c>
      <c r="M75" s="229">
        <f>G75*(1+L75/100)</f>
        <v>0</v>
      </c>
      <c r="N75" s="229">
        <v>1.47E-2</v>
      </c>
      <c r="O75" s="229">
        <f>ROUND(E75*N75,2)</f>
        <v>0.01</v>
      </c>
      <c r="P75" s="229">
        <v>0</v>
      </c>
      <c r="Q75" s="229">
        <f>ROUND(E75*P75,2)</f>
        <v>0</v>
      </c>
      <c r="R75" s="229"/>
      <c r="S75" s="229" t="s">
        <v>200</v>
      </c>
      <c r="T75" s="230" t="s">
        <v>188</v>
      </c>
      <c r="U75" s="215">
        <v>0</v>
      </c>
      <c r="V75" s="215">
        <f>ROUND(E75*U75,2)</f>
        <v>0</v>
      </c>
      <c r="W75" s="215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569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12"/>
      <c r="B76" s="213"/>
      <c r="C76" s="237"/>
      <c r="D76" s="233"/>
      <c r="E76" s="233"/>
      <c r="F76" s="233"/>
      <c r="G76" s="233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190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24">
        <v>34</v>
      </c>
      <c r="B77" s="225" t="s">
        <v>963</v>
      </c>
      <c r="C77" s="236" t="s">
        <v>964</v>
      </c>
      <c r="D77" s="226" t="s">
        <v>936</v>
      </c>
      <c r="E77" s="227">
        <v>1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21</v>
      </c>
      <c r="M77" s="229">
        <f>G77*(1+L77/100)</f>
        <v>0</v>
      </c>
      <c r="N77" s="229">
        <v>5.9000000000000003E-4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200</v>
      </c>
      <c r="T77" s="230" t="s">
        <v>188</v>
      </c>
      <c r="U77" s="215">
        <v>0</v>
      </c>
      <c r="V77" s="215">
        <f>ROUND(E77*U77,2)</f>
        <v>0</v>
      </c>
      <c r="W77" s="215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569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12"/>
      <c r="B78" s="213"/>
      <c r="C78" s="237"/>
      <c r="D78" s="233"/>
      <c r="E78" s="233"/>
      <c r="F78" s="233"/>
      <c r="G78" s="233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190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24">
        <v>35</v>
      </c>
      <c r="B79" s="225" t="s">
        <v>965</v>
      </c>
      <c r="C79" s="236" t="s">
        <v>966</v>
      </c>
      <c r="D79" s="226" t="s">
        <v>936</v>
      </c>
      <c r="E79" s="227">
        <v>1</v>
      </c>
      <c r="F79" s="228"/>
      <c r="G79" s="229">
        <f>ROUND(E79*F79,2)</f>
        <v>0</v>
      </c>
      <c r="H79" s="228"/>
      <c r="I79" s="229">
        <f>ROUND(E79*H79,2)</f>
        <v>0</v>
      </c>
      <c r="J79" s="228"/>
      <c r="K79" s="229">
        <f>ROUND(E79*J79,2)</f>
        <v>0</v>
      </c>
      <c r="L79" s="229">
        <v>21</v>
      </c>
      <c r="M79" s="229">
        <f>G79*(1+L79/100)</f>
        <v>0</v>
      </c>
      <c r="N79" s="229">
        <v>8.3030000000000007E-2</v>
      </c>
      <c r="O79" s="229">
        <f>ROUND(E79*N79,2)</f>
        <v>0.08</v>
      </c>
      <c r="P79" s="229">
        <v>0</v>
      </c>
      <c r="Q79" s="229">
        <f>ROUND(E79*P79,2)</f>
        <v>0</v>
      </c>
      <c r="R79" s="229"/>
      <c r="S79" s="229" t="s">
        <v>200</v>
      </c>
      <c r="T79" s="230" t="s">
        <v>188</v>
      </c>
      <c r="U79" s="215">
        <v>0</v>
      </c>
      <c r="V79" s="215">
        <f>ROUND(E79*U79,2)</f>
        <v>0</v>
      </c>
      <c r="W79" s="215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569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12"/>
      <c r="B80" s="213"/>
      <c r="C80" s="237"/>
      <c r="D80" s="233"/>
      <c r="E80" s="233"/>
      <c r="F80" s="233"/>
      <c r="G80" s="233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190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24">
        <v>36</v>
      </c>
      <c r="B81" s="225" t="s">
        <v>967</v>
      </c>
      <c r="C81" s="236" t="s">
        <v>968</v>
      </c>
      <c r="D81" s="226" t="s">
        <v>936</v>
      </c>
      <c r="E81" s="227">
        <v>1</v>
      </c>
      <c r="F81" s="228"/>
      <c r="G81" s="229">
        <f>ROUND(E81*F81,2)</f>
        <v>0</v>
      </c>
      <c r="H81" s="228"/>
      <c r="I81" s="229">
        <f>ROUND(E81*H81,2)</f>
        <v>0</v>
      </c>
      <c r="J81" s="228"/>
      <c r="K81" s="229">
        <f>ROUND(E81*J81,2)</f>
        <v>0</v>
      </c>
      <c r="L81" s="229">
        <v>21</v>
      </c>
      <c r="M81" s="229">
        <f>G81*(1+L81/100)</f>
        <v>0</v>
      </c>
      <c r="N81" s="229">
        <v>1.0109999999999999E-2</v>
      </c>
      <c r="O81" s="229">
        <f>ROUND(E81*N81,2)</f>
        <v>0.01</v>
      </c>
      <c r="P81" s="229">
        <v>0</v>
      </c>
      <c r="Q81" s="229">
        <f>ROUND(E81*P81,2)</f>
        <v>0</v>
      </c>
      <c r="R81" s="229"/>
      <c r="S81" s="229" t="s">
        <v>200</v>
      </c>
      <c r="T81" s="230" t="s">
        <v>188</v>
      </c>
      <c r="U81" s="215">
        <v>0</v>
      </c>
      <c r="V81" s="215">
        <f>ROUND(E81*U81,2)</f>
        <v>0</v>
      </c>
      <c r="W81" s="215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569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12"/>
      <c r="B82" s="213"/>
      <c r="C82" s="237"/>
      <c r="D82" s="233"/>
      <c r="E82" s="233"/>
      <c r="F82" s="233"/>
      <c r="G82" s="233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05"/>
      <c r="Y82" s="205"/>
      <c r="Z82" s="205"/>
      <c r="AA82" s="205"/>
      <c r="AB82" s="205"/>
      <c r="AC82" s="205"/>
      <c r="AD82" s="205"/>
      <c r="AE82" s="205"/>
      <c r="AF82" s="205"/>
      <c r="AG82" s="205" t="s">
        <v>190</v>
      </c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24">
        <v>37</v>
      </c>
      <c r="B83" s="225" t="s">
        <v>969</v>
      </c>
      <c r="C83" s="236" t="s">
        <v>970</v>
      </c>
      <c r="D83" s="226" t="s">
        <v>309</v>
      </c>
      <c r="E83" s="227">
        <v>1</v>
      </c>
      <c r="F83" s="228"/>
      <c r="G83" s="229">
        <f>ROUND(E83*F83,2)</f>
        <v>0</v>
      </c>
      <c r="H83" s="228"/>
      <c r="I83" s="229">
        <f>ROUND(E83*H83,2)</f>
        <v>0</v>
      </c>
      <c r="J83" s="228"/>
      <c r="K83" s="229">
        <f>ROUND(E83*J83,2)</f>
        <v>0</v>
      </c>
      <c r="L83" s="229">
        <v>21</v>
      </c>
      <c r="M83" s="229">
        <f>G83*(1+L83/100)</f>
        <v>0</v>
      </c>
      <c r="N83" s="229">
        <v>1.42E-3</v>
      </c>
      <c r="O83" s="229">
        <f>ROUND(E83*N83,2)</f>
        <v>0</v>
      </c>
      <c r="P83" s="229">
        <v>0</v>
      </c>
      <c r="Q83" s="229">
        <f>ROUND(E83*P83,2)</f>
        <v>0</v>
      </c>
      <c r="R83" s="229"/>
      <c r="S83" s="229" t="s">
        <v>200</v>
      </c>
      <c r="T83" s="230" t="s">
        <v>188</v>
      </c>
      <c r="U83" s="215">
        <v>0</v>
      </c>
      <c r="V83" s="215">
        <f>ROUND(E83*U83,2)</f>
        <v>0</v>
      </c>
      <c r="W83" s="215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569</v>
      </c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12"/>
      <c r="B84" s="213"/>
      <c r="C84" s="237"/>
      <c r="D84" s="233"/>
      <c r="E84" s="233"/>
      <c r="F84" s="233"/>
      <c r="G84" s="233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190</v>
      </c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24">
        <v>38</v>
      </c>
      <c r="B85" s="225" t="s">
        <v>971</v>
      </c>
      <c r="C85" s="236" t="s">
        <v>972</v>
      </c>
      <c r="D85" s="226" t="s">
        <v>936</v>
      </c>
      <c r="E85" s="227">
        <v>26</v>
      </c>
      <c r="F85" s="228"/>
      <c r="G85" s="229">
        <f>ROUND(E85*F85,2)</f>
        <v>0</v>
      </c>
      <c r="H85" s="228"/>
      <c r="I85" s="229">
        <f>ROUND(E85*H85,2)</f>
        <v>0</v>
      </c>
      <c r="J85" s="228"/>
      <c r="K85" s="229">
        <f>ROUND(E85*J85,2)</f>
        <v>0</v>
      </c>
      <c r="L85" s="229">
        <v>21</v>
      </c>
      <c r="M85" s="229">
        <f>G85*(1+L85/100)</f>
        <v>0</v>
      </c>
      <c r="N85" s="229">
        <v>7.7999999999999996E-3</v>
      </c>
      <c r="O85" s="229">
        <f>ROUND(E85*N85,2)</f>
        <v>0.2</v>
      </c>
      <c r="P85" s="229">
        <v>0</v>
      </c>
      <c r="Q85" s="229">
        <f>ROUND(E85*P85,2)</f>
        <v>0</v>
      </c>
      <c r="R85" s="229"/>
      <c r="S85" s="229" t="s">
        <v>200</v>
      </c>
      <c r="T85" s="230" t="s">
        <v>188</v>
      </c>
      <c r="U85" s="215">
        <v>0</v>
      </c>
      <c r="V85" s="215">
        <f>ROUND(E85*U85,2)</f>
        <v>0</v>
      </c>
      <c r="W85" s="215"/>
      <c r="X85" s="205"/>
      <c r="Y85" s="205"/>
      <c r="Z85" s="205"/>
      <c r="AA85" s="205"/>
      <c r="AB85" s="205"/>
      <c r="AC85" s="205"/>
      <c r="AD85" s="205"/>
      <c r="AE85" s="205"/>
      <c r="AF85" s="205"/>
      <c r="AG85" s="205" t="s">
        <v>569</v>
      </c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12"/>
      <c r="B86" s="213"/>
      <c r="C86" s="237"/>
      <c r="D86" s="233"/>
      <c r="E86" s="233"/>
      <c r="F86" s="233"/>
      <c r="G86" s="233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190</v>
      </c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outlineLevel="1" x14ac:dyDescent="0.2">
      <c r="A87" s="224">
        <v>39</v>
      </c>
      <c r="B87" s="225" t="s">
        <v>973</v>
      </c>
      <c r="C87" s="236" t="s">
        <v>974</v>
      </c>
      <c r="D87" s="226" t="s">
        <v>936</v>
      </c>
      <c r="E87" s="227">
        <v>1</v>
      </c>
      <c r="F87" s="228"/>
      <c r="G87" s="229">
        <f>ROUND(E87*F87,2)</f>
        <v>0</v>
      </c>
      <c r="H87" s="228"/>
      <c r="I87" s="229">
        <f>ROUND(E87*H87,2)</f>
        <v>0</v>
      </c>
      <c r="J87" s="228"/>
      <c r="K87" s="229">
        <f>ROUND(E87*J87,2)</f>
        <v>0</v>
      </c>
      <c r="L87" s="229">
        <v>21</v>
      </c>
      <c r="M87" s="229">
        <f>G87*(1+L87/100)</f>
        <v>0</v>
      </c>
      <c r="N87" s="229">
        <v>1.9599999999999999E-3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200</v>
      </c>
      <c r="T87" s="230" t="s">
        <v>188</v>
      </c>
      <c r="U87" s="215">
        <v>0</v>
      </c>
      <c r="V87" s="215">
        <f>ROUND(E87*U87,2)</f>
        <v>0</v>
      </c>
      <c r="W87" s="215"/>
      <c r="X87" s="205"/>
      <c r="Y87" s="205"/>
      <c r="Z87" s="205"/>
      <c r="AA87" s="205"/>
      <c r="AB87" s="205"/>
      <c r="AC87" s="205"/>
      <c r="AD87" s="205"/>
      <c r="AE87" s="205"/>
      <c r="AF87" s="205"/>
      <c r="AG87" s="205" t="s">
        <v>569</v>
      </c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</row>
    <row r="88" spans="1:60" outlineLevel="1" x14ac:dyDescent="0.2">
      <c r="A88" s="212"/>
      <c r="B88" s="213"/>
      <c r="C88" s="237"/>
      <c r="D88" s="233"/>
      <c r="E88" s="233"/>
      <c r="F88" s="233"/>
      <c r="G88" s="233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190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24">
        <v>40</v>
      </c>
      <c r="B89" s="225" t="s">
        <v>975</v>
      </c>
      <c r="C89" s="236" t="s">
        <v>976</v>
      </c>
      <c r="D89" s="226" t="s">
        <v>936</v>
      </c>
      <c r="E89" s="227">
        <v>2</v>
      </c>
      <c r="F89" s="228"/>
      <c r="G89" s="229">
        <f>ROUND(E89*F89,2)</f>
        <v>0</v>
      </c>
      <c r="H89" s="228"/>
      <c r="I89" s="229">
        <f>ROUND(E89*H89,2)</f>
        <v>0</v>
      </c>
      <c r="J89" s="228"/>
      <c r="K89" s="229">
        <f>ROUND(E89*J89,2)</f>
        <v>0</v>
      </c>
      <c r="L89" s="229">
        <v>21</v>
      </c>
      <c r="M89" s="229">
        <f>G89*(1+L89/100)</f>
        <v>0</v>
      </c>
      <c r="N89" s="229">
        <v>3.5999999999999999E-3</v>
      </c>
      <c r="O89" s="229">
        <f>ROUND(E89*N89,2)</f>
        <v>0.01</v>
      </c>
      <c r="P89" s="229">
        <v>0</v>
      </c>
      <c r="Q89" s="229">
        <f>ROUND(E89*P89,2)</f>
        <v>0</v>
      </c>
      <c r="R89" s="229"/>
      <c r="S89" s="229" t="s">
        <v>200</v>
      </c>
      <c r="T89" s="230" t="s">
        <v>188</v>
      </c>
      <c r="U89" s="215">
        <v>0</v>
      </c>
      <c r="V89" s="215">
        <f>ROUND(E89*U89,2)</f>
        <v>0</v>
      </c>
      <c r="W89" s="215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569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12"/>
      <c r="B90" s="213"/>
      <c r="C90" s="237"/>
      <c r="D90" s="233"/>
      <c r="E90" s="233"/>
      <c r="F90" s="233"/>
      <c r="G90" s="233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190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24">
        <v>41</v>
      </c>
      <c r="B91" s="225" t="s">
        <v>977</v>
      </c>
      <c r="C91" s="236" t="s">
        <v>978</v>
      </c>
      <c r="D91" s="226" t="s">
        <v>936</v>
      </c>
      <c r="E91" s="227">
        <v>7</v>
      </c>
      <c r="F91" s="228"/>
      <c r="G91" s="229">
        <f>ROUND(E91*F91,2)</f>
        <v>0</v>
      </c>
      <c r="H91" s="228"/>
      <c r="I91" s="229">
        <f>ROUND(E91*H91,2)</f>
        <v>0</v>
      </c>
      <c r="J91" s="228"/>
      <c r="K91" s="229">
        <f>ROUND(E91*J91,2)</f>
        <v>0</v>
      </c>
      <c r="L91" s="229">
        <v>21</v>
      </c>
      <c r="M91" s="229">
        <f>G91*(1+L91/100)</f>
        <v>0</v>
      </c>
      <c r="N91" s="229">
        <v>1.26E-2</v>
      </c>
      <c r="O91" s="229">
        <f>ROUND(E91*N91,2)</f>
        <v>0.09</v>
      </c>
      <c r="P91" s="229">
        <v>0</v>
      </c>
      <c r="Q91" s="229">
        <f>ROUND(E91*P91,2)</f>
        <v>0</v>
      </c>
      <c r="R91" s="229"/>
      <c r="S91" s="229" t="s">
        <v>200</v>
      </c>
      <c r="T91" s="230" t="s">
        <v>188</v>
      </c>
      <c r="U91" s="215">
        <v>0</v>
      </c>
      <c r="V91" s="215">
        <f>ROUND(E91*U91,2)</f>
        <v>0</v>
      </c>
      <c r="W91" s="215"/>
      <c r="X91" s="205"/>
      <c r="Y91" s="205"/>
      <c r="Z91" s="205"/>
      <c r="AA91" s="205"/>
      <c r="AB91" s="205"/>
      <c r="AC91" s="205"/>
      <c r="AD91" s="205"/>
      <c r="AE91" s="205"/>
      <c r="AF91" s="205"/>
      <c r="AG91" s="205" t="s">
        <v>569</v>
      </c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12"/>
      <c r="B92" s="213"/>
      <c r="C92" s="237"/>
      <c r="D92" s="233"/>
      <c r="E92" s="233"/>
      <c r="F92" s="233"/>
      <c r="G92" s="233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190</v>
      </c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224">
        <v>42</v>
      </c>
      <c r="B93" s="225" t="s">
        <v>979</v>
      </c>
      <c r="C93" s="236" t="s">
        <v>980</v>
      </c>
      <c r="D93" s="226" t="s">
        <v>309</v>
      </c>
      <c r="E93" s="227">
        <v>3</v>
      </c>
      <c r="F93" s="228"/>
      <c r="G93" s="229">
        <f>ROUND(E93*F93,2)</f>
        <v>0</v>
      </c>
      <c r="H93" s="228"/>
      <c r="I93" s="229">
        <f>ROUND(E93*H93,2)</f>
        <v>0</v>
      </c>
      <c r="J93" s="228"/>
      <c r="K93" s="229">
        <f>ROUND(E93*J93,2)</f>
        <v>0</v>
      </c>
      <c r="L93" s="229">
        <v>21</v>
      </c>
      <c r="M93" s="229">
        <f>G93*(1+L93/100)</f>
        <v>0</v>
      </c>
      <c r="N93" s="229">
        <v>4.8000000000000001E-4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200</v>
      </c>
      <c r="T93" s="230" t="s">
        <v>188</v>
      </c>
      <c r="U93" s="215">
        <v>0</v>
      </c>
      <c r="V93" s="215">
        <f>ROUND(E93*U93,2)</f>
        <v>0</v>
      </c>
      <c r="W93" s="215"/>
      <c r="X93" s="205"/>
      <c r="Y93" s="205"/>
      <c r="Z93" s="205"/>
      <c r="AA93" s="205"/>
      <c r="AB93" s="205"/>
      <c r="AC93" s="205"/>
      <c r="AD93" s="205"/>
      <c r="AE93" s="205"/>
      <c r="AF93" s="205"/>
      <c r="AG93" s="205" t="s">
        <v>569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">
      <c r="A94" s="212"/>
      <c r="B94" s="213"/>
      <c r="C94" s="237"/>
      <c r="D94" s="233"/>
      <c r="E94" s="233"/>
      <c r="F94" s="233"/>
      <c r="G94" s="233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190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outlineLevel="1" x14ac:dyDescent="0.2">
      <c r="A95" s="224">
        <v>43</v>
      </c>
      <c r="B95" s="225" t="s">
        <v>981</v>
      </c>
      <c r="C95" s="236" t="s">
        <v>982</v>
      </c>
      <c r="D95" s="226" t="s">
        <v>309</v>
      </c>
      <c r="E95" s="227">
        <v>7</v>
      </c>
      <c r="F95" s="228"/>
      <c r="G95" s="229">
        <f>ROUND(E95*F95,2)</f>
        <v>0</v>
      </c>
      <c r="H95" s="228"/>
      <c r="I95" s="229">
        <f>ROUND(E95*H95,2)</f>
        <v>0</v>
      </c>
      <c r="J95" s="228"/>
      <c r="K95" s="229">
        <f>ROUND(E95*J95,2)</f>
        <v>0</v>
      </c>
      <c r="L95" s="229">
        <v>21</v>
      </c>
      <c r="M95" s="229">
        <f>G95*(1+L95/100)</f>
        <v>0</v>
      </c>
      <c r="N95" s="229">
        <v>1.1199999999999999E-3</v>
      </c>
      <c r="O95" s="229">
        <f>ROUND(E95*N95,2)</f>
        <v>0.01</v>
      </c>
      <c r="P95" s="229">
        <v>0</v>
      </c>
      <c r="Q95" s="229">
        <f>ROUND(E95*P95,2)</f>
        <v>0</v>
      </c>
      <c r="R95" s="229"/>
      <c r="S95" s="229" t="s">
        <v>200</v>
      </c>
      <c r="T95" s="230" t="s">
        <v>188</v>
      </c>
      <c r="U95" s="215">
        <v>0</v>
      </c>
      <c r="V95" s="215">
        <f>ROUND(E95*U95,2)</f>
        <v>0</v>
      </c>
      <c r="W95" s="215"/>
      <c r="X95" s="205"/>
      <c r="Y95" s="205"/>
      <c r="Z95" s="205"/>
      <c r="AA95" s="205"/>
      <c r="AB95" s="205"/>
      <c r="AC95" s="205"/>
      <c r="AD95" s="205"/>
      <c r="AE95" s="205"/>
      <c r="AF95" s="205"/>
      <c r="AG95" s="205" t="s">
        <v>569</v>
      </c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</row>
    <row r="96" spans="1:60" outlineLevel="1" x14ac:dyDescent="0.2">
      <c r="A96" s="212"/>
      <c r="B96" s="213"/>
      <c r="C96" s="237"/>
      <c r="D96" s="233"/>
      <c r="E96" s="233"/>
      <c r="F96" s="233"/>
      <c r="G96" s="233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190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24">
        <v>44</v>
      </c>
      <c r="B97" s="225" t="s">
        <v>983</v>
      </c>
      <c r="C97" s="236" t="s">
        <v>984</v>
      </c>
      <c r="D97" s="226" t="s">
        <v>936</v>
      </c>
      <c r="E97" s="227">
        <v>4</v>
      </c>
      <c r="F97" s="228"/>
      <c r="G97" s="229">
        <f>ROUND(E97*F97,2)</f>
        <v>0</v>
      </c>
      <c r="H97" s="228"/>
      <c r="I97" s="229">
        <f>ROUND(E97*H97,2)</f>
        <v>0</v>
      </c>
      <c r="J97" s="228"/>
      <c r="K97" s="229">
        <f>ROUND(E97*J97,2)</f>
        <v>0</v>
      </c>
      <c r="L97" s="229">
        <v>21</v>
      </c>
      <c r="M97" s="229">
        <f>G97*(1+L97/100)</f>
        <v>0</v>
      </c>
      <c r="N97" s="229">
        <v>5.5199999999999997E-3</v>
      </c>
      <c r="O97" s="229">
        <f>ROUND(E97*N97,2)</f>
        <v>0.02</v>
      </c>
      <c r="P97" s="229">
        <v>0</v>
      </c>
      <c r="Q97" s="229">
        <f>ROUND(E97*P97,2)</f>
        <v>0</v>
      </c>
      <c r="R97" s="229"/>
      <c r="S97" s="229" t="s">
        <v>200</v>
      </c>
      <c r="T97" s="230" t="s">
        <v>188</v>
      </c>
      <c r="U97" s="215">
        <v>0</v>
      </c>
      <c r="V97" s="215">
        <f>ROUND(E97*U97,2)</f>
        <v>0</v>
      </c>
      <c r="W97" s="215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569</v>
      </c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12"/>
      <c r="B98" s="213"/>
      <c r="C98" s="237"/>
      <c r="D98" s="233"/>
      <c r="E98" s="233"/>
      <c r="F98" s="233"/>
      <c r="G98" s="233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190</v>
      </c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24">
        <v>45</v>
      </c>
      <c r="B99" s="225" t="s">
        <v>985</v>
      </c>
      <c r="C99" s="236" t="s">
        <v>986</v>
      </c>
      <c r="D99" s="226" t="s">
        <v>309</v>
      </c>
      <c r="E99" s="227">
        <v>4</v>
      </c>
      <c r="F99" s="228"/>
      <c r="G99" s="229">
        <f>ROUND(E99*F99,2)</f>
        <v>0</v>
      </c>
      <c r="H99" s="228"/>
      <c r="I99" s="229">
        <f>ROUND(E99*H99,2)</f>
        <v>0</v>
      </c>
      <c r="J99" s="228"/>
      <c r="K99" s="229">
        <f>ROUND(E99*J99,2)</f>
        <v>0</v>
      </c>
      <c r="L99" s="229">
        <v>21</v>
      </c>
      <c r="M99" s="229">
        <f>G99*(1+L99/100)</f>
        <v>0</v>
      </c>
      <c r="N99" s="229">
        <v>3.8999999999999999E-4</v>
      </c>
      <c r="O99" s="229">
        <f>ROUND(E99*N99,2)</f>
        <v>0</v>
      </c>
      <c r="P99" s="229">
        <v>0</v>
      </c>
      <c r="Q99" s="229">
        <f>ROUND(E99*P99,2)</f>
        <v>0</v>
      </c>
      <c r="R99" s="229"/>
      <c r="S99" s="229" t="s">
        <v>200</v>
      </c>
      <c r="T99" s="230" t="s">
        <v>188</v>
      </c>
      <c r="U99" s="215">
        <v>0</v>
      </c>
      <c r="V99" s="215">
        <f>ROUND(E99*U99,2)</f>
        <v>0</v>
      </c>
      <c r="W99" s="215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569</v>
      </c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12"/>
      <c r="B100" s="213"/>
      <c r="C100" s="237"/>
      <c r="D100" s="233"/>
      <c r="E100" s="233"/>
      <c r="F100" s="233"/>
      <c r="G100" s="233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190</v>
      </c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224">
        <v>46</v>
      </c>
      <c r="B101" s="225" t="s">
        <v>987</v>
      </c>
      <c r="C101" s="236" t="s">
        <v>988</v>
      </c>
      <c r="D101" s="226" t="s">
        <v>309</v>
      </c>
      <c r="E101" s="227">
        <v>6</v>
      </c>
      <c r="F101" s="228"/>
      <c r="G101" s="229">
        <f>ROUND(E101*F101,2)</f>
        <v>0</v>
      </c>
      <c r="H101" s="228"/>
      <c r="I101" s="229">
        <f>ROUND(E101*H101,2)</f>
        <v>0</v>
      </c>
      <c r="J101" s="228"/>
      <c r="K101" s="229">
        <f>ROUND(E101*J101,2)</f>
        <v>0</v>
      </c>
      <c r="L101" s="229">
        <v>21</v>
      </c>
      <c r="M101" s="229">
        <f>G101*(1+L101/100)</f>
        <v>0</v>
      </c>
      <c r="N101" s="229">
        <v>1.3799999999999999E-3</v>
      </c>
      <c r="O101" s="229">
        <f>ROUND(E101*N101,2)</f>
        <v>0.01</v>
      </c>
      <c r="P101" s="229">
        <v>0</v>
      </c>
      <c r="Q101" s="229">
        <f>ROUND(E101*P101,2)</f>
        <v>0</v>
      </c>
      <c r="R101" s="229"/>
      <c r="S101" s="229" t="s">
        <v>200</v>
      </c>
      <c r="T101" s="230" t="s">
        <v>188</v>
      </c>
      <c r="U101" s="215">
        <v>0</v>
      </c>
      <c r="V101" s="215">
        <f>ROUND(E101*U101,2)</f>
        <v>0</v>
      </c>
      <c r="W101" s="21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569</v>
      </c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outlineLevel="1" x14ac:dyDescent="0.2">
      <c r="A102" s="212"/>
      <c r="B102" s="213"/>
      <c r="C102" s="237"/>
      <c r="D102" s="233"/>
      <c r="E102" s="233"/>
      <c r="F102" s="233"/>
      <c r="G102" s="233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190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24">
        <v>47</v>
      </c>
      <c r="B103" s="225" t="s">
        <v>989</v>
      </c>
      <c r="C103" s="236" t="s">
        <v>990</v>
      </c>
      <c r="D103" s="226" t="s">
        <v>309</v>
      </c>
      <c r="E103" s="227">
        <v>1</v>
      </c>
      <c r="F103" s="228"/>
      <c r="G103" s="229">
        <f>ROUND(E103*F103,2)</f>
        <v>0</v>
      </c>
      <c r="H103" s="228"/>
      <c r="I103" s="229">
        <f>ROUND(E103*H103,2)</f>
        <v>0</v>
      </c>
      <c r="J103" s="228"/>
      <c r="K103" s="229">
        <f>ROUND(E103*J103,2)</f>
        <v>0</v>
      </c>
      <c r="L103" s="229">
        <v>21</v>
      </c>
      <c r="M103" s="229">
        <f>G103*(1+L103/100)</f>
        <v>0</v>
      </c>
      <c r="N103" s="229">
        <v>5.1999999999999995E-4</v>
      </c>
      <c r="O103" s="229">
        <f>ROUND(E103*N103,2)</f>
        <v>0</v>
      </c>
      <c r="P103" s="229">
        <v>0</v>
      </c>
      <c r="Q103" s="229">
        <f>ROUND(E103*P103,2)</f>
        <v>0</v>
      </c>
      <c r="R103" s="229"/>
      <c r="S103" s="229" t="s">
        <v>200</v>
      </c>
      <c r="T103" s="230" t="s">
        <v>188</v>
      </c>
      <c r="U103" s="215">
        <v>0</v>
      </c>
      <c r="V103" s="215">
        <f>ROUND(E103*U103,2)</f>
        <v>0</v>
      </c>
      <c r="W103" s="21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569</v>
      </c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12"/>
      <c r="B104" s="213"/>
      <c r="C104" s="237"/>
      <c r="D104" s="233"/>
      <c r="E104" s="233"/>
      <c r="F104" s="233"/>
      <c r="G104" s="233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190</v>
      </c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24">
        <v>48</v>
      </c>
      <c r="B105" s="225" t="s">
        <v>991</v>
      </c>
      <c r="C105" s="236" t="s">
        <v>992</v>
      </c>
      <c r="D105" s="226" t="s">
        <v>309</v>
      </c>
      <c r="E105" s="227">
        <v>2</v>
      </c>
      <c r="F105" s="228"/>
      <c r="G105" s="229">
        <f>ROUND(E105*F105,2)</f>
        <v>0</v>
      </c>
      <c r="H105" s="228"/>
      <c r="I105" s="229">
        <f>ROUND(E105*H105,2)</f>
        <v>0</v>
      </c>
      <c r="J105" s="228"/>
      <c r="K105" s="229">
        <f>ROUND(E105*J105,2)</f>
        <v>0</v>
      </c>
      <c r="L105" s="229">
        <v>21</v>
      </c>
      <c r="M105" s="229">
        <f>G105*(1+L105/100)</f>
        <v>0</v>
      </c>
      <c r="N105" s="229">
        <v>5.5999999999999995E-4</v>
      </c>
      <c r="O105" s="229">
        <f>ROUND(E105*N105,2)</f>
        <v>0</v>
      </c>
      <c r="P105" s="229">
        <v>0</v>
      </c>
      <c r="Q105" s="229">
        <f>ROUND(E105*P105,2)</f>
        <v>0</v>
      </c>
      <c r="R105" s="229"/>
      <c r="S105" s="229" t="s">
        <v>200</v>
      </c>
      <c r="T105" s="230" t="s">
        <v>188</v>
      </c>
      <c r="U105" s="215">
        <v>0</v>
      </c>
      <c r="V105" s="215">
        <f>ROUND(E105*U105,2)</f>
        <v>0</v>
      </c>
      <c r="W105" s="21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569</v>
      </c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12"/>
      <c r="B106" s="213"/>
      <c r="C106" s="237"/>
      <c r="D106" s="233"/>
      <c r="E106" s="233"/>
      <c r="F106" s="233"/>
      <c r="G106" s="233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 t="s">
        <v>190</v>
      </c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24">
        <v>49</v>
      </c>
      <c r="B107" s="225" t="s">
        <v>993</v>
      </c>
      <c r="C107" s="236" t="s">
        <v>994</v>
      </c>
      <c r="D107" s="226" t="s">
        <v>309</v>
      </c>
      <c r="E107" s="227">
        <v>4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21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/>
      <c r="S107" s="229" t="s">
        <v>200</v>
      </c>
      <c r="T107" s="230" t="s">
        <v>188</v>
      </c>
      <c r="U107" s="215">
        <v>0</v>
      </c>
      <c r="V107" s="215">
        <f>ROUND(E107*U107,2)</f>
        <v>0</v>
      </c>
      <c r="W107" s="21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211</v>
      </c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outlineLevel="1" x14ac:dyDescent="0.2">
      <c r="A108" s="212"/>
      <c r="B108" s="213"/>
      <c r="C108" s="237"/>
      <c r="D108" s="233"/>
      <c r="E108" s="233"/>
      <c r="F108" s="233"/>
      <c r="G108" s="233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190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">
      <c r="A109" s="224">
        <v>50</v>
      </c>
      <c r="B109" s="225" t="s">
        <v>995</v>
      </c>
      <c r="C109" s="236" t="s">
        <v>996</v>
      </c>
      <c r="D109" s="226" t="s">
        <v>309</v>
      </c>
      <c r="E109" s="227">
        <v>7</v>
      </c>
      <c r="F109" s="228"/>
      <c r="G109" s="229">
        <f>ROUND(E109*F109,2)</f>
        <v>0</v>
      </c>
      <c r="H109" s="228"/>
      <c r="I109" s="229">
        <f>ROUND(E109*H109,2)</f>
        <v>0</v>
      </c>
      <c r="J109" s="228"/>
      <c r="K109" s="229">
        <f>ROUND(E109*J109,2)</f>
        <v>0</v>
      </c>
      <c r="L109" s="229">
        <v>21</v>
      </c>
      <c r="M109" s="229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29"/>
      <c r="S109" s="229" t="s">
        <v>200</v>
      </c>
      <c r="T109" s="230" t="s">
        <v>188</v>
      </c>
      <c r="U109" s="215">
        <v>0</v>
      </c>
      <c r="V109" s="215">
        <f>ROUND(E109*U109,2)</f>
        <v>0</v>
      </c>
      <c r="W109" s="21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 t="s">
        <v>211</v>
      </c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">
      <c r="A110" s="212"/>
      <c r="B110" s="213"/>
      <c r="C110" s="237"/>
      <c r="D110" s="233"/>
      <c r="E110" s="233"/>
      <c r="F110" s="233"/>
      <c r="G110" s="233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190</v>
      </c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x14ac:dyDescent="0.2">
      <c r="A111" s="5"/>
      <c r="B111" s="6"/>
      <c r="C111" s="238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v>15</v>
      </c>
      <c r="AF111">
        <v>21</v>
      </c>
    </row>
    <row r="112" spans="1:60" x14ac:dyDescent="0.2">
      <c r="A112" s="208"/>
      <c r="B112" s="209" t="s">
        <v>29</v>
      </c>
      <c r="C112" s="239"/>
      <c r="D112" s="210"/>
      <c r="E112" s="211"/>
      <c r="F112" s="211"/>
      <c r="G112" s="234">
        <f>G8+G27+G48</f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E112">
        <f>SUMIF(L7:L110,AE111,G7:G110)</f>
        <v>0</v>
      </c>
      <c r="AF112">
        <f>SUMIF(L7:L110,AF111,G7:G110)</f>
        <v>0</v>
      </c>
      <c r="AG112" t="s">
        <v>203</v>
      </c>
    </row>
    <row r="113" spans="3:33" x14ac:dyDescent="0.2">
      <c r="C113" s="240"/>
      <c r="D113" s="189"/>
      <c r="AG113" t="s">
        <v>204</v>
      </c>
    </row>
    <row r="114" spans="3:33" x14ac:dyDescent="0.2">
      <c r="D114" s="189"/>
    </row>
    <row r="115" spans="3:33" x14ac:dyDescent="0.2">
      <c r="D115" s="189"/>
    </row>
    <row r="116" spans="3:33" x14ac:dyDescent="0.2">
      <c r="D116" s="189"/>
    </row>
    <row r="117" spans="3:33" x14ac:dyDescent="0.2">
      <c r="D117" s="189"/>
    </row>
    <row r="118" spans="3:33" x14ac:dyDescent="0.2">
      <c r="D118" s="189"/>
    </row>
    <row r="119" spans="3:33" x14ac:dyDescent="0.2">
      <c r="D119" s="189"/>
    </row>
    <row r="120" spans="3:33" x14ac:dyDescent="0.2">
      <c r="D120" s="189"/>
    </row>
    <row r="121" spans="3:33" x14ac:dyDescent="0.2">
      <c r="D121" s="189"/>
    </row>
    <row r="122" spans="3:33" x14ac:dyDescent="0.2">
      <c r="D122" s="189"/>
    </row>
    <row r="123" spans="3:33" x14ac:dyDescent="0.2">
      <c r="D123" s="189"/>
    </row>
    <row r="124" spans="3:33" x14ac:dyDescent="0.2">
      <c r="D124" s="189"/>
    </row>
    <row r="125" spans="3:33" x14ac:dyDescent="0.2">
      <c r="D125" s="189"/>
    </row>
    <row r="126" spans="3:33" x14ac:dyDescent="0.2">
      <c r="D126" s="189"/>
    </row>
    <row r="127" spans="3:33" x14ac:dyDescent="0.2">
      <c r="D127" s="189"/>
    </row>
    <row r="128" spans="3:33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j2QLa8GomzobiVpHBioruRcUbVOOTS7lzH/mF5RwXnrZ7278kAY0PKYFm/+xXbTPQjW1xdXchlKWuyrAp3HS4w==" saltValue="6OSg5KXAHI74WzA9i9sybQ==" spinCount="100000" sheet="1"/>
  <mergeCells count="54">
    <mergeCell ref="C100:G100"/>
    <mergeCell ref="C102:G102"/>
    <mergeCell ref="C104:G104"/>
    <mergeCell ref="C106:G106"/>
    <mergeCell ref="C108:G108"/>
    <mergeCell ref="C110:G110"/>
    <mergeCell ref="C88:G88"/>
    <mergeCell ref="C90:G90"/>
    <mergeCell ref="C92:G92"/>
    <mergeCell ref="C94:G94"/>
    <mergeCell ref="C96:G96"/>
    <mergeCell ref="C98:G98"/>
    <mergeCell ref="C76:G76"/>
    <mergeCell ref="C78:G78"/>
    <mergeCell ref="C80:G80"/>
    <mergeCell ref="C82:G82"/>
    <mergeCell ref="C84:G84"/>
    <mergeCell ref="C86:G86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60:G60"/>
    <mergeCell ref="C62:G62"/>
    <mergeCell ref="C39:G39"/>
    <mergeCell ref="C41:G41"/>
    <mergeCell ref="C43:G43"/>
    <mergeCell ref="C45:G45"/>
    <mergeCell ref="C47:G47"/>
    <mergeCell ref="C50:G50"/>
    <mergeCell ref="C26:G26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205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61</v>
      </c>
      <c r="C3" s="194" t="s">
        <v>62</v>
      </c>
      <c r="D3" s="192"/>
      <c r="E3" s="192"/>
      <c r="F3" s="192"/>
      <c r="G3" s="193"/>
      <c r="AC3" s="126" t="s">
        <v>149</v>
      </c>
      <c r="AG3" t="s">
        <v>160</v>
      </c>
    </row>
    <row r="4" spans="1:60" ht="24.95" customHeight="1" x14ac:dyDescent="0.2">
      <c r="A4" s="195" t="s">
        <v>9</v>
      </c>
      <c r="B4" s="196" t="s">
        <v>67</v>
      </c>
      <c r="C4" s="197" t="s">
        <v>68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107</v>
      </c>
      <c r="C8" s="235" t="s">
        <v>108</v>
      </c>
      <c r="D8" s="220"/>
      <c r="E8" s="221"/>
      <c r="F8" s="222"/>
      <c r="G8" s="222">
        <f>SUMIF(AG9:AG16,"&lt;&gt;NOR",G9:G16)</f>
        <v>0</v>
      </c>
      <c r="H8" s="222"/>
      <c r="I8" s="222">
        <f>SUM(I9:I16)</f>
        <v>0</v>
      </c>
      <c r="J8" s="222"/>
      <c r="K8" s="222">
        <f>SUM(K9:K16)</f>
        <v>0</v>
      </c>
      <c r="L8" s="222"/>
      <c r="M8" s="222">
        <f>SUM(M9:M16)</f>
        <v>0</v>
      </c>
      <c r="N8" s="222"/>
      <c r="O8" s="222">
        <f>SUM(O9:O16)</f>
        <v>0.04</v>
      </c>
      <c r="P8" s="222"/>
      <c r="Q8" s="222">
        <f>SUM(Q9:Q16)</f>
        <v>0</v>
      </c>
      <c r="R8" s="222"/>
      <c r="S8" s="222"/>
      <c r="T8" s="223"/>
      <c r="U8" s="217"/>
      <c r="V8" s="217">
        <f>SUM(V9:V16)</f>
        <v>0</v>
      </c>
      <c r="W8" s="217"/>
      <c r="AG8" t="s">
        <v>183</v>
      </c>
    </row>
    <row r="9" spans="1:60" outlineLevel="1" x14ac:dyDescent="0.2">
      <c r="A9" s="224">
        <v>1</v>
      </c>
      <c r="B9" s="225" t="s">
        <v>997</v>
      </c>
      <c r="C9" s="236" t="s">
        <v>998</v>
      </c>
      <c r="D9" s="226" t="s">
        <v>936</v>
      </c>
      <c r="E9" s="227">
        <v>1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3.739E-2</v>
      </c>
      <c r="O9" s="229">
        <f>ROUND(E9*N9,2)</f>
        <v>0.04</v>
      </c>
      <c r="P9" s="229">
        <v>0</v>
      </c>
      <c r="Q9" s="229">
        <f>ROUND(E9*P9,2)</f>
        <v>0</v>
      </c>
      <c r="R9" s="229"/>
      <c r="S9" s="229" t="s">
        <v>200</v>
      </c>
      <c r="T9" s="230" t="s">
        <v>188</v>
      </c>
      <c r="U9" s="215">
        <v>0</v>
      </c>
      <c r="V9" s="215">
        <f>ROUND(E9*U9,2)</f>
        <v>0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569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37"/>
      <c r="D10" s="233"/>
      <c r="E10" s="233"/>
      <c r="F10" s="233"/>
      <c r="G10" s="23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190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4">
        <v>2</v>
      </c>
      <c r="B11" s="225" t="s">
        <v>999</v>
      </c>
      <c r="C11" s="236" t="s">
        <v>1000</v>
      </c>
      <c r="D11" s="226" t="s">
        <v>936</v>
      </c>
      <c r="E11" s="227">
        <v>1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1.39E-3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200</v>
      </c>
      <c r="T11" s="230" t="s">
        <v>188</v>
      </c>
      <c r="U11" s="215">
        <v>0</v>
      </c>
      <c r="V11" s="215">
        <f>ROUND(E11*U11,2)</f>
        <v>0</v>
      </c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569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37"/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190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4">
        <v>3</v>
      </c>
      <c r="B13" s="225" t="s">
        <v>1001</v>
      </c>
      <c r="C13" s="236" t="s">
        <v>1002</v>
      </c>
      <c r="D13" s="226" t="s">
        <v>696</v>
      </c>
      <c r="E13" s="227">
        <v>1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200</v>
      </c>
      <c r="T13" s="230" t="s">
        <v>188</v>
      </c>
      <c r="U13" s="215">
        <v>0</v>
      </c>
      <c r="V13" s="215">
        <f>ROUND(E13*U13,2)</f>
        <v>0</v>
      </c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569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37"/>
      <c r="D14" s="233"/>
      <c r="E14" s="233"/>
      <c r="F14" s="233"/>
      <c r="G14" s="233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24">
        <v>4</v>
      </c>
      <c r="B15" s="225" t="s">
        <v>1003</v>
      </c>
      <c r="C15" s="236" t="s">
        <v>1004</v>
      </c>
      <c r="D15" s="226" t="s">
        <v>1005</v>
      </c>
      <c r="E15" s="227">
        <v>1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200</v>
      </c>
      <c r="T15" s="230" t="s">
        <v>188</v>
      </c>
      <c r="U15" s="215">
        <v>0</v>
      </c>
      <c r="V15" s="215">
        <f>ROUND(E15*U15,2)</f>
        <v>0</v>
      </c>
      <c r="W15" s="21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569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12"/>
      <c r="B16" s="213"/>
      <c r="C16" s="237"/>
      <c r="D16" s="233"/>
      <c r="E16" s="233"/>
      <c r="F16" s="233"/>
      <c r="G16" s="233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190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x14ac:dyDescent="0.2">
      <c r="A17" s="218" t="s">
        <v>182</v>
      </c>
      <c r="B17" s="219" t="s">
        <v>109</v>
      </c>
      <c r="C17" s="235" t="s">
        <v>110</v>
      </c>
      <c r="D17" s="220"/>
      <c r="E17" s="221"/>
      <c r="F17" s="222"/>
      <c r="G17" s="222">
        <f>SUMIF(AG18:AG27,"&lt;&gt;NOR",G18:G27)</f>
        <v>0</v>
      </c>
      <c r="H17" s="222"/>
      <c r="I17" s="222">
        <f>SUM(I18:I27)</f>
        <v>0</v>
      </c>
      <c r="J17" s="222"/>
      <c r="K17" s="222">
        <f>SUM(K18:K27)</f>
        <v>0</v>
      </c>
      <c r="L17" s="222"/>
      <c r="M17" s="222">
        <f>SUM(M18:M27)</f>
        <v>0</v>
      </c>
      <c r="N17" s="222"/>
      <c r="O17" s="222">
        <f>SUM(O18:O27)</f>
        <v>0.02</v>
      </c>
      <c r="P17" s="222"/>
      <c r="Q17" s="222">
        <f>SUM(Q18:Q27)</f>
        <v>0</v>
      </c>
      <c r="R17" s="222"/>
      <c r="S17" s="222"/>
      <c r="T17" s="223"/>
      <c r="U17" s="217"/>
      <c r="V17" s="217">
        <f>SUM(V18:V27)</f>
        <v>0</v>
      </c>
      <c r="W17" s="217"/>
      <c r="AG17" t="s">
        <v>183</v>
      </c>
    </row>
    <row r="18" spans="1:60" outlineLevel="1" x14ac:dyDescent="0.2">
      <c r="A18" s="224">
        <v>5</v>
      </c>
      <c r="B18" s="225" t="s">
        <v>1006</v>
      </c>
      <c r="C18" s="236" t="s">
        <v>1007</v>
      </c>
      <c r="D18" s="226" t="s">
        <v>936</v>
      </c>
      <c r="E18" s="227">
        <v>1</v>
      </c>
      <c r="F18" s="228"/>
      <c r="G18" s="229">
        <f>ROUND(E18*F18,2)</f>
        <v>0</v>
      </c>
      <c r="H18" s="228"/>
      <c r="I18" s="229">
        <f>ROUND(E18*H18,2)</f>
        <v>0</v>
      </c>
      <c r="J18" s="228"/>
      <c r="K18" s="229">
        <f>ROUND(E18*J18,2)</f>
        <v>0</v>
      </c>
      <c r="L18" s="229">
        <v>21</v>
      </c>
      <c r="M18" s="229">
        <f>G18*(1+L18/100)</f>
        <v>0</v>
      </c>
      <c r="N18" s="229">
        <v>5.5399999999999998E-3</v>
      </c>
      <c r="O18" s="229">
        <f>ROUND(E18*N18,2)</f>
        <v>0.01</v>
      </c>
      <c r="P18" s="229">
        <v>0</v>
      </c>
      <c r="Q18" s="229">
        <f>ROUND(E18*P18,2)</f>
        <v>0</v>
      </c>
      <c r="R18" s="229"/>
      <c r="S18" s="229" t="s">
        <v>200</v>
      </c>
      <c r="T18" s="230" t="s">
        <v>188</v>
      </c>
      <c r="U18" s="215">
        <v>0</v>
      </c>
      <c r="V18" s="215">
        <f>ROUND(E18*U18,2)</f>
        <v>0</v>
      </c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569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12"/>
      <c r="B19" s="213"/>
      <c r="C19" s="237"/>
      <c r="D19" s="233"/>
      <c r="E19" s="233"/>
      <c r="F19" s="233"/>
      <c r="G19" s="233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190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24">
        <v>6</v>
      </c>
      <c r="B20" s="225" t="s">
        <v>1008</v>
      </c>
      <c r="C20" s="236" t="s">
        <v>1009</v>
      </c>
      <c r="D20" s="226" t="s">
        <v>936</v>
      </c>
      <c r="E20" s="227">
        <v>1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21</v>
      </c>
      <c r="M20" s="229">
        <f>G20*(1+L20/100)</f>
        <v>0</v>
      </c>
      <c r="N20" s="229">
        <v>4.5500000000000002E-3</v>
      </c>
      <c r="O20" s="229">
        <f>ROUND(E20*N20,2)</f>
        <v>0</v>
      </c>
      <c r="P20" s="229">
        <v>0</v>
      </c>
      <c r="Q20" s="229">
        <f>ROUND(E20*P20,2)</f>
        <v>0</v>
      </c>
      <c r="R20" s="229"/>
      <c r="S20" s="229" t="s">
        <v>200</v>
      </c>
      <c r="T20" s="230" t="s">
        <v>188</v>
      </c>
      <c r="U20" s="215">
        <v>0</v>
      </c>
      <c r="V20" s="215">
        <f>ROUND(E20*U20,2)</f>
        <v>0</v>
      </c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569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12"/>
      <c r="B21" s="213"/>
      <c r="C21" s="237"/>
      <c r="D21" s="233"/>
      <c r="E21" s="233"/>
      <c r="F21" s="233"/>
      <c r="G21" s="233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190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24">
        <v>7</v>
      </c>
      <c r="B22" s="225" t="s">
        <v>1010</v>
      </c>
      <c r="C22" s="236" t="s">
        <v>1011</v>
      </c>
      <c r="D22" s="226" t="s">
        <v>936</v>
      </c>
      <c r="E22" s="227">
        <v>2</v>
      </c>
      <c r="F22" s="228"/>
      <c r="G22" s="229">
        <f>ROUND(E22*F22,2)</f>
        <v>0</v>
      </c>
      <c r="H22" s="228"/>
      <c r="I22" s="229">
        <f>ROUND(E22*H22,2)</f>
        <v>0</v>
      </c>
      <c r="J22" s="228"/>
      <c r="K22" s="229">
        <f>ROUND(E22*J22,2)</f>
        <v>0</v>
      </c>
      <c r="L22" s="229">
        <v>21</v>
      </c>
      <c r="M22" s="229">
        <f>G22*(1+L22/100)</f>
        <v>0</v>
      </c>
      <c r="N22" s="229">
        <v>4.7400000000000003E-3</v>
      </c>
      <c r="O22" s="229">
        <f>ROUND(E22*N22,2)</f>
        <v>0.01</v>
      </c>
      <c r="P22" s="229">
        <v>0</v>
      </c>
      <c r="Q22" s="229">
        <f>ROUND(E22*P22,2)</f>
        <v>0</v>
      </c>
      <c r="R22" s="229"/>
      <c r="S22" s="229" t="s">
        <v>200</v>
      </c>
      <c r="T22" s="230" t="s">
        <v>188</v>
      </c>
      <c r="U22" s="215">
        <v>0</v>
      </c>
      <c r="V22" s="215">
        <f>ROUND(E22*U22,2)</f>
        <v>0</v>
      </c>
      <c r="W22" s="21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569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12"/>
      <c r="B23" s="213"/>
      <c r="C23" s="237"/>
      <c r="D23" s="233"/>
      <c r="E23" s="233"/>
      <c r="F23" s="233"/>
      <c r="G23" s="233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190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24">
        <v>8</v>
      </c>
      <c r="B24" s="225" t="s">
        <v>1012</v>
      </c>
      <c r="C24" s="236" t="s">
        <v>1013</v>
      </c>
      <c r="D24" s="226" t="s">
        <v>309</v>
      </c>
      <c r="E24" s="227">
        <v>2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21</v>
      </c>
      <c r="M24" s="229">
        <f>G24*(1+L24/100)</f>
        <v>0</v>
      </c>
      <c r="N24" s="229">
        <v>1.3600000000000001E-3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200</v>
      </c>
      <c r="T24" s="230" t="s">
        <v>188</v>
      </c>
      <c r="U24" s="215">
        <v>0</v>
      </c>
      <c r="V24" s="215">
        <f>ROUND(E24*U24,2)</f>
        <v>0</v>
      </c>
      <c r="W24" s="21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569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12"/>
      <c r="B25" s="213"/>
      <c r="C25" s="237"/>
      <c r="D25" s="233"/>
      <c r="E25" s="233"/>
      <c r="F25" s="233"/>
      <c r="G25" s="233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190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224">
        <v>9</v>
      </c>
      <c r="B26" s="225" t="s">
        <v>1014</v>
      </c>
      <c r="C26" s="236" t="s">
        <v>1015</v>
      </c>
      <c r="D26" s="226" t="s">
        <v>936</v>
      </c>
      <c r="E26" s="227">
        <v>1</v>
      </c>
      <c r="F26" s="228"/>
      <c r="G26" s="229">
        <f>ROUND(E26*F26,2)</f>
        <v>0</v>
      </c>
      <c r="H26" s="228"/>
      <c r="I26" s="229">
        <f>ROUND(E26*H26,2)</f>
        <v>0</v>
      </c>
      <c r="J26" s="228"/>
      <c r="K26" s="229">
        <f>ROUND(E26*J26,2)</f>
        <v>0</v>
      </c>
      <c r="L26" s="229">
        <v>21</v>
      </c>
      <c r="M26" s="229">
        <f>G26*(1+L26/100)</f>
        <v>0</v>
      </c>
      <c r="N26" s="229">
        <v>2.1900000000000001E-3</v>
      </c>
      <c r="O26" s="229">
        <f>ROUND(E26*N26,2)</f>
        <v>0</v>
      </c>
      <c r="P26" s="229">
        <v>0</v>
      </c>
      <c r="Q26" s="229">
        <f>ROUND(E26*P26,2)</f>
        <v>0</v>
      </c>
      <c r="R26" s="229"/>
      <c r="S26" s="229" t="s">
        <v>200</v>
      </c>
      <c r="T26" s="230" t="s">
        <v>188</v>
      </c>
      <c r="U26" s="215">
        <v>0</v>
      </c>
      <c r="V26" s="215">
        <f>ROUND(E26*U26,2)</f>
        <v>0</v>
      </c>
      <c r="W26" s="21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569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12"/>
      <c r="B27" s="213"/>
      <c r="C27" s="237"/>
      <c r="D27" s="233"/>
      <c r="E27" s="233"/>
      <c r="F27" s="233"/>
      <c r="G27" s="233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190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x14ac:dyDescent="0.2">
      <c r="A28" s="218" t="s">
        <v>182</v>
      </c>
      <c r="B28" s="219" t="s">
        <v>111</v>
      </c>
      <c r="C28" s="235" t="s">
        <v>112</v>
      </c>
      <c r="D28" s="220"/>
      <c r="E28" s="221"/>
      <c r="F28" s="222"/>
      <c r="G28" s="222">
        <f>SUMIF(AG29:AG42,"&lt;&gt;NOR",G29:G42)</f>
        <v>0</v>
      </c>
      <c r="H28" s="222"/>
      <c r="I28" s="222">
        <f>SUM(I29:I42)</f>
        <v>0</v>
      </c>
      <c r="J28" s="222"/>
      <c r="K28" s="222">
        <f>SUM(K29:K42)</f>
        <v>0</v>
      </c>
      <c r="L28" s="222"/>
      <c r="M28" s="222">
        <f>SUM(M29:M42)</f>
        <v>0</v>
      </c>
      <c r="N28" s="222"/>
      <c r="O28" s="222">
        <f>SUM(O29:O42)</f>
        <v>2.7199999999999998</v>
      </c>
      <c r="P28" s="222"/>
      <c r="Q28" s="222">
        <f>SUM(Q29:Q42)</f>
        <v>0</v>
      </c>
      <c r="R28" s="222"/>
      <c r="S28" s="222"/>
      <c r="T28" s="223"/>
      <c r="U28" s="217"/>
      <c r="V28" s="217">
        <f>SUM(V29:V42)</f>
        <v>0</v>
      </c>
      <c r="W28" s="217"/>
      <c r="AG28" t="s">
        <v>183</v>
      </c>
    </row>
    <row r="29" spans="1:60" ht="22.5" outlineLevel="1" x14ac:dyDescent="0.2">
      <c r="A29" s="224">
        <v>10</v>
      </c>
      <c r="B29" s="225" t="s">
        <v>1016</v>
      </c>
      <c r="C29" s="236" t="s">
        <v>1017</v>
      </c>
      <c r="D29" s="226" t="s">
        <v>235</v>
      </c>
      <c r="E29" s="227">
        <v>54</v>
      </c>
      <c r="F29" s="228"/>
      <c r="G29" s="229">
        <f>ROUND(E29*F29,2)</f>
        <v>0</v>
      </c>
      <c r="H29" s="228"/>
      <c r="I29" s="229">
        <f>ROUND(E29*H29,2)</f>
        <v>0</v>
      </c>
      <c r="J29" s="228"/>
      <c r="K29" s="229">
        <f>ROUND(E29*J29,2)</f>
        <v>0</v>
      </c>
      <c r="L29" s="229">
        <v>21</v>
      </c>
      <c r="M29" s="229">
        <f>G29*(1+L29/100)</f>
        <v>0</v>
      </c>
      <c r="N29" s="229">
        <v>2.7000000000000001E-3</v>
      </c>
      <c r="O29" s="229">
        <f>ROUND(E29*N29,2)</f>
        <v>0.15</v>
      </c>
      <c r="P29" s="229">
        <v>0</v>
      </c>
      <c r="Q29" s="229">
        <f>ROUND(E29*P29,2)</f>
        <v>0</v>
      </c>
      <c r="R29" s="229"/>
      <c r="S29" s="229" t="s">
        <v>200</v>
      </c>
      <c r="T29" s="230" t="s">
        <v>188</v>
      </c>
      <c r="U29" s="215">
        <v>0</v>
      </c>
      <c r="V29" s="215">
        <f>ROUND(E29*U29,2)</f>
        <v>0</v>
      </c>
      <c r="W29" s="215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569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12"/>
      <c r="B30" s="213"/>
      <c r="C30" s="237"/>
      <c r="D30" s="233"/>
      <c r="E30" s="233"/>
      <c r="F30" s="233"/>
      <c r="G30" s="233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190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ht="22.5" outlineLevel="1" x14ac:dyDescent="0.2">
      <c r="A31" s="224">
        <v>11</v>
      </c>
      <c r="B31" s="225" t="s">
        <v>1018</v>
      </c>
      <c r="C31" s="236" t="s">
        <v>1019</v>
      </c>
      <c r="D31" s="226" t="s">
        <v>235</v>
      </c>
      <c r="E31" s="227">
        <v>42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21</v>
      </c>
      <c r="M31" s="229">
        <f>G31*(1+L31/100)</f>
        <v>0</v>
      </c>
      <c r="N31" s="229">
        <v>2.9399999999999999E-3</v>
      </c>
      <c r="O31" s="229">
        <f>ROUND(E31*N31,2)</f>
        <v>0.12</v>
      </c>
      <c r="P31" s="229">
        <v>0</v>
      </c>
      <c r="Q31" s="229">
        <f>ROUND(E31*P31,2)</f>
        <v>0</v>
      </c>
      <c r="R31" s="229"/>
      <c r="S31" s="229" t="s">
        <v>200</v>
      </c>
      <c r="T31" s="230" t="s">
        <v>188</v>
      </c>
      <c r="U31" s="215">
        <v>0</v>
      </c>
      <c r="V31" s="215">
        <f>ROUND(E31*U31,2)</f>
        <v>0</v>
      </c>
      <c r="W31" s="215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569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12"/>
      <c r="B32" s="213"/>
      <c r="C32" s="237"/>
      <c r="D32" s="233"/>
      <c r="E32" s="233"/>
      <c r="F32" s="233"/>
      <c r="G32" s="233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190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24">
        <v>12</v>
      </c>
      <c r="B33" s="225" t="s">
        <v>1020</v>
      </c>
      <c r="C33" s="236" t="s">
        <v>1021</v>
      </c>
      <c r="D33" s="226" t="s">
        <v>235</v>
      </c>
      <c r="E33" s="227">
        <v>10</v>
      </c>
      <c r="F33" s="228"/>
      <c r="G33" s="229">
        <f>ROUND(E33*F33,2)</f>
        <v>0</v>
      </c>
      <c r="H33" s="228"/>
      <c r="I33" s="229">
        <f>ROUND(E33*H33,2)</f>
        <v>0</v>
      </c>
      <c r="J33" s="228"/>
      <c r="K33" s="229">
        <f>ROUND(E33*J33,2)</f>
        <v>0</v>
      </c>
      <c r="L33" s="229">
        <v>21</v>
      </c>
      <c r="M33" s="229">
        <f>G33*(1+L33/100)</f>
        <v>0</v>
      </c>
      <c r="N33" s="229">
        <v>4.4999999999999997E-3</v>
      </c>
      <c r="O33" s="229">
        <f>ROUND(E33*N33,2)</f>
        <v>0.05</v>
      </c>
      <c r="P33" s="229">
        <v>0</v>
      </c>
      <c r="Q33" s="229">
        <f>ROUND(E33*P33,2)</f>
        <v>0</v>
      </c>
      <c r="R33" s="229"/>
      <c r="S33" s="229" t="s">
        <v>200</v>
      </c>
      <c r="T33" s="230" t="s">
        <v>188</v>
      </c>
      <c r="U33" s="215">
        <v>0</v>
      </c>
      <c r="V33" s="215">
        <f>ROUND(E33*U33,2)</f>
        <v>0</v>
      </c>
      <c r="W33" s="215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569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12"/>
      <c r="B34" s="213"/>
      <c r="C34" s="237"/>
      <c r="D34" s="233"/>
      <c r="E34" s="233"/>
      <c r="F34" s="233"/>
      <c r="G34" s="233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190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24">
        <v>13</v>
      </c>
      <c r="B35" s="225" t="s">
        <v>1022</v>
      </c>
      <c r="C35" s="236" t="s">
        <v>1023</v>
      </c>
      <c r="D35" s="226" t="s">
        <v>235</v>
      </c>
      <c r="E35" s="227">
        <v>46</v>
      </c>
      <c r="F35" s="228"/>
      <c r="G35" s="229">
        <f>ROUND(E35*F35,2)</f>
        <v>0</v>
      </c>
      <c r="H35" s="228"/>
      <c r="I35" s="229">
        <f>ROUND(E35*H35,2)</f>
        <v>0</v>
      </c>
      <c r="J35" s="228"/>
      <c r="K35" s="229">
        <f>ROUND(E35*J35,2)</f>
        <v>0</v>
      </c>
      <c r="L35" s="229">
        <v>21</v>
      </c>
      <c r="M35" s="229">
        <f>G35*(1+L35/100)</f>
        <v>0</v>
      </c>
      <c r="N35" s="229">
        <v>2.5760000000000002E-2</v>
      </c>
      <c r="O35" s="229">
        <f>ROUND(E35*N35,2)</f>
        <v>1.18</v>
      </c>
      <c r="P35" s="229">
        <v>0</v>
      </c>
      <c r="Q35" s="229">
        <f>ROUND(E35*P35,2)</f>
        <v>0</v>
      </c>
      <c r="R35" s="229"/>
      <c r="S35" s="229" t="s">
        <v>200</v>
      </c>
      <c r="T35" s="230" t="s">
        <v>188</v>
      </c>
      <c r="U35" s="215">
        <v>0</v>
      </c>
      <c r="V35" s="215">
        <f>ROUND(E35*U35,2)</f>
        <v>0</v>
      </c>
      <c r="W35" s="215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569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12"/>
      <c r="B36" s="213"/>
      <c r="C36" s="237"/>
      <c r="D36" s="233"/>
      <c r="E36" s="233"/>
      <c r="F36" s="233"/>
      <c r="G36" s="233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190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24">
        <v>14</v>
      </c>
      <c r="B37" s="225" t="s">
        <v>1024</v>
      </c>
      <c r="C37" s="236" t="s">
        <v>1025</v>
      </c>
      <c r="D37" s="226" t="s">
        <v>235</v>
      </c>
      <c r="E37" s="227">
        <v>42</v>
      </c>
      <c r="F37" s="228"/>
      <c r="G37" s="229">
        <f>ROUND(E37*F37,2)</f>
        <v>0</v>
      </c>
      <c r="H37" s="228"/>
      <c r="I37" s="229">
        <f>ROUND(E37*H37,2)</f>
        <v>0</v>
      </c>
      <c r="J37" s="228"/>
      <c r="K37" s="229">
        <f>ROUND(E37*J37,2)</f>
        <v>0</v>
      </c>
      <c r="L37" s="229">
        <v>21</v>
      </c>
      <c r="M37" s="229">
        <f>G37*(1+L37/100)</f>
        <v>0</v>
      </c>
      <c r="N37" s="229">
        <v>2.8979999999999999E-2</v>
      </c>
      <c r="O37" s="229">
        <f>ROUND(E37*N37,2)</f>
        <v>1.22</v>
      </c>
      <c r="P37" s="229">
        <v>0</v>
      </c>
      <c r="Q37" s="229">
        <f>ROUND(E37*P37,2)</f>
        <v>0</v>
      </c>
      <c r="R37" s="229"/>
      <c r="S37" s="229" t="s">
        <v>200</v>
      </c>
      <c r="T37" s="230" t="s">
        <v>188</v>
      </c>
      <c r="U37" s="215">
        <v>0</v>
      </c>
      <c r="V37" s="215">
        <f>ROUND(E37*U37,2)</f>
        <v>0</v>
      </c>
      <c r="W37" s="215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569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12"/>
      <c r="B38" s="213"/>
      <c r="C38" s="237"/>
      <c r="D38" s="233"/>
      <c r="E38" s="233"/>
      <c r="F38" s="233"/>
      <c r="G38" s="233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190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24">
        <v>15</v>
      </c>
      <c r="B39" s="225" t="s">
        <v>1026</v>
      </c>
      <c r="C39" s="236" t="s">
        <v>1027</v>
      </c>
      <c r="D39" s="226" t="s">
        <v>235</v>
      </c>
      <c r="E39" s="227">
        <v>2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21</v>
      </c>
      <c r="M39" s="229">
        <f>G39*(1+L39/100)</f>
        <v>0</v>
      </c>
      <c r="N39" s="229">
        <v>2.0799999999999998E-3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200</v>
      </c>
      <c r="T39" s="230" t="s">
        <v>188</v>
      </c>
      <c r="U39" s="215">
        <v>0</v>
      </c>
      <c r="V39" s="215">
        <f>ROUND(E39*U39,2)</f>
        <v>0</v>
      </c>
      <c r="W39" s="215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569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12"/>
      <c r="B40" s="213"/>
      <c r="C40" s="237"/>
      <c r="D40" s="233"/>
      <c r="E40" s="233"/>
      <c r="F40" s="233"/>
      <c r="G40" s="233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190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24">
        <v>16</v>
      </c>
      <c r="B41" s="225" t="s">
        <v>1028</v>
      </c>
      <c r="C41" s="236" t="s">
        <v>1029</v>
      </c>
      <c r="D41" s="226" t="s">
        <v>1005</v>
      </c>
      <c r="E41" s="227">
        <v>1</v>
      </c>
      <c r="F41" s="228"/>
      <c r="G41" s="229">
        <f>ROUND(E41*F41,2)</f>
        <v>0</v>
      </c>
      <c r="H41" s="228"/>
      <c r="I41" s="229">
        <f>ROUND(E41*H41,2)</f>
        <v>0</v>
      </c>
      <c r="J41" s="228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200</v>
      </c>
      <c r="T41" s="230" t="s">
        <v>188</v>
      </c>
      <c r="U41" s="215">
        <v>0</v>
      </c>
      <c r="V41" s="215">
        <f>ROUND(E41*U41,2)</f>
        <v>0</v>
      </c>
      <c r="W41" s="215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1030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12"/>
      <c r="B42" s="213"/>
      <c r="C42" s="237"/>
      <c r="D42" s="233"/>
      <c r="E42" s="233"/>
      <c r="F42" s="233"/>
      <c r="G42" s="233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190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x14ac:dyDescent="0.2">
      <c r="A43" s="218" t="s">
        <v>182</v>
      </c>
      <c r="B43" s="219" t="s">
        <v>113</v>
      </c>
      <c r="C43" s="235" t="s">
        <v>114</v>
      </c>
      <c r="D43" s="220"/>
      <c r="E43" s="221"/>
      <c r="F43" s="222"/>
      <c r="G43" s="222">
        <f>SUMIF(AG44:AG57,"&lt;&gt;NOR",G44:G57)</f>
        <v>0</v>
      </c>
      <c r="H43" s="222"/>
      <c r="I43" s="222">
        <f>SUM(I44:I57)</f>
        <v>0</v>
      </c>
      <c r="J43" s="222"/>
      <c r="K43" s="222">
        <f>SUM(K44:K57)</f>
        <v>0</v>
      </c>
      <c r="L43" s="222"/>
      <c r="M43" s="222">
        <f>SUM(M44:M57)</f>
        <v>0</v>
      </c>
      <c r="N43" s="222"/>
      <c r="O43" s="222">
        <f>SUM(O44:O57)</f>
        <v>0.19</v>
      </c>
      <c r="P43" s="222"/>
      <c r="Q43" s="222">
        <f>SUM(Q44:Q57)</f>
        <v>0</v>
      </c>
      <c r="R43" s="222"/>
      <c r="S43" s="222"/>
      <c r="T43" s="223"/>
      <c r="U43" s="217"/>
      <c r="V43" s="217">
        <f>SUM(V44:V57)</f>
        <v>0</v>
      </c>
      <c r="W43" s="217"/>
      <c r="AG43" t="s">
        <v>183</v>
      </c>
    </row>
    <row r="44" spans="1:60" outlineLevel="1" x14ac:dyDescent="0.2">
      <c r="A44" s="224">
        <v>17</v>
      </c>
      <c r="B44" s="225" t="s">
        <v>1031</v>
      </c>
      <c r="C44" s="236" t="s">
        <v>1032</v>
      </c>
      <c r="D44" s="226" t="s">
        <v>309</v>
      </c>
      <c r="E44" s="227">
        <v>15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21</v>
      </c>
      <c r="M44" s="229">
        <f>G44*(1+L44/100)</f>
        <v>0</v>
      </c>
      <c r="N44" s="229">
        <v>2.0999999999999999E-3</v>
      </c>
      <c r="O44" s="229">
        <f>ROUND(E44*N44,2)</f>
        <v>0.03</v>
      </c>
      <c r="P44" s="229">
        <v>0</v>
      </c>
      <c r="Q44" s="229">
        <f>ROUND(E44*P44,2)</f>
        <v>0</v>
      </c>
      <c r="R44" s="229"/>
      <c r="S44" s="229" t="s">
        <v>200</v>
      </c>
      <c r="T44" s="230" t="s">
        <v>188</v>
      </c>
      <c r="U44" s="215">
        <v>0</v>
      </c>
      <c r="V44" s="215">
        <f>ROUND(E44*U44,2)</f>
        <v>0</v>
      </c>
      <c r="W44" s="215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569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12"/>
      <c r="B45" s="213"/>
      <c r="C45" s="237"/>
      <c r="D45" s="233"/>
      <c r="E45" s="233"/>
      <c r="F45" s="233"/>
      <c r="G45" s="233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190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24">
        <v>18</v>
      </c>
      <c r="B46" s="225" t="s">
        <v>1033</v>
      </c>
      <c r="C46" s="236" t="s">
        <v>1034</v>
      </c>
      <c r="D46" s="226" t="s">
        <v>309</v>
      </c>
      <c r="E46" s="227">
        <v>15</v>
      </c>
      <c r="F46" s="228"/>
      <c r="G46" s="229">
        <f>ROUND(E46*F46,2)</f>
        <v>0</v>
      </c>
      <c r="H46" s="228"/>
      <c r="I46" s="229">
        <f>ROUND(E46*H46,2)</f>
        <v>0</v>
      </c>
      <c r="J46" s="228"/>
      <c r="K46" s="229">
        <f>ROUND(E46*J46,2)</f>
        <v>0</v>
      </c>
      <c r="L46" s="229">
        <v>21</v>
      </c>
      <c r="M46" s="229">
        <f>G46*(1+L46/100)</f>
        <v>0</v>
      </c>
      <c r="N46" s="229">
        <v>1.065E-2</v>
      </c>
      <c r="O46" s="229">
        <f>ROUND(E46*N46,2)</f>
        <v>0.16</v>
      </c>
      <c r="P46" s="229">
        <v>0</v>
      </c>
      <c r="Q46" s="229">
        <f>ROUND(E46*P46,2)</f>
        <v>0</v>
      </c>
      <c r="R46" s="229"/>
      <c r="S46" s="229" t="s">
        <v>200</v>
      </c>
      <c r="T46" s="230" t="s">
        <v>188</v>
      </c>
      <c r="U46" s="215">
        <v>0</v>
      </c>
      <c r="V46" s="215">
        <f>ROUND(E46*U46,2)</f>
        <v>0</v>
      </c>
      <c r="W46" s="215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569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12"/>
      <c r="B47" s="213"/>
      <c r="C47" s="237"/>
      <c r="D47" s="233"/>
      <c r="E47" s="233"/>
      <c r="F47" s="233"/>
      <c r="G47" s="233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190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24">
        <v>19</v>
      </c>
      <c r="B48" s="225" t="s">
        <v>1035</v>
      </c>
      <c r="C48" s="236" t="s">
        <v>1036</v>
      </c>
      <c r="D48" s="226" t="s">
        <v>309</v>
      </c>
      <c r="E48" s="227">
        <v>2</v>
      </c>
      <c r="F48" s="228"/>
      <c r="G48" s="229">
        <f>ROUND(E48*F48,2)</f>
        <v>0</v>
      </c>
      <c r="H48" s="228"/>
      <c r="I48" s="229">
        <f>ROUND(E48*H48,2)</f>
        <v>0</v>
      </c>
      <c r="J48" s="228"/>
      <c r="K48" s="229">
        <f>ROUND(E48*J48,2)</f>
        <v>0</v>
      </c>
      <c r="L48" s="229">
        <v>21</v>
      </c>
      <c r="M48" s="229">
        <f>G48*(1+L48/100)</f>
        <v>0</v>
      </c>
      <c r="N48" s="229">
        <v>4.4000000000000002E-4</v>
      </c>
      <c r="O48" s="229">
        <f>ROUND(E48*N48,2)</f>
        <v>0</v>
      </c>
      <c r="P48" s="229">
        <v>0</v>
      </c>
      <c r="Q48" s="229">
        <f>ROUND(E48*P48,2)</f>
        <v>0</v>
      </c>
      <c r="R48" s="229"/>
      <c r="S48" s="229" t="s">
        <v>200</v>
      </c>
      <c r="T48" s="230" t="s">
        <v>188</v>
      </c>
      <c r="U48" s="215">
        <v>0</v>
      </c>
      <c r="V48" s="215">
        <f>ROUND(E48*U48,2)</f>
        <v>0</v>
      </c>
      <c r="W48" s="215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569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12"/>
      <c r="B49" s="213"/>
      <c r="C49" s="237"/>
      <c r="D49" s="233"/>
      <c r="E49" s="233"/>
      <c r="F49" s="233"/>
      <c r="G49" s="233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190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24">
        <v>20</v>
      </c>
      <c r="B50" s="225" t="s">
        <v>1037</v>
      </c>
      <c r="C50" s="236" t="s">
        <v>1038</v>
      </c>
      <c r="D50" s="226" t="s">
        <v>309</v>
      </c>
      <c r="E50" s="227">
        <v>1</v>
      </c>
      <c r="F50" s="228"/>
      <c r="G50" s="229">
        <f>ROUND(E50*F50,2)</f>
        <v>0</v>
      </c>
      <c r="H50" s="228"/>
      <c r="I50" s="229">
        <f>ROUND(E50*H50,2)</f>
        <v>0</v>
      </c>
      <c r="J50" s="228"/>
      <c r="K50" s="229">
        <f>ROUND(E50*J50,2)</f>
        <v>0</v>
      </c>
      <c r="L50" s="229">
        <v>21</v>
      </c>
      <c r="M50" s="229">
        <f>G50*(1+L50/100)</f>
        <v>0</v>
      </c>
      <c r="N50" s="229">
        <v>5.6999999999999998E-4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200</v>
      </c>
      <c r="T50" s="230" t="s">
        <v>188</v>
      </c>
      <c r="U50" s="215">
        <v>0</v>
      </c>
      <c r="V50" s="215">
        <f>ROUND(E50*U50,2)</f>
        <v>0</v>
      </c>
      <c r="W50" s="215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569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12"/>
      <c r="B51" s="213"/>
      <c r="C51" s="237"/>
      <c r="D51" s="233"/>
      <c r="E51" s="233"/>
      <c r="F51" s="233"/>
      <c r="G51" s="233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190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24">
        <v>21</v>
      </c>
      <c r="B52" s="225" t="s">
        <v>1039</v>
      </c>
      <c r="C52" s="236" t="s">
        <v>1040</v>
      </c>
      <c r="D52" s="226" t="s">
        <v>309</v>
      </c>
      <c r="E52" s="227">
        <v>2</v>
      </c>
      <c r="F52" s="228"/>
      <c r="G52" s="229">
        <f>ROUND(E52*F52,2)</f>
        <v>0</v>
      </c>
      <c r="H52" s="228"/>
      <c r="I52" s="229">
        <f>ROUND(E52*H52,2)</f>
        <v>0</v>
      </c>
      <c r="J52" s="228"/>
      <c r="K52" s="229">
        <f>ROUND(E52*J52,2)</f>
        <v>0</v>
      </c>
      <c r="L52" s="229">
        <v>21</v>
      </c>
      <c r="M52" s="229">
        <f>G52*(1+L52/100)</f>
        <v>0</v>
      </c>
      <c r="N52" s="229">
        <v>4.2000000000000002E-4</v>
      </c>
      <c r="O52" s="229">
        <f>ROUND(E52*N52,2)</f>
        <v>0</v>
      </c>
      <c r="P52" s="229">
        <v>0</v>
      </c>
      <c r="Q52" s="229">
        <f>ROUND(E52*P52,2)</f>
        <v>0</v>
      </c>
      <c r="R52" s="229"/>
      <c r="S52" s="229" t="s">
        <v>200</v>
      </c>
      <c r="T52" s="230" t="s">
        <v>188</v>
      </c>
      <c r="U52" s="215">
        <v>0</v>
      </c>
      <c r="V52" s="215">
        <f>ROUND(E52*U52,2)</f>
        <v>0</v>
      </c>
      <c r="W52" s="215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569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12"/>
      <c r="B53" s="213"/>
      <c r="C53" s="237"/>
      <c r="D53" s="233"/>
      <c r="E53" s="233"/>
      <c r="F53" s="233"/>
      <c r="G53" s="233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190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24">
        <v>22</v>
      </c>
      <c r="B54" s="225" t="s">
        <v>1041</v>
      </c>
      <c r="C54" s="236" t="s">
        <v>929</v>
      </c>
      <c r="D54" s="226" t="s">
        <v>309</v>
      </c>
      <c r="E54" s="227">
        <v>3</v>
      </c>
      <c r="F54" s="228"/>
      <c r="G54" s="229">
        <f>ROUND(E54*F54,2)</f>
        <v>0</v>
      </c>
      <c r="H54" s="228"/>
      <c r="I54" s="229">
        <f>ROUND(E54*H54,2)</f>
        <v>0</v>
      </c>
      <c r="J54" s="228"/>
      <c r="K54" s="229">
        <f>ROUND(E54*J54,2)</f>
        <v>0</v>
      </c>
      <c r="L54" s="229">
        <v>21</v>
      </c>
      <c r="M54" s="229">
        <f>G54*(1+L54/100)</f>
        <v>0</v>
      </c>
      <c r="N54" s="229">
        <v>1.0200000000000001E-3</v>
      </c>
      <c r="O54" s="229">
        <f>ROUND(E54*N54,2)</f>
        <v>0</v>
      </c>
      <c r="P54" s="229">
        <v>0</v>
      </c>
      <c r="Q54" s="229">
        <f>ROUND(E54*P54,2)</f>
        <v>0</v>
      </c>
      <c r="R54" s="229"/>
      <c r="S54" s="229" t="s">
        <v>200</v>
      </c>
      <c r="T54" s="230" t="s">
        <v>188</v>
      </c>
      <c r="U54" s="215">
        <v>0</v>
      </c>
      <c r="V54" s="215">
        <f>ROUND(E54*U54,2)</f>
        <v>0</v>
      </c>
      <c r="W54" s="215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569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12"/>
      <c r="B55" s="213"/>
      <c r="C55" s="237"/>
      <c r="D55" s="233"/>
      <c r="E55" s="233"/>
      <c r="F55" s="233"/>
      <c r="G55" s="233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190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24">
        <v>23</v>
      </c>
      <c r="B56" s="225" t="s">
        <v>1042</v>
      </c>
      <c r="C56" s="236" t="s">
        <v>931</v>
      </c>
      <c r="D56" s="226" t="s">
        <v>309</v>
      </c>
      <c r="E56" s="227">
        <v>2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21</v>
      </c>
      <c r="M56" s="229">
        <f>G56*(1+L56/100)</f>
        <v>0</v>
      </c>
      <c r="N56" s="229">
        <v>1E-3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200</v>
      </c>
      <c r="T56" s="230" t="s">
        <v>188</v>
      </c>
      <c r="U56" s="215">
        <v>0</v>
      </c>
      <c r="V56" s="215">
        <f>ROUND(E56*U56,2)</f>
        <v>0</v>
      </c>
      <c r="W56" s="215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569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12"/>
      <c r="B57" s="213"/>
      <c r="C57" s="237"/>
      <c r="D57" s="233"/>
      <c r="E57" s="233"/>
      <c r="F57" s="233"/>
      <c r="G57" s="233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190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x14ac:dyDescent="0.2">
      <c r="A58" s="218" t="s">
        <v>182</v>
      </c>
      <c r="B58" s="219" t="s">
        <v>115</v>
      </c>
      <c r="C58" s="235" t="s">
        <v>116</v>
      </c>
      <c r="D58" s="220"/>
      <c r="E58" s="221"/>
      <c r="F58" s="222"/>
      <c r="G58" s="222">
        <f>SUMIF(AG59:AG77,"&lt;&gt;NOR",G59:G77)</f>
        <v>0</v>
      </c>
      <c r="H58" s="222"/>
      <c r="I58" s="222">
        <f>SUM(I59:I77)</f>
        <v>0</v>
      </c>
      <c r="J58" s="222"/>
      <c r="K58" s="222">
        <f>SUM(K59:K77)</f>
        <v>0</v>
      </c>
      <c r="L58" s="222"/>
      <c r="M58" s="222">
        <f>SUM(M59:M77)</f>
        <v>0</v>
      </c>
      <c r="N58" s="222"/>
      <c r="O58" s="222">
        <f>SUM(O59:O77)</f>
        <v>0.55000000000000004</v>
      </c>
      <c r="P58" s="222"/>
      <c r="Q58" s="222">
        <f>SUM(Q59:Q77)</f>
        <v>0</v>
      </c>
      <c r="R58" s="222"/>
      <c r="S58" s="222"/>
      <c r="T58" s="223"/>
      <c r="U58" s="217"/>
      <c r="V58" s="217">
        <f>SUM(V59:V77)</f>
        <v>0</v>
      </c>
      <c r="W58" s="217"/>
      <c r="AG58" t="s">
        <v>183</v>
      </c>
    </row>
    <row r="59" spans="1:60" outlineLevel="1" x14ac:dyDescent="0.2">
      <c r="A59" s="224">
        <v>24</v>
      </c>
      <c r="B59" s="225" t="s">
        <v>1043</v>
      </c>
      <c r="C59" s="236" t="s">
        <v>1044</v>
      </c>
      <c r="D59" s="226" t="s">
        <v>235</v>
      </c>
      <c r="E59" s="227">
        <v>13</v>
      </c>
      <c r="F59" s="228"/>
      <c r="G59" s="229">
        <f>ROUND(E59*F59,2)</f>
        <v>0</v>
      </c>
      <c r="H59" s="228"/>
      <c r="I59" s="229">
        <f>ROUND(E59*H59,2)</f>
        <v>0</v>
      </c>
      <c r="J59" s="228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200</v>
      </c>
      <c r="T59" s="230" t="s">
        <v>188</v>
      </c>
      <c r="U59" s="215">
        <v>0</v>
      </c>
      <c r="V59" s="215">
        <f>ROUND(E59*U59,2)</f>
        <v>0</v>
      </c>
      <c r="W59" s="215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211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12"/>
      <c r="B60" s="213"/>
      <c r="C60" s="249" t="s">
        <v>1045</v>
      </c>
      <c r="D60" s="241"/>
      <c r="E60" s="242">
        <v>13</v>
      </c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215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12"/>
      <c r="B61" s="213"/>
      <c r="C61" s="250"/>
      <c r="D61" s="232"/>
      <c r="E61" s="232"/>
      <c r="F61" s="232"/>
      <c r="G61" s="232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190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ht="22.5" outlineLevel="1" x14ac:dyDescent="0.2">
      <c r="A62" s="224">
        <v>25</v>
      </c>
      <c r="B62" s="225" t="s">
        <v>1046</v>
      </c>
      <c r="C62" s="236" t="s">
        <v>1047</v>
      </c>
      <c r="D62" s="226" t="s">
        <v>309</v>
      </c>
      <c r="E62" s="227">
        <v>4</v>
      </c>
      <c r="F62" s="228"/>
      <c r="G62" s="229">
        <f>ROUND(E62*F62,2)</f>
        <v>0</v>
      </c>
      <c r="H62" s="228"/>
      <c r="I62" s="229">
        <f>ROUND(E62*H62,2)</f>
        <v>0</v>
      </c>
      <c r="J62" s="228"/>
      <c r="K62" s="229">
        <f>ROUND(E62*J62,2)</f>
        <v>0</v>
      </c>
      <c r="L62" s="229">
        <v>21</v>
      </c>
      <c r="M62" s="229">
        <f>G62*(1+L62/100)</f>
        <v>0</v>
      </c>
      <c r="N62" s="229">
        <v>2.5999999999999999E-2</v>
      </c>
      <c r="O62" s="229">
        <f>ROUND(E62*N62,2)</f>
        <v>0.1</v>
      </c>
      <c r="P62" s="229">
        <v>0</v>
      </c>
      <c r="Q62" s="229">
        <f>ROUND(E62*P62,2)</f>
        <v>0</v>
      </c>
      <c r="R62" s="229"/>
      <c r="S62" s="229" t="s">
        <v>200</v>
      </c>
      <c r="T62" s="230" t="s">
        <v>188</v>
      </c>
      <c r="U62" s="215">
        <v>0</v>
      </c>
      <c r="V62" s="215">
        <f>ROUND(E62*U62,2)</f>
        <v>0</v>
      </c>
      <c r="W62" s="215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569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12"/>
      <c r="B63" s="213"/>
      <c r="C63" s="237"/>
      <c r="D63" s="233"/>
      <c r="E63" s="233"/>
      <c r="F63" s="233"/>
      <c r="G63" s="233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190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ht="22.5" outlineLevel="1" x14ac:dyDescent="0.2">
      <c r="A64" s="224">
        <v>26</v>
      </c>
      <c r="B64" s="225" t="s">
        <v>1048</v>
      </c>
      <c r="C64" s="236" t="s">
        <v>1049</v>
      </c>
      <c r="D64" s="226" t="s">
        <v>309</v>
      </c>
      <c r="E64" s="227">
        <v>1</v>
      </c>
      <c r="F64" s="228"/>
      <c r="G64" s="229">
        <f>ROUND(E64*F64,2)</f>
        <v>0</v>
      </c>
      <c r="H64" s="228"/>
      <c r="I64" s="229">
        <f>ROUND(E64*H64,2)</f>
        <v>0</v>
      </c>
      <c r="J64" s="228"/>
      <c r="K64" s="229">
        <f>ROUND(E64*J64,2)</f>
        <v>0</v>
      </c>
      <c r="L64" s="229">
        <v>21</v>
      </c>
      <c r="M64" s="229">
        <f>G64*(1+L64/100)</f>
        <v>0</v>
      </c>
      <c r="N64" s="229">
        <v>7.5500000000000003E-3</v>
      </c>
      <c r="O64" s="229">
        <f>ROUND(E64*N64,2)</f>
        <v>0.01</v>
      </c>
      <c r="P64" s="229">
        <v>0</v>
      </c>
      <c r="Q64" s="229">
        <f>ROUND(E64*P64,2)</f>
        <v>0</v>
      </c>
      <c r="R64" s="229"/>
      <c r="S64" s="229" t="s">
        <v>200</v>
      </c>
      <c r="T64" s="230" t="s">
        <v>188</v>
      </c>
      <c r="U64" s="215">
        <v>0</v>
      </c>
      <c r="V64" s="215">
        <f>ROUND(E64*U64,2)</f>
        <v>0</v>
      </c>
      <c r="W64" s="215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569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12"/>
      <c r="B65" s="213"/>
      <c r="C65" s="237"/>
      <c r="D65" s="233"/>
      <c r="E65" s="233"/>
      <c r="F65" s="233"/>
      <c r="G65" s="233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190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ht="22.5" outlineLevel="1" x14ac:dyDescent="0.2">
      <c r="A66" s="224">
        <v>27</v>
      </c>
      <c r="B66" s="225" t="s">
        <v>1050</v>
      </c>
      <c r="C66" s="236" t="s">
        <v>1051</v>
      </c>
      <c r="D66" s="226" t="s">
        <v>309</v>
      </c>
      <c r="E66" s="227">
        <v>1</v>
      </c>
      <c r="F66" s="228"/>
      <c r="G66" s="229">
        <f>ROUND(E66*F66,2)</f>
        <v>0</v>
      </c>
      <c r="H66" s="228"/>
      <c r="I66" s="229">
        <f>ROUND(E66*H66,2)</f>
        <v>0</v>
      </c>
      <c r="J66" s="228"/>
      <c r="K66" s="229">
        <f>ROUND(E66*J66,2)</f>
        <v>0</v>
      </c>
      <c r="L66" s="229">
        <v>21</v>
      </c>
      <c r="M66" s="229">
        <f>G66*(1+L66/100)</f>
        <v>0</v>
      </c>
      <c r="N66" s="229">
        <v>8.6199999999999992E-3</v>
      </c>
      <c r="O66" s="229">
        <f>ROUND(E66*N66,2)</f>
        <v>0.01</v>
      </c>
      <c r="P66" s="229">
        <v>0</v>
      </c>
      <c r="Q66" s="229">
        <f>ROUND(E66*P66,2)</f>
        <v>0</v>
      </c>
      <c r="R66" s="229"/>
      <c r="S66" s="229" t="s">
        <v>200</v>
      </c>
      <c r="T66" s="230" t="s">
        <v>188</v>
      </c>
      <c r="U66" s="215">
        <v>0</v>
      </c>
      <c r="V66" s="215">
        <f>ROUND(E66*U66,2)</f>
        <v>0</v>
      </c>
      <c r="W66" s="215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569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12"/>
      <c r="B67" s="213"/>
      <c r="C67" s="237"/>
      <c r="D67" s="233"/>
      <c r="E67" s="233"/>
      <c r="F67" s="233"/>
      <c r="G67" s="233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190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ht="22.5" outlineLevel="1" x14ac:dyDescent="0.2">
      <c r="A68" s="224">
        <v>28</v>
      </c>
      <c r="B68" s="225" t="s">
        <v>1052</v>
      </c>
      <c r="C68" s="236" t="s">
        <v>1053</v>
      </c>
      <c r="D68" s="226" t="s">
        <v>309</v>
      </c>
      <c r="E68" s="227">
        <v>2</v>
      </c>
      <c r="F68" s="228"/>
      <c r="G68" s="229">
        <f>ROUND(E68*F68,2)</f>
        <v>0</v>
      </c>
      <c r="H68" s="228"/>
      <c r="I68" s="229">
        <f>ROUND(E68*H68,2)</f>
        <v>0</v>
      </c>
      <c r="J68" s="228"/>
      <c r="K68" s="229">
        <f>ROUND(E68*J68,2)</f>
        <v>0</v>
      </c>
      <c r="L68" s="229">
        <v>21</v>
      </c>
      <c r="M68" s="229">
        <f>G68*(1+L68/100)</f>
        <v>0</v>
      </c>
      <c r="N68" s="229">
        <v>2.5899999999999999E-2</v>
      </c>
      <c r="O68" s="229">
        <f>ROUND(E68*N68,2)</f>
        <v>0.05</v>
      </c>
      <c r="P68" s="229">
        <v>0</v>
      </c>
      <c r="Q68" s="229">
        <f>ROUND(E68*P68,2)</f>
        <v>0</v>
      </c>
      <c r="R68" s="229"/>
      <c r="S68" s="229" t="s">
        <v>200</v>
      </c>
      <c r="T68" s="230" t="s">
        <v>188</v>
      </c>
      <c r="U68" s="215">
        <v>0</v>
      </c>
      <c r="V68" s="215">
        <f>ROUND(E68*U68,2)</f>
        <v>0</v>
      </c>
      <c r="W68" s="215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569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12"/>
      <c r="B69" s="213"/>
      <c r="C69" s="237"/>
      <c r="D69" s="233"/>
      <c r="E69" s="233"/>
      <c r="F69" s="233"/>
      <c r="G69" s="233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190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ht="22.5" outlineLevel="1" x14ac:dyDescent="0.2">
      <c r="A70" s="224">
        <v>29</v>
      </c>
      <c r="B70" s="225" t="s">
        <v>1054</v>
      </c>
      <c r="C70" s="236" t="s">
        <v>1055</v>
      </c>
      <c r="D70" s="226" t="s">
        <v>309</v>
      </c>
      <c r="E70" s="227">
        <v>4</v>
      </c>
      <c r="F70" s="228"/>
      <c r="G70" s="229">
        <f>ROUND(E70*F70,2)</f>
        <v>0</v>
      </c>
      <c r="H70" s="228"/>
      <c r="I70" s="229">
        <f>ROUND(E70*H70,2)</f>
        <v>0</v>
      </c>
      <c r="J70" s="228"/>
      <c r="K70" s="229">
        <f>ROUND(E70*J70,2)</f>
        <v>0</v>
      </c>
      <c r="L70" s="229">
        <v>21</v>
      </c>
      <c r="M70" s="229">
        <f>G70*(1+L70/100)</f>
        <v>0</v>
      </c>
      <c r="N70" s="229">
        <v>6.6159999999999997E-2</v>
      </c>
      <c r="O70" s="229">
        <f>ROUND(E70*N70,2)</f>
        <v>0.26</v>
      </c>
      <c r="P70" s="229">
        <v>0</v>
      </c>
      <c r="Q70" s="229">
        <f>ROUND(E70*P70,2)</f>
        <v>0</v>
      </c>
      <c r="R70" s="229"/>
      <c r="S70" s="229" t="s">
        <v>200</v>
      </c>
      <c r="T70" s="230" t="s">
        <v>188</v>
      </c>
      <c r="U70" s="215">
        <v>0</v>
      </c>
      <c r="V70" s="215">
        <f>ROUND(E70*U70,2)</f>
        <v>0</v>
      </c>
      <c r="W70" s="215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569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12"/>
      <c r="B71" s="213"/>
      <c r="C71" s="237"/>
      <c r="D71" s="233"/>
      <c r="E71" s="233"/>
      <c r="F71" s="233"/>
      <c r="G71" s="233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190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ht="22.5" outlineLevel="1" x14ac:dyDescent="0.2">
      <c r="A72" s="224">
        <v>30</v>
      </c>
      <c r="B72" s="225" t="s">
        <v>1056</v>
      </c>
      <c r="C72" s="236" t="s">
        <v>1057</v>
      </c>
      <c r="D72" s="226" t="s">
        <v>309</v>
      </c>
      <c r="E72" s="227">
        <v>1</v>
      </c>
      <c r="F72" s="228"/>
      <c r="G72" s="229">
        <f>ROUND(E72*F72,2)</f>
        <v>0</v>
      </c>
      <c r="H72" s="228"/>
      <c r="I72" s="229">
        <f>ROUND(E72*H72,2)</f>
        <v>0</v>
      </c>
      <c r="J72" s="228"/>
      <c r="K72" s="229">
        <f>ROUND(E72*J72,2)</f>
        <v>0</v>
      </c>
      <c r="L72" s="229">
        <v>21</v>
      </c>
      <c r="M72" s="229">
        <f>G72*(1+L72/100)</f>
        <v>0</v>
      </c>
      <c r="N72" s="229">
        <v>1.8929999999999999E-2</v>
      </c>
      <c r="O72" s="229">
        <f>ROUND(E72*N72,2)</f>
        <v>0.02</v>
      </c>
      <c r="P72" s="229">
        <v>0</v>
      </c>
      <c r="Q72" s="229">
        <f>ROUND(E72*P72,2)</f>
        <v>0</v>
      </c>
      <c r="R72" s="229"/>
      <c r="S72" s="229" t="s">
        <v>200</v>
      </c>
      <c r="T72" s="230" t="s">
        <v>188</v>
      </c>
      <c r="U72" s="215">
        <v>0</v>
      </c>
      <c r="V72" s="215">
        <f>ROUND(E72*U72,2)</f>
        <v>0</v>
      </c>
      <c r="W72" s="215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569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12"/>
      <c r="B73" s="213"/>
      <c r="C73" s="237"/>
      <c r="D73" s="233"/>
      <c r="E73" s="233"/>
      <c r="F73" s="233"/>
      <c r="G73" s="233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190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ht="22.5" outlineLevel="1" x14ac:dyDescent="0.2">
      <c r="A74" s="224">
        <v>31</v>
      </c>
      <c r="B74" s="225" t="s">
        <v>1058</v>
      </c>
      <c r="C74" s="236" t="s">
        <v>1059</v>
      </c>
      <c r="D74" s="226" t="s">
        <v>309</v>
      </c>
      <c r="E74" s="227">
        <v>1</v>
      </c>
      <c r="F74" s="228"/>
      <c r="G74" s="229">
        <f>ROUND(E74*F74,2)</f>
        <v>0</v>
      </c>
      <c r="H74" s="228"/>
      <c r="I74" s="229">
        <f>ROUND(E74*H74,2)</f>
        <v>0</v>
      </c>
      <c r="J74" s="228"/>
      <c r="K74" s="229">
        <f>ROUND(E74*J74,2)</f>
        <v>0</v>
      </c>
      <c r="L74" s="229">
        <v>21</v>
      </c>
      <c r="M74" s="229">
        <f>G74*(1+L74/100)</f>
        <v>0</v>
      </c>
      <c r="N74" s="229">
        <v>3.4799999999999998E-2</v>
      </c>
      <c r="O74" s="229">
        <f>ROUND(E74*N74,2)</f>
        <v>0.03</v>
      </c>
      <c r="P74" s="229">
        <v>0</v>
      </c>
      <c r="Q74" s="229">
        <f>ROUND(E74*P74,2)</f>
        <v>0</v>
      </c>
      <c r="R74" s="229"/>
      <c r="S74" s="229" t="s">
        <v>200</v>
      </c>
      <c r="T74" s="230" t="s">
        <v>188</v>
      </c>
      <c r="U74" s="215">
        <v>0</v>
      </c>
      <c r="V74" s="215">
        <f>ROUND(E74*U74,2)</f>
        <v>0</v>
      </c>
      <c r="W74" s="215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569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12"/>
      <c r="B75" s="213"/>
      <c r="C75" s="237"/>
      <c r="D75" s="233"/>
      <c r="E75" s="233"/>
      <c r="F75" s="233"/>
      <c r="G75" s="233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190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ht="22.5" outlineLevel="1" x14ac:dyDescent="0.2">
      <c r="A76" s="224">
        <v>32</v>
      </c>
      <c r="B76" s="225" t="s">
        <v>1060</v>
      </c>
      <c r="C76" s="236" t="s">
        <v>1061</v>
      </c>
      <c r="D76" s="226" t="s">
        <v>309</v>
      </c>
      <c r="E76" s="227">
        <v>1</v>
      </c>
      <c r="F76" s="228"/>
      <c r="G76" s="229">
        <f>ROUND(E76*F76,2)</f>
        <v>0</v>
      </c>
      <c r="H76" s="228"/>
      <c r="I76" s="229">
        <f>ROUND(E76*H76,2)</f>
        <v>0</v>
      </c>
      <c r="J76" s="228"/>
      <c r="K76" s="229">
        <f>ROUND(E76*J76,2)</f>
        <v>0</v>
      </c>
      <c r="L76" s="229">
        <v>21</v>
      </c>
      <c r="M76" s="229">
        <f>G76*(1+L76/100)</f>
        <v>0</v>
      </c>
      <c r="N76" s="229">
        <v>7.324E-2</v>
      </c>
      <c r="O76" s="229">
        <f>ROUND(E76*N76,2)</f>
        <v>7.0000000000000007E-2</v>
      </c>
      <c r="P76" s="229">
        <v>0</v>
      </c>
      <c r="Q76" s="229">
        <f>ROUND(E76*P76,2)</f>
        <v>0</v>
      </c>
      <c r="R76" s="229"/>
      <c r="S76" s="229" t="s">
        <v>200</v>
      </c>
      <c r="T76" s="230" t="s">
        <v>188</v>
      </c>
      <c r="U76" s="215">
        <v>0</v>
      </c>
      <c r="V76" s="215">
        <f>ROUND(E76*U76,2)</f>
        <v>0</v>
      </c>
      <c r="W76" s="215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569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12"/>
      <c r="B77" s="213"/>
      <c r="C77" s="237"/>
      <c r="D77" s="233"/>
      <c r="E77" s="233"/>
      <c r="F77" s="233"/>
      <c r="G77" s="233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190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x14ac:dyDescent="0.2">
      <c r="A78" s="5"/>
      <c r="B78" s="6"/>
      <c r="C78" s="238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v>15</v>
      </c>
      <c r="AF78">
        <v>21</v>
      </c>
    </row>
    <row r="79" spans="1:60" x14ac:dyDescent="0.2">
      <c r="A79" s="208"/>
      <c r="B79" s="209" t="s">
        <v>29</v>
      </c>
      <c r="C79" s="239"/>
      <c r="D79" s="210"/>
      <c r="E79" s="211"/>
      <c r="F79" s="211"/>
      <c r="G79" s="234">
        <f>G8+G17+G28+G43+G58</f>
        <v>0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AE79">
        <f>SUMIF(L7:L77,AE78,G7:G77)</f>
        <v>0</v>
      </c>
      <c r="AF79">
        <f>SUMIF(L7:L77,AF78,G7:G77)</f>
        <v>0</v>
      </c>
      <c r="AG79" t="s">
        <v>203</v>
      </c>
    </row>
    <row r="80" spans="1:60" x14ac:dyDescent="0.2">
      <c r="C80" s="240"/>
      <c r="D80" s="189"/>
      <c r="AG80" t="s">
        <v>204</v>
      </c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yVjQsZM8nlYRoAqrMIQTvt6i6xGTJ3IFrxADmonQOiq5OaZdLF9mhvZEgIU/N5vKbS0FgTI6845uSmTKcKkZ7Q==" saltValue="0ryEAT/SkakK9279/jL8vg==" spinCount="100000" sheet="1"/>
  <mergeCells count="36">
    <mergeCell ref="C67:G67"/>
    <mergeCell ref="C69:G69"/>
    <mergeCell ref="C71:G71"/>
    <mergeCell ref="C73:G73"/>
    <mergeCell ref="C75:G75"/>
    <mergeCell ref="C77:G77"/>
    <mergeCell ref="C53:G53"/>
    <mergeCell ref="C55:G55"/>
    <mergeCell ref="C57:G57"/>
    <mergeCell ref="C61:G61"/>
    <mergeCell ref="C63:G63"/>
    <mergeCell ref="C65:G65"/>
    <mergeCell ref="C40:G40"/>
    <mergeCell ref="C42:G42"/>
    <mergeCell ref="C45:G45"/>
    <mergeCell ref="C47:G47"/>
    <mergeCell ref="C49:G49"/>
    <mergeCell ref="C51:G51"/>
    <mergeCell ref="C27:G27"/>
    <mergeCell ref="C30:G30"/>
    <mergeCell ref="C32:G32"/>
    <mergeCell ref="C34:G34"/>
    <mergeCell ref="C36:G36"/>
    <mergeCell ref="C38:G38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205</v>
      </c>
      <c r="B1" s="190"/>
      <c r="C1" s="190"/>
      <c r="D1" s="190"/>
      <c r="E1" s="190"/>
      <c r="F1" s="190"/>
      <c r="G1" s="190"/>
      <c r="AG1" t="s">
        <v>158</v>
      </c>
    </row>
    <row r="2" spans="1:60" ht="24.95" customHeight="1" x14ac:dyDescent="0.2">
      <c r="A2" s="191" t="s">
        <v>7</v>
      </c>
      <c r="B2" s="73" t="s">
        <v>44</v>
      </c>
      <c r="C2" s="194" t="s">
        <v>45</v>
      </c>
      <c r="D2" s="192"/>
      <c r="E2" s="192"/>
      <c r="F2" s="192"/>
      <c r="G2" s="193"/>
      <c r="AG2" t="s">
        <v>149</v>
      </c>
    </row>
    <row r="3" spans="1:60" ht="24.95" customHeight="1" x14ac:dyDescent="0.2">
      <c r="A3" s="191" t="s">
        <v>8</v>
      </c>
      <c r="B3" s="73" t="s">
        <v>61</v>
      </c>
      <c r="C3" s="194" t="s">
        <v>62</v>
      </c>
      <c r="D3" s="192"/>
      <c r="E3" s="192"/>
      <c r="F3" s="192"/>
      <c r="G3" s="193"/>
      <c r="AC3" s="126" t="s">
        <v>149</v>
      </c>
      <c r="AG3" t="s">
        <v>160</v>
      </c>
    </row>
    <row r="4" spans="1:60" ht="24.95" customHeight="1" x14ac:dyDescent="0.2">
      <c r="A4" s="195" t="s">
        <v>9</v>
      </c>
      <c r="B4" s="196" t="s">
        <v>69</v>
      </c>
      <c r="C4" s="197" t="s">
        <v>70</v>
      </c>
      <c r="D4" s="198"/>
      <c r="E4" s="198"/>
      <c r="F4" s="198"/>
      <c r="G4" s="199"/>
      <c r="AG4" t="s">
        <v>161</v>
      </c>
    </row>
    <row r="5" spans="1:60" x14ac:dyDescent="0.2">
      <c r="D5" s="189"/>
    </row>
    <row r="6" spans="1:60" ht="38.25" x14ac:dyDescent="0.2">
      <c r="A6" s="201" t="s">
        <v>162</v>
      </c>
      <c r="B6" s="203" t="s">
        <v>163</v>
      </c>
      <c r="C6" s="203" t="s">
        <v>164</v>
      </c>
      <c r="D6" s="202" t="s">
        <v>165</v>
      </c>
      <c r="E6" s="201" t="s">
        <v>166</v>
      </c>
      <c r="F6" s="200" t="s">
        <v>167</v>
      </c>
      <c r="G6" s="201" t="s">
        <v>29</v>
      </c>
      <c r="H6" s="204" t="s">
        <v>30</v>
      </c>
      <c r="I6" s="204" t="s">
        <v>168</v>
      </c>
      <c r="J6" s="204" t="s">
        <v>31</v>
      </c>
      <c r="K6" s="204" t="s">
        <v>169</v>
      </c>
      <c r="L6" s="204" t="s">
        <v>170</v>
      </c>
      <c r="M6" s="204" t="s">
        <v>171</v>
      </c>
      <c r="N6" s="204" t="s">
        <v>172</v>
      </c>
      <c r="O6" s="204" t="s">
        <v>173</v>
      </c>
      <c r="P6" s="204" t="s">
        <v>174</v>
      </c>
      <c r="Q6" s="204" t="s">
        <v>175</v>
      </c>
      <c r="R6" s="204" t="s">
        <v>176</v>
      </c>
      <c r="S6" s="204" t="s">
        <v>177</v>
      </c>
      <c r="T6" s="204" t="s">
        <v>178</v>
      </c>
      <c r="U6" s="204" t="s">
        <v>179</v>
      </c>
      <c r="V6" s="204" t="s">
        <v>180</v>
      </c>
      <c r="W6" s="204" t="s">
        <v>181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8" t="s">
        <v>182</v>
      </c>
      <c r="B8" s="219" t="s">
        <v>117</v>
      </c>
      <c r="C8" s="235" t="s">
        <v>70</v>
      </c>
      <c r="D8" s="220"/>
      <c r="E8" s="221"/>
      <c r="F8" s="222"/>
      <c r="G8" s="222">
        <f>SUMIF(AG9:AG80,"&lt;&gt;NOR",G9:G80)</f>
        <v>0</v>
      </c>
      <c r="H8" s="222"/>
      <c r="I8" s="222">
        <f>SUM(I9:I80)</f>
        <v>0</v>
      </c>
      <c r="J8" s="222"/>
      <c r="K8" s="222">
        <f>SUM(K9:K80)</f>
        <v>0</v>
      </c>
      <c r="L8" s="222"/>
      <c r="M8" s="222">
        <f>SUM(M9:M80)</f>
        <v>0</v>
      </c>
      <c r="N8" s="222"/>
      <c r="O8" s="222">
        <f>SUM(O9:O80)</f>
        <v>0.01</v>
      </c>
      <c r="P8" s="222"/>
      <c r="Q8" s="222">
        <f>SUM(Q9:Q80)</f>
        <v>0</v>
      </c>
      <c r="R8" s="222"/>
      <c r="S8" s="222"/>
      <c r="T8" s="223"/>
      <c r="U8" s="217"/>
      <c r="V8" s="217">
        <f>SUM(V9:V80)</f>
        <v>0</v>
      </c>
      <c r="W8" s="217"/>
      <c r="AG8" t="s">
        <v>183</v>
      </c>
    </row>
    <row r="9" spans="1:60" outlineLevel="1" x14ac:dyDescent="0.2">
      <c r="A9" s="224">
        <v>1</v>
      </c>
      <c r="B9" s="225" t="s">
        <v>1062</v>
      </c>
      <c r="C9" s="236" t="s">
        <v>1063</v>
      </c>
      <c r="D9" s="226" t="s">
        <v>309</v>
      </c>
      <c r="E9" s="227">
        <v>3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21</v>
      </c>
      <c r="M9" s="229">
        <f>G9*(1+L9/100)</f>
        <v>0</v>
      </c>
      <c r="N9" s="229">
        <v>2.3999999999999998E-3</v>
      </c>
      <c r="O9" s="229">
        <f>ROUND(E9*N9,2)</f>
        <v>0.01</v>
      </c>
      <c r="P9" s="229">
        <v>0</v>
      </c>
      <c r="Q9" s="229">
        <f>ROUND(E9*P9,2)</f>
        <v>0</v>
      </c>
      <c r="R9" s="229"/>
      <c r="S9" s="229" t="s">
        <v>200</v>
      </c>
      <c r="T9" s="230" t="s">
        <v>188</v>
      </c>
      <c r="U9" s="215">
        <v>0</v>
      </c>
      <c r="V9" s="215">
        <f>ROUND(E9*U9,2)</f>
        <v>0</v>
      </c>
      <c r="W9" s="215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569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37"/>
      <c r="D10" s="233"/>
      <c r="E10" s="233"/>
      <c r="F10" s="233"/>
      <c r="G10" s="233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190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24">
        <v>2</v>
      </c>
      <c r="B11" s="225" t="s">
        <v>1064</v>
      </c>
      <c r="C11" s="236" t="s">
        <v>1065</v>
      </c>
      <c r="D11" s="226" t="s">
        <v>309</v>
      </c>
      <c r="E11" s="227">
        <v>1</v>
      </c>
      <c r="F11" s="228"/>
      <c r="G11" s="229">
        <f>ROUND(E11*F11,2)</f>
        <v>0</v>
      </c>
      <c r="H11" s="228"/>
      <c r="I11" s="229">
        <f>ROUND(E11*H11,2)</f>
        <v>0</v>
      </c>
      <c r="J11" s="228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200</v>
      </c>
      <c r="T11" s="230" t="s">
        <v>188</v>
      </c>
      <c r="U11" s="215">
        <v>0</v>
      </c>
      <c r="V11" s="215">
        <f>ROUND(E11*U11,2)</f>
        <v>0</v>
      </c>
      <c r="W11" s="215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569</v>
      </c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outlineLevel="1" x14ac:dyDescent="0.2">
      <c r="A12" s="212"/>
      <c r="B12" s="213"/>
      <c r="C12" s="237"/>
      <c r="D12" s="233"/>
      <c r="E12" s="233"/>
      <c r="F12" s="233"/>
      <c r="G12" s="233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190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24">
        <v>3</v>
      </c>
      <c r="B13" s="225" t="s">
        <v>1066</v>
      </c>
      <c r="C13" s="236" t="s">
        <v>1067</v>
      </c>
      <c r="D13" s="226" t="s">
        <v>309</v>
      </c>
      <c r="E13" s="227">
        <v>1</v>
      </c>
      <c r="F13" s="228"/>
      <c r="G13" s="229">
        <f>ROUND(E13*F13,2)</f>
        <v>0</v>
      </c>
      <c r="H13" s="228"/>
      <c r="I13" s="229">
        <f>ROUND(E13*H13,2)</f>
        <v>0</v>
      </c>
      <c r="J13" s="228"/>
      <c r="K13" s="229">
        <f>ROUND(E13*J13,2)</f>
        <v>0</v>
      </c>
      <c r="L13" s="229">
        <v>21</v>
      </c>
      <c r="M13" s="229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29"/>
      <c r="S13" s="229" t="s">
        <v>200</v>
      </c>
      <c r="T13" s="230" t="s">
        <v>188</v>
      </c>
      <c r="U13" s="215">
        <v>0</v>
      </c>
      <c r="V13" s="215">
        <f>ROUND(E13*U13,2)</f>
        <v>0</v>
      </c>
      <c r="W13" s="215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569</v>
      </c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37"/>
      <c r="D14" s="233"/>
      <c r="E14" s="233"/>
      <c r="F14" s="233"/>
      <c r="G14" s="233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190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outlineLevel="1" x14ac:dyDescent="0.2">
      <c r="A15" s="224">
        <v>4</v>
      </c>
      <c r="B15" s="225" t="s">
        <v>1068</v>
      </c>
      <c r="C15" s="236" t="s">
        <v>1069</v>
      </c>
      <c r="D15" s="226" t="s">
        <v>696</v>
      </c>
      <c r="E15" s="227">
        <v>1</v>
      </c>
      <c r="F15" s="228"/>
      <c r="G15" s="229">
        <f>ROUND(E15*F15,2)</f>
        <v>0</v>
      </c>
      <c r="H15" s="228"/>
      <c r="I15" s="229">
        <f>ROUND(E15*H15,2)</f>
        <v>0</v>
      </c>
      <c r="J15" s="228"/>
      <c r="K15" s="229">
        <f>ROUND(E15*J15,2)</f>
        <v>0</v>
      </c>
      <c r="L15" s="229">
        <v>21</v>
      </c>
      <c r="M15" s="229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29"/>
      <c r="S15" s="229" t="s">
        <v>200</v>
      </c>
      <c r="T15" s="230" t="s">
        <v>188</v>
      </c>
      <c r="U15" s="215">
        <v>0</v>
      </c>
      <c r="V15" s="215">
        <f>ROUND(E15*U15,2)</f>
        <v>0</v>
      </c>
      <c r="W15" s="215"/>
      <c r="X15" s="205"/>
      <c r="Y15" s="205"/>
      <c r="Z15" s="205"/>
      <c r="AA15" s="205"/>
      <c r="AB15" s="205"/>
      <c r="AC15" s="205"/>
      <c r="AD15" s="205"/>
      <c r="AE15" s="205"/>
      <c r="AF15" s="205"/>
      <c r="AG15" s="205" t="s">
        <v>569</v>
      </c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</row>
    <row r="16" spans="1:60" outlineLevel="1" x14ac:dyDescent="0.2">
      <c r="A16" s="212"/>
      <c r="B16" s="213"/>
      <c r="C16" s="237"/>
      <c r="D16" s="233"/>
      <c r="E16" s="233"/>
      <c r="F16" s="233"/>
      <c r="G16" s="233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190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24">
        <v>5</v>
      </c>
      <c r="B17" s="225" t="s">
        <v>1070</v>
      </c>
      <c r="C17" s="236" t="s">
        <v>1071</v>
      </c>
      <c r="D17" s="226" t="s">
        <v>696</v>
      </c>
      <c r="E17" s="227">
        <v>1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200</v>
      </c>
      <c r="T17" s="230" t="s">
        <v>188</v>
      </c>
      <c r="U17" s="215">
        <v>0</v>
      </c>
      <c r="V17" s="215">
        <f>ROUND(E17*U17,2)</f>
        <v>0</v>
      </c>
      <c r="W17" s="215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211</v>
      </c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12"/>
      <c r="B18" s="213"/>
      <c r="C18" s="237"/>
      <c r="D18" s="233"/>
      <c r="E18" s="233"/>
      <c r="F18" s="233"/>
      <c r="G18" s="233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190</v>
      </c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24">
        <v>6</v>
      </c>
      <c r="B19" s="225" t="s">
        <v>1072</v>
      </c>
      <c r="C19" s="236" t="s">
        <v>1073</v>
      </c>
      <c r="D19" s="226" t="s">
        <v>235</v>
      </c>
      <c r="E19" s="227">
        <v>10</v>
      </c>
      <c r="F19" s="228"/>
      <c r="G19" s="229">
        <f>ROUND(E19*F19,2)</f>
        <v>0</v>
      </c>
      <c r="H19" s="228"/>
      <c r="I19" s="229">
        <f>ROUND(E19*H19,2)</f>
        <v>0</v>
      </c>
      <c r="J19" s="228"/>
      <c r="K19" s="229">
        <f>ROUND(E19*J19,2)</f>
        <v>0</v>
      </c>
      <c r="L19" s="229">
        <v>21</v>
      </c>
      <c r="M19" s="229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29"/>
      <c r="S19" s="229" t="s">
        <v>200</v>
      </c>
      <c r="T19" s="230" t="s">
        <v>188</v>
      </c>
      <c r="U19" s="215">
        <v>0</v>
      </c>
      <c r="V19" s="215">
        <f>ROUND(E19*U19,2)</f>
        <v>0</v>
      </c>
      <c r="W19" s="215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569</v>
      </c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12"/>
      <c r="B20" s="213"/>
      <c r="C20" s="237"/>
      <c r="D20" s="233"/>
      <c r="E20" s="233"/>
      <c r="F20" s="233"/>
      <c r="G20" s="233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190</v>
      </c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24">
        <v>7</v>
      </c>
      <c r="B21" s="225" t="s">
        <v>1074</v>
      </c>
      <c r="C21" s="236" t="s">
        <v>1075</v>
      </c>
      <c r="D21" s="226" t="s">
        <v>235</v>
      </c>
      <c r="E21" s="227">
        <v>13</v>
      </c>
      <c r="F21" s="228"/>
      <c r="G21" s="229">
        <f>ROUND(E21*F21,2)</f>
        <v>0</v>
      </c>
      <c r="H21" s="228"/>
      <c r="I21" s="229">
        <f>ROUND(E21*H21,2)</f>
        <v>0</v>
      </c>
      <c r="J21" s="228"/>
      <c r="K21" s="229">
        <f>ROUND(E21*J21,2)</f>
        <v>0</v>
      </c>
      <c r="L21" s="229">
        <v>21</v>
      </c>
      <c r="M21" s="229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29"/>
      <c r="S21" s="229" t="s">
        <v>200</v>
      </c>
      <c r="T21" s="230" t="s">
        <v>188</v>
      </c>
      <c r="U21" s="215">
        <v>0</v>
      </c>
      <c r="V21" s="215">
        <f>ROUND(E21*U21,2)</f>
        <v>0</v>
      </c>
      <c r="W21" s="215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569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12"/>
      <c r="B22" s="213"/>
      <c r="C22" s="237"/>
      <c r="D22" s="233"/>
      <c r="E22" s="233"/>
      <c r="F22" s="233"/>
      <c r="G22" s="233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190</v>
      </c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24">
        <v>8</v>
      </c>
      <c r="B23" s="225" t="s">
        <v>1076</v>
      </c>
      <c r="C23" s="236" t="s">
        <v>1077</v>
      </c>
      <c r="D23" s="226" t="s">
        <v>235</v>
      </c>
      <c r="E23" s="227">
        <v>5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21</v>
      </c>
      <c r="M23" s="229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29"/>
      <c r="S23" s="229" t="s">
        <v>200</v>
      </c>
      <c r="T23" s="230" t="s">
        <v>188</v>
      </c>
      <c r="U23" s="215">
        <v>0</v>
      </c>
      <c r="V23" s="215">
        <f>ROUND(E23*U23,2)</f>
        <v>0</v>
      </c>
      <c r="W23" s="215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569</v>
      </c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outlineLevel="1" x14ac:dyDescent="0.2">
      <c r="A24" s="212"/>
      <c r="B24" s="213"/>
      <c r="C24" s="237"/>
      <c r="D24" s="233"/>
      <c r="E24" s="233"/>
      <c r="F24" s="233"/>
      <c r="G24" s="233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05"/>
      <c r="Y24" s="205"/>
      <c r="Z24" s="205"/>
      <c r="AA24" s="205"/>
      <c r="AB24" s="205"/>
      <c r="AC24" s="205"/>
      <c r="AD24" s="205"/>
      <c r="AE24" s="205"/>
      <c r="AF24" s="205"/>
      <c r="AG24" s="205" t="s">
        <v>190</v>
      </c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</row>
    <row r="25" spans="1:60" outlineLevel="1" x14ac:dyDescent="0.2">
      <c r="A25" s="224">
        <v>9</v>
      </c>
      <c r="B25" s="225" t="s">
        <v>1078</v>
      </c>
      <c r="C25" s="236" t="s">
        <v>1079</v>
      </c>
      <c r="D25" s="226" t="s">
        <v>235</v>
      </c>
      <c r="E25" s="227">
        <v>12</v>
      </c>
      <c r="F25" s="228"/>
      <c r="G25" s="229">
        <f>ROUND(E25*F25,2)</f>
        <v>0</v>
      </c>
      <c r="H25" s="228"/>
      <c r="I25" s="229">
        <f>ROUND(E25*H25,2)</f>
        <v>0</v>
      </c>
      <c r="J25" s="228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29"/>
      <c r="S25" s="229" t="s">
        <v>200</v>
      </c>
      <c r="T25" s="230" t="s">
        <v>188</v>
      </c>
      <c r="U25" s="215">
        <v>0</v>
      </c>
      <c r="V25" s="215">
        <f>ROUND(E25*U25,2)</f>
        <v>0</v>
      </c>
      <c r="W25" s="215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211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outlineLevel="1" x14ac:dyDescent="0.2">
      <c r="A26" s="212"/>
      <c r="B26" s="213"/>
      <c r="C26" s="237"/>
      <c r="D26" s="233"/>
      <c r="E26" s="233"/>
      <c r="F26" s="233"/>
      <c r="G26" s="233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190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24">
        <v>10</v>
      </c>
      <c r="B27" s="225" t="s">
        <v>1080</v>
      </c>
      <c r="C27" s="236" t="s">
        <v>1081</v>
      </c>
      <c r="D27" s="226" t="s">
        <v>235</v>
      </c>
      <c r="E27" s="227">
        <v>15</v>
      </c>
      <c r="F27" s="228"/>
      <c r="G27" s="229">
        <f>ROUND(E27*F27,2)</f>
        <v>0</v>
      </c>
      <c r="H27" s="228"/>
      <c r="I27" s="229">
        <f>ROUND(E27*H27,2)</f>
        <v>0</v>
      </c>
      <c r="J27" s="228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29"/>
      <c r="S27" s="229" t="s">
        <v>200</v>
      </c>
      <c r="T27" s="230" t="s">
        <v>188</v>
      </c>
      <c r="U27" s="215">
        <v>0</v>
      </c>
      <c r="V27" s="215">
        <f>ROUND(E27*U27,2)</f>
        <v>0</v>
      </c>
      <c r="W27" s="215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569</v>
      </c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outlineLevel="1" x14ac:dyDescent="0.2">
      <c r="A28" s="212"/>
      <c r="B28" s="213"/>
      <c r="C28" s="237"/>
      <c r="D28" s="233"/>
      <c r="E28" s="233"/>
      <c r="F28" s="233"/>
      <c r="G28" s="233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05"/>
      <c r="Y28" s="205"/>
      <c r="Z28" s="205"/>
      <c r="AA28" s="205"/>
      <c r="AB28" s="205"/>
      <c r="AC28" s="205"/>
      <c r="AD28" s="205"/>
      <c r="AE28" s="205"/>
      <c r="AF28" s="205"/>
      <c r="AG28" s="205" t="s">
        <v>190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</row>
    <row r="29" spans="1:60" outlineLevel="1" x14ac:dyDescent="0.2">
      <c r="A29" s="224">
        <v>11</v>
      </c>
      <c r="B29" s="225" t="s">
        <v>1082</v>
      </c>
      <c r="C29" s="236" t="s">
        <v>1083</v>
      </c>
      <c r="D29" s="226" t="s">
        <v>696</v>
      </c>
      <c r="E29" s="227">
        <v>1</v>
      </c>
      <c r="F29" s="228"/>
      <c r="G29" s="229">
        <f>ROUND(E29*F29,2)</f>
        <v>0</v>
      </c>
      <c r="H29" s="228"/>
      <c r="I29" s="229">
        <f>ROUND(E29*H29,2)</f>
        <v>0</v>
      </c>
      <c r="J29" s="228"/>
      <c r="K29" s="229">
        <f>ROUND(E29*J29,2)</f>
        <v>0</v>
      </c>
      <c r="L29" s="229">
        <v>21</v>
      </c>
      <c r="M29" s="229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29"/>
      <c r="S29" s="229" t="s">
        <v>200</v>
      </c>
      <c r="T29" s="230" t="s">
        <v>188</v>
      </c>
      <c r="U29" s="215">
        <v>0</v>
      </c>
      <c r="V29" s="215">
        <f>ROUND(E29*U29,2)</f>
        <v>0</v>
      </c>
      <c r="W29" s="215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569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12"/>
      <c r="B30" s="213"/>
      <c r="C30" s="237"/>
      <c r="D30" s="233"/>
      <c r="E30" s="233"/>
      <c r="F30" s="233"/>
      <c r="G30" s="233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190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24">
        <v>12</v>
      </c>
      <c r="B31" s="225" t="s">
        <v>1084</v>
      </c>
      <c r="C31" s="236" t="s">
        <v>1085</v>
      </c>
      <c r="D31" s="226" t="s">
        <v>696</v>
      </c>
      <c r="E31" s="227">
        <v>1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21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200</v>
      </c>
      <c r="T31" s="230" t="s">
        <v>188</v>
      </c>
      <c r="U31" s="215">
        <v>0</v>
      </c>
      <c r="V31" s="215">
        <f>ROUND(E31*U31,2)</f>
        <v>0</v>
      </c>
      <c r="W31" s="215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211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outlineLevel="1" x14ac:dyDescent="0.2">
      <c r="A32" s="212"/>
      <c r="B32" s="213"/>
      <c r="C32" s="237"/>
      <c r="D32" s="233"/>
      <c r="E32" s="233"/>
      <c r="F32" s="233"/>
      <c r="G32" s="233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05"/>
      <c r="Y32" s="205"/>
      <c r="Z32" s="205"/>
      <c r="AA32" s="205"/>
      <c r="AB32" s="205"/>
      <c r="AC32" s="205"/>
      <c r="AD32" s="205"/>
      <c r="AE32" s="205"/>
      <c r="AF32" s="205"/>
      <c r="AG32" s="205" t="s">
        <v>190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</row>
    <row r="33" spans="1:60" outlineLevel="1" x14ac:dyDescent="0.2">
      <c r="A33" s="224">
        <v>13</v>
      </c>
      <c r="B33" s="225" t="s">
        <v>1086</v>
      </c>
      <c r="C33" s="236" t="s">
        <v>1087</v>
      </c>
      <c r="D33" s="226" t="s">
        <v>696</v>
      </c>
      <c r="E33" s="227">
        <v>2</v>
      </c>
      <c r="F33" s="228"/>
      <c r="G33" s="229">
        <f>ROUND(E33*F33,2)</f>
        <v>0</v>
      </c>
      <c r="H33" s="228"/>
      <c r="I33" s="229">
        <f>ROUND(E33*H33,2)</f>
        <v>0</v>
      </c>
      <c r="J33" s="228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29"/>
      <c r="S33" s="229" t="s">
        <v>200</v>
      </c>
      <c r="T33" s="230" t="s">
        <v>188</v>
      </c>
      <c r="U33" s="215">
        <v>0</v>
      </c>
      <c r="V33" s="215">
        <f>ROUND(E33*U33,2)</f>
        <v>0</v>
      </c>
      <c r="W33" s="215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569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12"/>
      <c r="B34" s="213"/>
      <c r="C34" s="237"/>
      <c r="D34" s="233"/>
      <c r="E34" s="233"/>
      <c r="F34" s="233"/>
      <c r="G34" s="233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190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24">
        <v>14</v>
      </c>
      <c r="B35" s="225" t="s">
        <v>1088</v>
      </c>
      <c r="C35" s="236" t="s">
        <v>1089</v>
      </c>
      <c r="D35" s="226" t="s">
        <v>696</v>
      </c>
      <c r="E35" s="227">
        <v>2</v>
      </c>
      <c r="F35" s="228"/>
      <c r="G35" s="229">
        <f>ROUND(E35*F35,2)</f>
        <v>0</v>
      </c>
      <c r="H35" s="228"/>
      <c r="I35" s="229">
        <f>ROUND(E35*H35,2)</f>
        <v>0</v>
      </c>
      <c r="J35" s="228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200</v>
      </c>
      <c r="T35" s="230" t="s">
        <v>188</v>
      </c>
      <c r="U35" s="215">
        <v>0</v>
      </c>
      <c r="V35" s="215">
        <f>ROUND(E35*U35,2)</f>
        <v>0</v>
      </c>
      <c r="W35" s="215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211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outlineLevel="1" x14ac:dyDescent="0.2">
      <c r="A36" s="212"/>
      <c r="B36" s="213"/>
      <c r="C36" s="237"/>
      <c r="D36" s="233"/>
      <c r="E36" s="233"/>
      <c r="F36" s="233"/>
      <c r="G36" s="233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05"/>
      <c r="Y36" s="205"/>
      <c r="Z36" s="205"/>
      <c r="AA36" s="205"/>
      <c r="AB36" s="205"/>
      <c r="AC36" s="205"/>
      <c r="AD36" s="205"/>
      <c r="AE36" s="205"/>
      <c r="AF36" s="205"/>
      <c r="AG36" s="205" t="s">
        <v>190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</row>
    <row r="37" spans="1:60" outlineLevel="1" x14ac:dyDescent="0.2">
      <c r="A37" s="224">
        <v>15</v>
      </c>
      <c r="B37" s="225" t="s">
        <v>1090</v>
      </c>
      <c r="C37" s="236" t="s">
        <v>1091</v>
      </c>
      <c r="D37" s="226" t="s">
        <v>696</v>
      </c>
      <c r="E37" s="227">
        <v>3</v>
      </c>
      <c r="F37" s="228"/>
      <c r="G37" s="229">
        <f>ROUND(E37*F37,2)</f>
        <v>0</v>
      </c>
      <c r="H37" s="228"/>
      <c r="I37" s="229">
        <f>ROUND(E37*H37,2)</f>
        <v>0</v>
      </c>
      <c r="J37" s="228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29"/>
      <c r="S37" s="229" t="s">
        <v>200</v>
      </c>
      <c r="T37" s="230" t="s">
        <v>188</v>
      </c>
      <c r="U37" s="215">
        <v>0</v>
      </c>
      <c r="V37" s="215">
        <f>ROUND(E37*U37,2)</f>
        <v>0</v>
      </c>
      <c r="W37" s="215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569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12"/>
      <c r="B38" s="213"/>
      <c r="C38" s="237"/>
      <c r="D38" s="233"/>
      <c r="E38" s="233"/>
      <c r="F38" s="233"/>
      <c r="G38" s="233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190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outlineLevel="1" x14ac:dyDescent="0.2">
      <c r="A39" s="224">
        <v>16</v>
      </c>
      <c r="B39" s="225" t="s">
        <v>1092</v>
      </c>
      <c r="C39" s="236" t="s">
        <v>1093</v>
      </c>
      <c r="D39" s="226" t="s">
        <v>696</v>
      </c>
      <c r="E39" s="227">
        <v>2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200</v>
      </c>
      <c r="T39" s="230" t="s">
        <v>188</v>
      </c>
      <c r="U39" s="215">
        <v>0</v>
      </c>
      <c r="V39" s="215">
        <f>ROUND(E39*U39,2)</f>
        <v>0</v>
      </c>
      <c r="W39" s="215"/>
      <c r="X39" s="205"/>
      <c r="Y39" s="205"/>
      <c r="Z39" s="205"/>
      <c r="AA39" s="205"/>
      <c r="AB39" s="205"/>
      <c r="AC39" s="205"/>
      <c r="AD39" s="205"/>
      <c r="AE39" s="205"/>
      <c r="AF39" s="205"/>
      <c r="AG39" s="205" t="s">
        <v>211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</row>
    <row r="40" spans="1:60" outlineLevel="1" x14ac:dyDescent="0.2">
      <c r="A40" s="212"/>
      <c r="B40" s="213"/>
      <c r="C40" s="237"/>
      <c r="D40" s="233"/>
      <c r="E40" s="233"/>
      <c r="F40" s="233"/>
      <c r="G40" s="233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190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24">
        <v>17</v>
      </c>
      <c r="B41" s="225" t="s">
        <v>1094</v>
      </c>
      <c r="C41" s="236" t="s">
        <v>1095</v>
      </c>
      <c r="D41" s="226" t="s">
        <v>696</v>
      </c>
      <c r="E41" s="227">
        <v>1</v>
      </c>
      <c r="F41" s="228"/>
      <c r="G41" s="229">
        <f>ROUND(E41*F41,2)</f>
        <v>0</v>
      </c>
      <c r="H41" s="228"/>
      <c r="I41" s="229">
        <f>ROUND(E41*H41,2)</f>
        <v>0</v>
      </c>
      <c r="J41" s="228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29"/>
      <c r="S41" s="229" t="s">
        <v>200</v>
      </c>
      <c r="T41" s="230" t="s">
        <v>188</v>
      </c>
      <c r="U41" s="215">
        <v>0</v>
      </c>
      <c r="V41" s="215">
        <f>ROUND(E41*U41,2)</f>
        <v>0</v>
      </c>
      <c r="W41" s="215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569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12"/>
      <c r="B42" s="213"/>
      <c r="C42" s="237"/>
      <c r="D42" s="233"/>
      <c r="E42" s="233"/>
      <c r="F42" s="233"/>
      <c r="G42" s="233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190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24">
        <v>18</v>
      </c>
      <c r="B43" s="225" t="s">
        <v>1096</v>
      </c>
      <c r="C43" s="236" t="s">
        <v>1097</v>
      </c>
      <c r="D43" s="226" t="s">
        <v>696</v>
      </c>
      <c r="E43" s="227">
        <v>2</v>
      </c>
      <c r="F43" s="228"/>
      <c r="G43" s="229">
        <f>ROUND(E43*F43,2)</f>
        <v>0</v>
      </c>
      <c r="H43" s="228"/>
      <c r="I43" s="229">
        <f>ROUND(E43*H43,2)</f>
        <v>0</v>
      </c>
      <c r="J43" s="228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/>
      <c r="S43" s="229" t="s">
        <v>200</v>
      </c>
      <c r="T43" s="230" t="s">
        <v>188</v>
      </c>
      <c r="U43" s="215">
        <v>0</v>
      </c>
      <c r="V43" s="215">
        <f>ROUND(E43*U43,2)</f>
        <v>0</v>
      </c>
      <c r="W43" s="215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569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12"/>
      <c r="B44" s="213"/>
      <c r="C44" s="237"/>
      <c r="D44" s="233"/>
      <c r="E44" s="233"/>
      <c r="F44" s="233"/>
      <c r="G44" s="233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190</v>
      </c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24">
        <v>19</v>
      </c>
      <c r="B45" s="225" t="s">
        <v>1098</v>
      </c>
      <c r="C45" s="236" t="s">
        <v>1099</v>
      </c>
      <c r="D45" s="226" t="s">
        <v>696</v>
      </c>
      <c r="E45" s="227">
        <v>2</v>
      </c>
      <c r="F45" s="228"/>
      <c r="G45" s="229">
        <f>ROUND(E45*F45,2)</f>
        <v>0</v>
      </c>
      <c r="H45" s="228"/>
      <c r="I45" s="229">
        <f>ROUND(E45*H45,2)</f>
        <v>0</v>
      </c>
      <c r="J45" s="228"/>
      <c r="K45" s="229">
        <f>ROUND(E45*J45,2)</f>
        <v>0</v>
      </c>
      <c r="L45" s="229">
        <v>21</v>
      </c>
      <c r="M45" s="229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29"/>
      <c r="S45" s="229" t="s">
        <v>200</v>
      </c>
      <c r="T45" s="230" t="s">
        <v>188</v>
      </c>
      <c r="U45" s="215">
        <v>0</v>
      </c>
      <c r="V45" s="215">
        <f>ROUND(E45*U45,2)</f>
        <v>0</v>
      </c>
      <c r="W45" s="215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211</v>
      </c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12"/>
      <c r="B46" s="213"/>
      <c r="C46" s="237"/>
      <c r="D46" s="233"/>
      <c r="E46" s="233"/>
      <c r="F46" s="233"/>
      <c r="G46" s="233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190</v>
      </c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24">
        <v>20</v>
      </c>
      <c r="B47" s="225" t="s">
        <v>1100</v>
      </c>
      <c r="C47" s="236" t="s">
        <v>1101</v>
      </c>
      <c r="D47" s="226" t="s">
        <v>696</v>
      </c>
      <c r="E47" s="227">
        <v>1</v>
      </c>
      <c r="F47" s="228"/>
      <c r="G47" s="229">
        <f>ROUND(E47*F47,2)</f>
        <v>0</v>
      </c>
      <c r="H47" s="228"/>
      <c r="I47" s="229">
        <f>ROUND(E47*H47,2)</f>
        <v>0</v>
      </c>
      <c r="J47" s="228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200</v>
      </c>
      <c r="T47" s="230" t="s">
        <v>188</v>
      </c>
      <c r="U47" s="215">
        <v>0</v>
      </c>
      <c r="V47" s="215">
        <f>ROUND(E47*U47,2)</f>
        <v>0</v>
      </c>
      <c r="W47" s="215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569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12"/>
      <c r="B48" s="213"/>
      <c r="C48" s="237"/>
      <c r="D48" s="233"/>
      <c r="E48" s="233"/>
      <c r="F48" s="233"/>
      <c r="G48" s="233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190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24">
        <v>21</v>
      </c>
      <c r="B49" s="225" t="s">
        <v>1102</v>
      </c>
      <c r="C49" s="236" t="s">
        <v>1103</v>
      </c>
      <c r="D49" s="226" t="s">
        <v>696</v>
      </c>
      <c r="E49" s="227">
        <v>1</v>
      </c>
      <c r="F49" s="228"/>
      <c r="G49" s="229">
        <f>ROUND(E49*F49,2)</f>
        <v>0</v>
      </c>
      <c r="H49" s="228"/>
      <c r="I49" s="229">
        <f>ROUND(E49*H49,2)</f>
        <v>0</v>
      </c>
      <c r="J49" s="228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200</v>
      </c>
      <c r="T49" s="230" t="s">
        <v>188</v>
      </c>
      <c r="U49" s="215">
        <v>0</v>
      </c>
      <c r="V49" s="215">
        <f>ROUND(E49*U49,2)</f>
        <v>0</v>
      </c>
      <c r="W49" s="215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211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12"/>
      <c r="B50" s="213"/>
      <c r="C50" s="237"/>
      <c r="D50" s="233"/>
      <c r="E50" s="233"/>
      <c r="F50" s="233"/>
      <c r="G50" s="233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190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24">
        <v>22</v>
      </c>
      <c r="B51" s="225" t="s">
        <v>1104</v>
      </c>
      <c r="C51" s="236" t="s">
        <v>1105</v>
      </c>
      <c r="D51" s="226" t="s">
        <v>696</v>
      </c>
      <c r="E51" s="227">
        <v>6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200</v>
      </c>
      <c r="T51" s="230" t="s">
        <v>188</v>
      </c>
      <c r="U51" s="215">
        <v>0</v>
      </c>
      <c r="V51" s="215">
        <f>ROUND(E51*U51,2)</f>
        <v>0</v>
      </c>
      <c r="W51" s="215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569</v>
      </c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12"/>
      <c r="B52" s="213"/>
      <c r="C52" s="237"/>
      <c r="D52" s="233"/>
      <c r="E52" s="233"/>
      <c r="F52" s="233"/>
      <c r="G52" s="233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190</v>
      </c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outlineLevel="1" x14ac:dyDescent="0.2">
      <c r="A53" s="224">
        <v>23</v>
      </c>
      <c r="B53" s="225" t="s">
        <v>1106</v>
      </c>
      <c r="C53" s="236" t="s">
        <v>1107</v>
      </c>
      <c r="D53" s="226" t="s">
        <v>696</v>
      </c>
      <c r="E53" s="227">
        <v>4</v>
      </c>
      <c r="F53" s="228"/>
      <c r="G53" s="229">
        <f>ROUND(E53*F53,2)</f>
        <v>0</v>
      </c>
      <c r="H53" s="228"/>
      <c r="I53" s="229">
        <f>ROUND(E53*H53,2)</f>
        <v>0</v>
      </c>
      <c r="J53" s="228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200</v>
      </c>
      <c r="T53" s="230" t="s">
        <v>188</v>
      </c>
      <c r="U53" s="215">
        <v>0</v>
      </c>
      <c r="V53" s="215">
        <f>ROUND(E53*U53,2)</f>
        <v>0</v>
      </c>
      <c r="W53" s="215"/>
      <c r="X53" s="205"/>
      <c r="Y53" s="205"/>
      <c r="Z53" s="205"/>
      <c r="AA53" s="205"/>
      <c r="AB53" s="205"/>
      <c r="AC53" s="205"/>
      <c r="AD53" s="205"/>
      <c r="AE53" s="205"/>
      <c r="AF53" s="205"/>
      <c r="AG53" s="205" t="s">
        <v>569</v>
      </c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</row>
    <row r="54" spans="1:60" outlineLevel="1" x14ac:dyDescent="0.2">
      <c r="A54" s="212"/>
      <c r="B54" s="213"/>
      <c r="C54" s="237"/>
      <c r="D54" s="233"/>
      <c r="E54" s="233"/>
      <c r="F54" s="233"/>
      <c r="G54" s="233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190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24">
        <v>24</v>
      </c>
      <c r="B55" s="225" t="s">
        <v>1108</v>
      </c>
      <c r="C55" s="236" t="s">
        <v>1109</v>
      </c>
      <c r="D55" s="226" t="s">
        <v>696</v>
      </c>
      <c r="E55" s="227">
        <v>1</v>
      </c>
      <c r="F55" s="228"/>
      <c r="G55" s="229">
        <f>ROUND(E55*F55,2)</f>
        <v>0</v>
      </c>
      <c r="H55" s="228"/>
      <c r="I55" s="229">
        <f>ROUND(E55*H55,2)</f>
        <v>0</v>
      </c>
      <c r="J55" s="228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200</v>
      </c>
      <c r="T55" s="230" t="s">
        <v>188</v>
      </c>
      <c r="U55" s="215">
        <v>0</v>
      </c>
      <c r="V55" s="215">
        <f>ROUND(E55*U55,2)</f>
        <v>0</v>
      </c>
      <c r="W55" s="215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569</v>
      </c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12"/>
      <c r="B56" s="213"/>
      <c r="C56" s="237"/>
      <c r="D56" s="233"/>
      <c r="E56" s="233"/>
      <c r="F56" s="233"/>
      <c r="G56" s="233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190</v>
      </c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24">
        <v>25</v>
      </c>
      <c r="B57" s="225" t="s">
        <v>1110</v>
      </c>
      <c r="C57" s="236" t="s">
        <v>1111</v>
      </c>
      <c r="D57" s="226" t="s">
        <v>696</v>
      </c>
      <c r="E57" s="227">
        <v>1</v>
      </c>
      <c r="F57" s="228"/>
      <c r="G57" s="229">
        <f>ROUND(E57*F57,2)</f>
        <v>0</v>
      </c>
      <c r="H57" s="228"/>
      <c r="I57" s="229">
        <f>ROUND(E57*H57,2)</f>
        <v>0</v>
      </c>
      <c r="J57" s="228"/>
      <c r="K57" s="229">
        <f>ROUND(E57*J57,2)</f>
        <v>0</v>
      </c>
      <c r="L57" s="229">
        <v>21</v>
      </c>
      <c r="M57" s="229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29"/>
      <c r="S57" s="229" t="s">
        <v>200</v>
      </c>
      <c r="T57" s="230" t="s">
        <v>188</v>
      </c>
      <c r="U57" s="215">
        <v>0</v>
      </c>
      <c r="V57" s="215">
        <f>ROUND(E57*U57,2)</f>
        <v>0</v>
      </c>
      <c r="W57" s="215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211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12"/>
      <c r="B58" s="213"/>
      <c r="C58" s="237"/>
      <c r="D58" s="233"/>
      <c r="E58" s="233"/>
      <c r="F58" s="233"/>
      <c r="G58" s="233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190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24">
        <v>26</v>
      </c>
      <c r="B59" s="225" t="s">
        <v>1112</v>
      </c>
      <c r="C59" s="236" t="s">
        <v>1113</v>
      </c>
      <c r="D59" s="226" t="s">
        <v>696</v>
      </c>
      <c r="E59" s="227">
        <v>15</v>
      </c>
      <c r="F59" s="228"/>
      <c r="G59" s="229">
        <f>ROUND(E59*F59,2)</f>
        <v>0</v>
      </c>
      <c r="H59" s="228"/>
      <c r="I59" s="229">
        <f>ROUND(E59*H59,2)</f>
        <v>0</v>
      </c>
      <c r="J59" s="228"/>
      <c r="K59" s="229">
        <f>ROUND(E59*J59,2)</f>
        <v>0</v>
      </c>
      <c r="L59" s="229">
        <v>21</v>
      </c>
      <c r="M59" s="229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29"/>
      <c r="S59" s="229" t="s">
        <v>200</v>
      </c>
      <c r="T59" s="230" t="s">
        <v>188</v>
      </c>
      <c r="U59" s="215">
        <v>0</v>
      </c>
      <c r="V59" s="215">
        <f>ROUND(E59*U59,2)</f>
        <v>0</v>
      </c>
      <c r="W59" s="215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569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12"/>
      <c r="B60" s="213"/>
      <c r="C60" s="237"/>
      <c r="D60" s="233"/>
      <c r="E60" s="233"/>
      <c r="F60" s="233"/>
      <c r="G60" s="233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190</v>
      </c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24">
        <v>27</v>
      </c>
      <c r="B61" s="225" t="s">
        <v>1114</v>
      </c>
      <c r="C61" s="236" t="s">
        <v>1115</v>
      </c>
      <c r="D61" s="226" t="s">
        <v>696</v>
      </c>
      <c r="E61" s="227">
        <v>1</v>
      </c>
      <c r="F61" s="228"/>
      <c r="G61" s="229">
        <f>ROUND(E61*F61,2)</f>
        <v>0</v>
      </c>
      <c r="H61" s="228"/>
      <c r="I61" s="229">
        <f>ROUND(E61*H61,2)</f>
        <v>0</v>
      </c>
      <c r="J61" s="228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200</v>
      </c>
      <c r="T61" s="230" t="s">
        <v>188</v>
      </c>
      <c r="U61" s="215">
        <v>0</v>
      </c>
      <c r="V61" s="215">
        <f>ROUND(E61*U61,2)</f>
        <v>0</v>
      </c>
      <c r="W61" s="215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569</v>
      </c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12"/>
      <c r="B62" s="213"/>
      <c r="C62" s="237"/>
      <c r="D62" s="233"/>
      <c r="E62" s="233"/>
      <c r="F62" s="233"/>
      <c r="G62" s="233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190</v>
      </c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outlineLevel="1" x14ac:dyDescent="0.2">
      <c r="A63" s="224">
        <v>28</v>
      </c>
      <c r="B63" s="225" t="s">
        <v>1116</v>
      </c>
      <c r="C63" s="236" t="s">
        <v>1117</v>
      </c>
      <c r="D63" s="226" t="s">
        <v>696</v>
      </c>
      <c r="E63" s="227">
        <v>1</v>
      </c>
      <c r="F63" s="228"/>
      <c r="G63" s="229">
        <f>ROUND(E63*F63,2)</f>
        <v>0</v>
      </c>
      <c r="H63" s="228"/>
      <c r="I63" s="229">
        <f>ROUND(E63*H63,2)</f>
        <v>0</v>
      </c>
      <c r="J63" s="228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200</v>
      </c>
      <c r="T63" s="230" t="s">
        <v>188</v>
      </c>
      <c r="U63" s="215">
        <v>0</v>
      </c>
      <c r="V63" s="215">
        <f>ROUND(E63*U63,2)</f>
        <v>0</v>
      </c>
      <c r="W63" s="215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569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12"/>
      <c r="B64" s="213"/>
      <c r="C64" s="237"/>
      <c r="D64" s="233"/>
      <c r="E64" s="233"/>
      <c r="F64" s="233"/>
      <c r="G64" s="233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190</v>
      </c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24">
        <v>29</v>
      </c>
      <c r="B65" s="225" t="s">
        <v>1118</v>
      </c>
      <c r="C65" s="236" t="s">
        <v>1119</v>
      </c>
      <c r="D65" s="226" t="s">
        <v>696</v>
      </c>
      <c r="E65" s="227">
        <v>5</v>
      </c>
      <c r="F65" s="228"/>
      <c r="G65" s="229">
        <f>ROUND(E65*F65,2)</f>
        <v>0</v>
      </c>
      <c r="H65" s="228"/>
      <c r="I65" s="229">
        <f>ROUND(E65*H65,2)</f>
        <v>0</v>
      </c>
      <c r="J65" s="228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200</v>
      </c>
      <c r="T65" s="230" t="s">
        <v>188</v>
      </c>
      <c r="U65" s="215">
        <v>0</v>
      </c>
      <c r="V65" s="215">
        <f>ROUND(E65*U65,2)</f>
        <v>0</v>
      </c>
      <c r="W65" s="215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569</v>
      </c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12"/>
      <c r="B66" s="213"/>
      <c r="C66" s="237"/>
      <c r="D66" s="233"/>
      <c r="E66" s="233"/>
      <c r="F66" s="233"/>
      <c r="G66" s="233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190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24">
        <v>30</v>
      </c>
      <c r="B67" s="225" t="s">
        <v>1120</v>
      </c>
      <c r="C67" s="236" t="s">
        <v>1121</v>
      </c>
      <c r="D67" s="226" t="s">
        <v>696</v>
      </c>
      <c r="E67" s="227">
        <v>1</v>
      </c>
      <c r="F67" s="228"/>
      <c r="G67" s="229">
        <f>ROUND(E67*F67,2)</f>
        <v>0</v>
      </c>
      <c r="H67" s="228"/>
      <c r="I67" s="229">
        <f>ROUND(E67*H67,2)</f>
        <v>0</v>
      </c>
      <c r="J67" s="228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200</v>
      </c>
      <c r="T67" s="230" t="s">
        <v>188</v>
      </c>
      <c r="U67" s="215">
        <v>0</v>
      </c>
      <c r="V67" s="215">
        <f>ROUND(E67*U67,2)</f>
        <v>0</v>
      </c>
      <c r="W67" s="215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569</v>
      </c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12"/>
      <c r="B68" s="213"/>
      <c r="C68" s="237"/>
      <c r="D68" s="233"/>
      <c r="E68" s="233"/>
      <c r="F68" s="233"/>
      <c r="G68" s="233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190</v>
      </c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24">
        <v>31</v>
      </c>
      <c r="B69" s="225" t="s">
        <v>1122</v>
      </c>
      <c r="C69" s="236" t="s">
        <v>1123</v>
      </c>
      <c r="D69" s="226" t="s">
        <v>696</v>
      </c>
      <c r="E69" s="227">
        <v>2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200</v>
      </c>
      <c r="T69" s="230" t="s">
        <v>188</v>
      </c>
      <c r="U69" s="215">
        <v>0</v>
      </c>
      <c r="V69" s="215">
        <f>ROUND(E69*U69,2)</f>
        <v>0</v>
      </c>
      <c r="W69" s="215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569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12"/>
      <c r="B70" s="213"/>
      <c r="C70" s="237"/>
      <c r="D70" s="233"/>
      <c r="E70" s="233"/>
      <c r="F70" s="233"/>
      <c r="G70" s="233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190</v>
      </c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24">
        <v>32</v>
      </c>
      <c r="B71" s="225" t="s">
        <v>1124</v>
      </c>
      <c r="C71" s="236" t="s">
        <v>1125</v>
      </c>
      <c r="D71" s="226" t="s">
        <v>696</v>
      </c>
      <c r="E71" s="227">
        <v>2</v>
      </c>
      <c r="F71" s="228"/>
      <c r="G71" s="229">
        <f>ROUND(E71*F71,2)</f>
        <v>0</v>
      </c>
      <c r="H71" s="228"/>
      <c r="I71" s="229">
        <f>ROUND(E71*H71,2)</f>
        <v>0</v>
      </c>
      <c r="J71" s="228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200</v>
      </c>
      <c r="T71" s="230" t="s">
        <v>188</v>
      </c>
      <c r="U71" s="215">
        <v>0</v>
      </c>
      <c r="V71" s="215">
        <f>ROUND(E71*U71,2)</f>
        <v>0</v>
      </c>
      <c r="W71" s="215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569</v>
      </c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12"/>
      <c r="B72" s="213"/>
      <c r="C72" s="237"/>
      <c r="D72" s="233"/>
      <c r="E72" s="233"/>
      <c r="F72" s="233"/>
      <c r="G72" s="233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190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24">
        <v>33</v>
      </c>
      <c r="B73" s="225" t="s">
        <v>1126</v>
      </c>
      <c r="C73" s="236" t="s">
        <v>1127</v>
      </c>
      <c r="D73" s="226" t="s">
        <v>696</v>
      </c>
      <c r="E73" s="227">
        <v>2</v>
      </c>
      <c r="F73" s="228"/>
      <c r="G73" s="229">
        <f>ROUND(E73*F73,2)</f>
        <v>0</v>
      </c>
      <c r="H73" s="228"/>
      <c r="I73" s="229">
        <f>ROUND(E73*H73,2)</f>
        <v>0</v>
      </c>
      <c r="J73" s="228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200</v>
      </c>
      <c r="T73" s="230" t="s">
        <v>188</v>
      </c>
      <c r="U73" s="215">
        <v>0</v>
      </c>
      <c r="V73" s="215">
        <f>ROUND(E73*U73,2)</f>
        <v>0</v>
      </c>
      <c r="W73" s="215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569</v>
      </c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12"/>
      <c r="B74" s="213"/>
      <c r="C74" s="237"/>
      <c r="D74" s="233"/>
      <c r="E74" s="233"/>
      <c r="F74" s="233"/>
      <c r="G74" s="233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190</v>
      </c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outlineLevel="1" x14ac:dyDescent="0.2">
      <c r="A75" s="224">
        <v>34</v>
      </c>
      <c r="B75" s="225" t="s">
        <v>1128</v>
      </c>
      <c r="C75" s="236" t="s">
        <v>1129</v>
      </c>
      <c r="D75" s="226" t="s">
        <v>1005</v>
      </c>
      <c r="E75" s="227">
        <v>1</v>
      </c>
      <c r="F75" s="228"/>
      <c r="G75" s="229">
        <f>ROUND(E75*F75,2)</f>
        <v>0</v>
      </c>
      <c r="H75" s="228"/>
      <c r="I75" s="229">
        <f>ROUND(E75*H75,2)</f>
        <v>0</v>
      </c>
      <c r="J75" s="228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200</v>
      </c>
      <c r="T75" s="230" t="s">
        <v>188</v>
      </c>
      <c r="U75" s="215">
        <v>0</v>
      </c>
      <c r="V75" s="215">
        <f>ROUND(E75*U75,2)</f>
        <v>0</v>
      </c>
      <c r="W75" s="215"/>
      <c r="X75" s="205"/>
      <c r="Y75" s="205"/>
      <c r="Z75" s="205"/>
      <c r="AA75" s="205"/>
      <c r="AB75" s="205"/>
      <c r="AC75" s="205"/>
      <c r="AD75" s="205"/>
      <c r="AE75" s="205"/>
      <c r="AF75" s="205"/>
      <c r="AG75" s="205" t="s">
        <v>569</v>
      </c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</row>
    <row r="76" spans="1:60" outlineLevel="1" x14ac:dyDescent="0.2">
      <c r="A76" s="212"/>
      <c r="B76" s="213"/>
      <c r="C76" s="237"/>
      <c r="D76" s="233"/>
      <c r="E76" s="233"/>
      <c r="F76" s="233"/>
      <c r="G76" s="233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190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24">
        <v>35</v>
      </c>
      <c r="B77" s="225" t="s">
        <v>1130</v>
      </c>
      <c r="C77" s="236" t="s">
        <v>1131</v>
      </c>
      <c r="D77" s="226" t="s">
        <v>1005</v>
      </c>
      <c r="E77" s="227">
        <v>1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200</v>
      </c>
      <c r="T77" s="230" t="s">
        <v>188</v>
      </c>
      <c r="U77" s="215">
        <v>0</v>
      </c>
      <c r="V77" s="215">
        <f>ROUND(E77*U77,2)</f>
        <v>0</v>
      </c>
      <c r="W77" s="215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569</v>
      </c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outlineLevel="1" x14ac:dyDescent="0.2">
      <c r="A78" s="212"/>
      <c r="B78" s="213"/>
      <c r="C78" s="237"/>
      <c r="D78" s="233"/>
      <c r="E78" s="233"/>
      <c r="F78" s="233"/>
      <c r="G78" s="233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190</v>
      </c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24">
        <v>36</v>
      </c>
      <c r="B79" s="225" t="s">
        <v>1132</v>
      </c>
      <c r="C79" s="236" t="s">
        <v>1133</v>
      </c>
      <c r="D79" s="226" t="s">
        <v>1005</v>
      </c>
      <c r="E79" s="227">
        <v>1</v>
      </c>
      <c r="F79" s="228"/>
      <c r="G79" s="229">
        <f>ROUND(E79*F79,2)</f>
        <v>0</v>
      </c>
      <c r="H79" s="228"/>
      <c r="I79" s="229">
        <f>ROUND(E79*H79,2)</f>
        <v>0</v>
      </c>
      <c r="J79" s="228"/>
      <c r="K79" s="229">
        <f>ROUND(E79*J79,2)</f>
        <v>0</v>
      </c>
      <c r="L79" s="229">
        <v>21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/>
      <c r="S79" s="229" t="s">
        <v>200</v>
      </c>
      <c r="T79" s="230" t="s">
        <v>188</v>
      </c>
      <c r="U79" s="215">
        <v>0</v>
      </c>
      <c r="V79" s="215">
        <f>ROUND(E79*U79,2)</f>
        <v>0</v>
      </c>
      <c r="W79" s="215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569</v>
      </c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12"/>
      <c r="B80" s="213"/>
      <c r="C80" s="237"/>
      <c r="D80" s="233"/>
      <c r="E80" s="233"/>
      <c r="F80" s="233"/>
      <c r="G80" s="233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190</v>
      </c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33" x14ac:dyDescent="0.2">
      <c r="A81" s="5"/>
      <c r="B81" s="6"/>
      <c r="C81" s="238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AE81">
        <v>15</v>
      </c>
      <c r="AF81">
        <v>21</v>
      </c>
    </row>
    <row r="82" spans="1:33" x14ac:dyDescent="0.2">
      <c r="A82" s="208"/>
      <c r="B82" s="209" t="s">
        <v>29</v>
      </c>
      <c r="C82" s="239"/>
      <c r="D82" s="210"/>
      <c r="E82" s="211"/>
      <c r="F82" s="211"/>
      <c r="G82" s="234">
        <f>G8</f>
        <v>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AE82">
        <f>SUMIF(L7:L80,AE81,G7:G80)</f>
        <v>0</v>
      </c>
      <c r="AF82">
        <f>SUMIF(L7:L80,AF81,G7:G80)</f>
        <v>0</v>
      </c>
      <c r="AG82" t="s">
        <v>203</v>
      </c>
    </row>
    <row r="83" spans="1:33" x14ac:dyDescent="0.2">
      <c r="C83" s="240"/>
      <c r="D83" s="189"/>
      <c r="AG83" t="s">
        <v>204</v>
      </c>
    </row>
    <row r="84" spans="1:33" x14ac:dyDescent="0.2">
      <c r="D84" s="189"/>
    </row>
    <row r="85" spans="1:33" x14ac:dyDescent="0.2">
      <c r="D85" s="189"/>
    </row>
    <row r="86" spans="1:33" x14ac:dyDescent="0.2">
      <c r="D86" s="189"/>
    </row>
    <row r="87" spans="1:33" x14ac:dyDescent="0.2">
      <c r="D87" s="189"/>
    </row>
    <row r="88" spans="1:33" x14ac:dyDescent="0.2">
      <c r="D88" s="189"/>
    </row>
    <row r="89" spans="1:33" x14ac:dyDescent="0.2">
      <c r="D89" s="189"/>
    </row>
    <row r="90" spans="1:33" x14ac:dyDescent="0.2">
      <c r="D90" s="189"/>
    </row>
    <row r="91" spans="1:33" x14ac:dyDescent="0.2">
      <c r="D91" s="189"/>
    </row>
    <row r="92" spans="1:33" x14ac:dyDescent="0.2">
      <c r="D92" s="189"/>
    </row>
    <row r="93" spans="1:33" x14ac:dyDescent="0.2">
      <c r="D93" s="189"/>
    </row>
    <row r="94" spans="1:33" x14ac:dyDescent="0.2">
      <c r="D94" s="189"/>
    </row>
    <row r="95" spans="1:33" x14ac:dyDescent="0.2">
      <c r="D95" s="189"/>
    </row>
    <row r="96" spans="1:33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ZH2BmEKLbnFeSB9Sc84p/LPjiUMLZ6iQYoUsGAxrjAfx2C2jL3NsOqGCo6wBNge6XkRqSVBgH420UCHhDLXrZg==" saltValue="w4rTJIVvuTyzfXZCjOII6w==" spinCount="100000" sheet="1"/>
  <mergeCells count="40">
    <mergeCell ref="C74:G74"/>
    <mergeCell ref="C76:G76"/>
    <mergeCell ref="C78:G78"/>
    <mergeCell ref="C80:G80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SO-00 1 Naklady</vt:lpstr>
      <vt:lpstr>SO-01 1 Pol</vt:lpstr>
      <vt:lpstr>SO-01 2 Pol</vt:lpstr>
      <vt:lpstr>SO-01 3 Pol</vt:lpstr>
      <vt:lpstr>SO-01 4 Pol</vt:lpstr>
      <vt:lpstr>SO-01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'SO-00 1 Naklady'!Názvy_tisku</vt:lpstr>
      <vt:lpstr>'SO-01 1 Pol'!Názvy_tisku</vt:lpstr>
      <vt:lpstr>'SO-01 2 Pol'!Názvy_tisku</vt:lpstr>
      <vt:lpstr>'SO-01 3 Pol'!Názvy_tisku</vt:lpstr>
      <vt:lpstr>'SO-01 4 Pol'!Názvy_tisku</vt:lpstr>
      <vt:lpstr>'SO-01 5 Pol'!Názvy_tisku</vt:lpstr>
      <vt:lpstr>oadresa</vt:lpstr>
      <vt:lpstr>Stavba!Objednatel</vt:lpstr>
      <vt:lpstr>Stavba!Objekt</vt:lpstr>
      <vt:lpstr>'SO-00 1 Naklady'!Oblast_tisku</vt:lpstr>
      <vt:lpstr>'SO-01 1 Pol'!Oblast_tisku</vt:lpstr>
      <vt:lpstr>'SO-01 2 Pol'!Oblast_tisku</vt:lpstr>
      <vt:lpstr>'SO-01 3 Pol'!Oblast_tisku</vt:lpstr>
      <vt:lpstr>'SO-01 4 Pol'!Oblast_tisku</vt:lpstr>
      <vt:lpstr>'SO-01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imac</cp:lastModifiedBy>
  <cp:lastPrinted>2014-02-28T09:52:57Z</cp:lastPrinted>
  <dcterms:created xsi:type="dcterms:W3CDTF">2009-04-08T07:15:50Z</dcterms:created>
  <dcterms:modified xsi:type="dcterms:W3CDTF">2018-02-20T07:55:27Z</dcterms:modified>
</cp:coreProperties>
</file>