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Firma\2015\2015 032 Sokolov, ul. Jednoty - parkoviště vnitroblok\02 Komunikace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Pol'!$A$1:$U$142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G55" i="1"/>
  <c r="G54" i="1"/>
  <c r="G53" i="1"/>
  <c r="G52" i="1"/>
  <c r="G51" i="1"/>
  <c r="G50" i="1"/>
  <c r="G49" i="1"/>
  <c r="G39" i="1"/>
  <c r="F39" i="1"/>
  <c r="G132" i="12"/>
  <c r="AC132" i="12"/>
  <c r="AD132" i="12"/>
  <c r="BA92" i="12"/>
  <c r="BA91" i="12"/>
  <c r="BA72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2" i="12"/>
  <c r="I12" i="12"/>
  <c r="K12" i="12"/>
  <c r="M12" i="12"/>
  <c r="O12" i="12"/>
  <c r="Q12" i="12"/>
  <c r="U12" i="12"/>
  <c r="G14" i="12"/>
  <c r="G8" i="12" s="1"/>
  <c r="I14" i="12"/>
  <c r="K14" i="12"/>
  <c r="M14" i="12"/>
  <c r="O14" i="12"/>
  <c r="Q14" i="12"/>
  <c r="U14" i="12"/>
  <c r="G19" i="12"/>
  <c r="M19" i="12" s="1"/>
  <c r="I19" i="12"/>
  <c r="K19" i="12"/>
  <c r="O19" i="12"/>
  <c r="O8" i="12" s="1"/>
  <c r="Q19" i="12"/>
  <c r="U19" i="12"/>
  <c r="G25" i="12"/>
  <c r="I25" i="12"/>
  <c r="K25" i="12"/>
  <c r="M25" i="12"/>
  <c r="O25" i="12"/>
  <c r="Q25" i="12"/>
  <c r="U25" i="12"/>
  <c r="G27" i="12"/>
  <c r="M27" i="12" s="1"/>
  <c r="I27" i="12"/>
  <c r="K27" i="12"/>
  <c r="O27" i="12"/>
  <c r="Q27" i="12"/>
  <c r="U27" i="12"/>
  <c r="G29" i="12"/>
  <c r="I29" i="12"/>
  <c r="K29" i="12"/>
  <c r="M29" i="12"/>
  <c r="O29" i="12"/>
  <c r="Q29" i="12"/>
  <c r="U29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5" i="12"/>
  <c r="M45" i="12" s="1"/>
  <c r="I45" i="12"/>
  <c r="I44" i="12" s="1"/>
  <c r="K45" i="12"/>
  <c r="K44" i="12" s="1"/>
  <c r="O45" i="12"/>
  <c r="Q45" i="12"/>
  <c r="Q44" i="12" s="1"/>
  <c r="U45" i="12"/>
  <c r="U44" i="12" s="1"/>
  <c r="G50" i="12"/>
  <c r="I50" i="12"/>
  <c r="K50" i="12"/>
  <c r="M50" i="12"/>
  <c r="O50" i="12"/>
  <c r="Q50" i="12"/>
  <c r="U50" i="12"/>
  <c r="G51" i="12"/>
  <c r="I51" i="12"/>
  <c r="K51" i="12"/>
  <c r="M51" i="12"/>
  <c r="O51" i="12"/>
  <c r="Q51" i="12"/>
  <c r="U51" i="12"/>
  <c r="G54" i="12"/>
  <c r="M54" i="12" s="1"/>
  <c r="I54" i="12"/>
  <c r="K54" i="12"/>
  <c r="O54" i="12"/>
  <c r="O44" i="12" s="1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7" i="12"/>
  <c r="I57" i="12"/>
  <c r="K57" i="12"/>
  <c r="M57" i="12"/>
  <c r="O57" i="12"/>
  <c r="Q57" i="12"/>
  <c r="U57" i="12"/>
  <c r="G60" i="12"/>
  <c r="M60" i="12" s="1"/>
  <c r="I60" i="12"/>
  <c r="K60" i="12"/>
  <c r="O60" i="12"/>
  <c r="Q60" i="12"/>
  <c r="U60" i="12"/>
  <c r="G63" i="12"/>
  <c r="M63" i="12" s="1"/>
  <c r="I63" i="12"/>
  <c r="K63" i="12"/>
  <c r="O63" i="12"/>
  <c r="Q63" i="12"/>
  <c r="U63" i="12"/>
  <c r="G65" i="12"/>
  <c r="I65" i="12"/>
  <c r="K65" i="12"/>
  <c r="M65" i="12"/>
  <c r="O65" i="12"/>
  <c r="Q65" i="12"/>
  <c r="U65" i="12"/>
  <c r="G67" i="12"/>
  <c r="I67" i="12"/>
  <c r="K67" i="12"/>
  <c r="M67" i="12"/>
  <c r="O67" i="12"/>
  <c r="Q67" i="12"/>
  <c r="U67" i="12"/>
  <c r="G69" i="12"/>
  <c r="M69" i="12" s="1"/>
  <c r="I69" i="12"/>
  <c r="I68" i="12" s="1"/>
  <c r="K69" i="12"/>
  <c r="K68" i="12" s="1"/>
  <c r="O69" i="12"/>
  <c r="Q69" i="12"/>
  <c r="Q68" i="12" s="1"/>
  <c r="U69" i="12"/>
  <c r="U68" i="12" s="1"/>
  <c r="G71" i="12"/>
  <c r="I71" i="12"/>
  <c r="K71" i="12"/>
  <c r="M71" i="12"/>
  <c r="O71" i="12"/>
  <c r="Q71" i="12"/>
  <c r="U71" i="12"/>
  <c r="G75" i="12"/>
  <c r="I75" i="12"/>
  <c r="K75" i="12"/>
  <c r="M75" i="12"/>
  <c r="O75" i="12"/>
  <c r="Q75" i="12"/>
  <c r="U75" i="12"/>
  <c r="G79" i="12"/>
  <c r="M79" i="12" s="1"/>
  <c r="I79" i="12"/>
  <c r="K79" i="12"/>
  <c r="O79" i="12"/>
  <c r="O68" i="12" s="1"/>
  <c r="Q79" i="12"/>
  <c r="U79" i="12"/>
  <c r="G81" i="12"/>
  <c r="M81" i="12" s="1"/>
  <c r="I81" i="12"/>
  <c r="K81" i="12"/>
  <c r="O81" i="12"/>
  <c r="Q81" i="12"/>
  <c r="U81" i="12"/>
  <c r="G83" i="12"/>
  <c r="I83" i="12"/>
  <c r="K83" i="12"/>
  <c r="M83" i="12"/>
  <c r="O83" i="12"/>
  <c r="Q83" i="12"/>
  <c r="U83" i="12"/>
  <c r="G85" i="12"/>
  <c r="I85" i="12"/>
  <c r="K85" i="12"/>
  <c r="M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I88" i="12"/>
  <c r="K88" i="12"/>
  <c r="M88" i="12"/>
  <c r="O88" i="12"/>
  <c r="Q88" i="12"/>
  <c r="U88" i="12"/>
  <c r="G89" i="12"/>
  <c r="I89" i="12"/>
  <c r="K89" i="12"/>
  <c r="M89" i="12"/>
  <c r="O89" i="12"/>
  <c r="Q89" i="12"/>
  <c r="U89" i="12"/>
  <c r="G90" i="12"/>
  <c r="M90" i="12" s="1"/>
  <c r="I90" i="12"/>
  <c r="K90" i="12"/>
  <c r="O90" i="12"/>
  <c r="Q90" i="12"/>
  <c r="U90" i="12"/>
  <c r="G93" i="12"/>
  <c r="M93" i="12" s="1"/>
  <c r="I93" i="12"/>
  <c r="K93" i="12"/>
  <c r="O93" i="12"/>
  <c r="Q93" i="12"/>
  <c r="U93" i="12"/>
  <c r="G94" i="12"/>
  <c r="I94" i="12"/>
  <c r="K94" i="12"/>
  <c r="M94" i="12"/>
  <c r="O94" i="12"/>
  <c r="Q94" i="12"/>
  <c r="U94" i="12"/>
  <c r="G96" i="12"/>
  <c r="I96" i="12"/>
  <c r="K96" i="12"/>
  <c r="M96" i="12"/>
  <c r="O96" i="12"/>
  <c r="Q96" i="12"/>
  <c r="U96" i="12"/>
  <c r="G97" i="12"/>
  <c r="G98" i="12"/>
  <c r="M98" i="12" s="1"/>
  <c r="I98" i="12"/>
  <c r="I97" i="12" s="1"/>
  <c r="K98" i="12"/>
  <c r="K97" i="12" s="1"/>
  <c r="O98" i="12"/>
  <c r="Q98" i="12"/>
  <c r="Q97" i="12" s="1"/>
  <c r="U98" i="12"/>
  <c r="U97" i="12" s="1"/>
  <c r="G104" i="12"/>
  <c r="I104" i="12"/>
  <c r="K104" i="12"/>
  <c r="M104" i="12"/>
  <c r="O104" i="12"/>
  <c r="Q104" i="12"/>
  <c r="U104" i="12"/>
  <c r="G106" i="12"/>
  <c r="I106" i="12"/>
  <c r="K106" i="12"/>
  <c r="M106" i="12"/>
  <c r="O106" i="12"/>
  <c r="Q106" i="12"/>
  <c r="U106" i="12"/>
  <c r="G108" i="12"/>
  <c r="M108" i="12" s="1"/>
  <c r="I108" i="12"/>
  <c r="K108" i="12"/>
  <c r="O108" i="12"/>
  <c r="O97" i="12" s="1"/>
  <c r="Q108" i="12"/>
  <c r="U108" i="12"/>
  <c r="G110" i="12"/>
  <c r="M110" i="12" s="1"/>
  <c r="I110" i="12"/>
  <c r="K110" i="12"/>
  <c r="O110" i="12"/>
  <c r="Q110" i="12"/>
  <c r="U110" i="12"/>
  <c r="G112" i="12"/>
  <c r="I112" i="12"/>
  <c r="K112" i="12"/>
  <c r="M112" i="12"/>
  <c r="O112" i="12"/>
  <c r="Q112" i="12"/>
  <c r="U112" i="12"/>
  <c r="K115" i="12"/>
  <c r="U115" i="12"/>
  <c r="G116" i="12"/>
  <c r="G115" i="12" s="1"/>
  <c r="I116" i="12"/>
  <c r="I115" i="12" s="1"/>
  <c r="K116" i="12"/>
  <c r="O116" i="12"/>
  <c r="O115" i="12" s="1"/>
  <c r="Q116" i="12"/>
  <c r="Q115" i="12" s="1"/>
  <c r="U116" i="12"/>
  <c r="G121" i="12"/>
  <c r="I121" i="12"/>
  <c r="O121" i="12"/>
  <c r="Q121" i="12"/>
  <c r="G122" i="12"/>
  <c r="I122" i="12"/>
  <c r="K122" i="12"/>
  <c r="K121" i="12" s="1"/>
  <c r="M122" i="12"/>
  <c r="M121" i="12" s="1"/>
  <c r="O122" i="12"/>
  <c r="Q122" i="12"/>
  <c r="U122" i="12"/>
  <c r="U121" i="12" s="1"/>
  <c r="G125" i="12"/>
  <c r="G124" i="12" s="1"/>
  <c r="I125" i="12"/>
  <c r="I124" i="12" s="1"/>
  <c r="K125" i="12"/>
  <c r="O125" i="12"/>
  <c r="O124" i="12" s="1"/>
  <c r="Q125" i="12"/>
  <c r="Q124" i="12" s="1"/>
  <c r="U125" i="12"/>
  <c r="G130" i="12"/>
  <c r="M130" i="12" s="1"/>
  <c r="I130" i="12"/>
  <c r="K130" i="12"/>
  <c r="K124" i="12" s="1"/>
  <c r="O130" i="12"/>
  <c r="Q130" i="12"/>
  <c r="U130" i="12"/>
  <c r="U124" i="12" s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G56" i="1"/>
  <c r="H56" i="1"/>
  <c r="I56" i="1"/>
  <c r="AZ43" i="1"/>
  <c r="G27" i="1"/>
  <c r="G25" i="1"/>
  <c r="G26" i="1" s="1"/>
  <c r="F40" i="1"/>
  <c r="G28" i="1" s="1"/>
  <c r="G40" i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3" i="1" l="1"/>
  <c r="M97" i="12"/>
  <c r="M68" i="12"/>
  <c r="M44" i="12"/>
  <c r="M8" i="12"/>
  <c r="G68" i="12"/>
  <c r="G44" i="12"/>
  <c r="M116" i="12"/>
  <c r="M115" i="12" s="1"/>
  <c r="M125" i="12"/>
  <c r="M124" i="12" s="1"/>
  <c r="G21" i="1"/>
  <c r="I21" i="1"/>
  <c r="E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<sst xmlns="http://schemas.openxmlformats.org/spreadsheetml/2006/main" count="508" uniqueCount="273">
  <si>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</si>
  <si>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</si>
  <si>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</si>
  <si>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</si>
  <si>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</si>
  <si>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</si>
  <si>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</si>
  <si>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</si>
  <si>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</si>
  <si>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</si>
  <si>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</si>
  <si>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</si>
  <si>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</si>
  <si>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</si>
  <si>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</si>
  <si>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</si>
  <si>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</si>
  <si>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</si>
  <si>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</si>
  <si>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</si>
  <si>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</si>
  <si>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</si>
  <si>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</si>
  <si>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</si>
  <si>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</si>
  <si>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</si>
  <si>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</si>
  <si>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</si>
  <si>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</si>
  <si>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</si>
  <si>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</si>
  <si>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</si>
  <si>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</si>
  <si>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</si>
  <si>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</si>
  <si>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</si>
  <si>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</si>
  <si>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</si>
  <si>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</si>
  <si>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</si>
  <si>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</si>
  <si>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</si>
  <si>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</si>
  <si>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</si>
  <si>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</si>
  <si>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Jiří Soukup</t>
  </si>
  <si>
    <t>Sokolov, ulice Jednoty - parkoviště ve vnitrobloku</t>
  </si>
  <si>
    <t>Město Sokolov</t>
  </si>
  <si>
    <t>Rokycanova 1929</t>
  </si>
  <si>
    <t>Sokolov</t>
  </si>
  <si>
    <t>35601</t>
  </si>
  <si>
    <t>00259586</t>
  </si>
  <si>
    <t>CZ00259586</t>
  </si>
  <si>
    <t>Celkem za stavbu</t>
  </si>
  <si>
    <t>CZK</t>
  </si>
  <si>
    <t xml:space="preserve">Popis rozpočtu:  - </t>
  </si>
  <si>
    <t>Parkoviště pro osobní automobily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</si>
  <si>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</si>
  <si>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</si>
  <si>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</si>
  <si>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</si>
  <si>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</si>
  <si>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</si>
  <si>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</si>
  <si>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</si>
  <si>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</si>
  <si>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</si>
  <si>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</si>
  <si>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</si>
  <si>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711</t>
  </si>
  <si>
    <t>Izolace proti vodě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</si>
  <si>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</si>
  <si>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</si>
  <si>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</si>
  <si>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</si>
  <si>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</si>
  <si>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</si>
  <si>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</si>
  <si>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</si>
  <si>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</si>
  <si>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</si>
  <si>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</si>
  <si>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</si>
  <si>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</si>
  <si>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</si>
  <si>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</si>
  <si>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</si>
  <si>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</si>
  <si>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</si>
  <si>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</si>
  <si>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</si>
  <si>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</si>
  <si>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</si>
  <si>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</si>
  <si>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</si>
  <si>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</si>
  <si>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</si>
  <si>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</si>
  <si>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</si>
  <si>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</si>
  <si>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</si>
  <si>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</si>
  <si>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113108405R00</t>
  </si>
  <si>
    <t>Odstranění podkladu pl. nad 50 m2, živice tl.5 cm</t>
  </si>
  <si>
    <t>m2</t>
  </si>
  <si>
    <t>POL1_0</t>
  </si>
  <si>
    <t>136,00</t>
  </si>
  <si>
    <t>VV</t>
  </si>
  <si>
    <t>203,00</t>
  </si>
  <si>
    <t>113107635R00</t>
  </si>
  <si>
    <t>Odstranění podkladu nad 50 m2,kam.drcené tl.35 cm</t>
  </si>
  <si>
    <t>339,00</t>
  </si>
  <si>
    <t>113106231R00</t>
  </si>
  <si>
    <t>Rozebrání dlažeb ze zámkové dlažby v kamenivu</t>
  </si>
  <si>
    <t>18,75</t>
  </si>
  <si>
    <t>23,75</t>
  </si>
  <si>
    <t>4,00</t>
  </si>
  <si>
    <t>1,35</t>
  </si>
  <si>
    <t>113107515R00</t>
  </si>
  <si>
    <t>Odstranění podkladu pl. 50 m2,kam.drcené tl.15 cm</t>
  </si>
  <si>
    <t>64,10</t>
  </si>
  <si>
    <t>113107640R00</t>
  </si>
  <si>
    <t>Odstranění podkladu nad 50 m2,kam.drcené tl.40 cm</t>
  </si>
  <si>
    <t>455,10</t>
  </si>
  <si>
    <t>113202111R00</t>
  </si>
  <si>
    <t>Vytrhání obrub z krajníků nebo obrubníků stojatých</t>
  </si>
  <si>
    <t>m</t>
  </si>
  <si>
    <t>38,50+99,15+29,40+10,85+12,60</t>
  </si>
  <si>
    <t>122202201R00</t>
  </si>
  <si>
    <t>Odkopávky pro silnice v hor. 3 do 100 m3</t>
  </si>
  <si>
    <t>m3</t>
  </si>
  <si>
    <t>(203,00+28,40+8,20+272,40)*0,40</t>
  </si>
  <si>
    <t>47,85*0,15</t>
  </si>
  <si>
    <t>122202209R00</t>
  </si>
  <si>
    <t>Příplatek za lepivost - odkop. pro silnice v hor.3</t>
  </si>
  <si>
    <t>162701105R00</t>
  </si>
  <si>
    <t>Vodorovné přemístění výkopku z hor.1-4 do 10000 m</t>
  </si>
  <si>
    <t>162701109R00</t>
  </si>
  <si>
    <t>Příplatek k vod. přemístění hor.1-4 za další 1 km</t>
  </si>
  <si>
    <t>211,9775*5</t>
  </si>
  <si>
    <t>171201201R00</t>
  </si>
  <si>
    <t>Uložení sypaniny na skl.-sypanina na výšku přes 2m</t>
  </si>
  <si>
    <t>199000002R00</t>
  </si>
  <si>
    <t>Poplatek za skládku horniny 1- 4</t>
  </si>
  <si>
    <t>121101100R00</t>
  </si>
  <si>
    <t>Sejmutí ornice, pl. do 400 m2, přemístění do 50 m</t>
  </si>
  <si>
    <t>(280+42)*0,1</t>
  </si>
  <si>
    <t>181301101R00</t>
  </si>
  <si>
    <t>Rozprostření ornice, rovina, tl. do 10 cm do 500m2</t>
  </si>
  <si>
    <t>180402111R00</t>
  </si>
  <si>
    <t>Založení trávníku parkového výsevem v rovině</t>
  </si>
  <si>
    <t>00572410R</t>
  </si>
  <si>
    <t>Směs travní parková II. mírná zátěž PROFI</t>
  </si>
  <si>
    <t>kg</t>
  </si>
  <si>
    <t>POL3_0</t>
  </si>
  <si>
    <t>300*0,0125</t>
  </si>
  <si>
    <t>564851113R00</t>
  </si>
  <si>
    <t>Podklad ze štěrkodrti po zhutnění tloušťky 17 cm</t>
  </si>
  <si>
    <t>173,7675</t>
  </si>
  <si>
    <t>823,3508</t>
  </si>
  <si>
    <t>64,4904</t>
  </si>
  <si>
    <t>7,2289</t>
  </si>
  <si>
    <t>567122111R00</t>
  </si>
  <si>
    <t>Podklad z kameniva zpev.cementem KZC 1 tl.12 cm</t>
  </si>
  <si>
    <t>573111113R00</t>
  </si>
  <si>
    <t>Postřik živičný infiltr.+ posyp, asfalt 1,5 kg/m2</t>
  </si>
  <si>
    <t>565151211R00</t>
  </si>
  <si>
    <t>Podklad z obal kam.ACP 16+,ACP 22+,nad 3 m,tl.7 cm</t>
  </si>
  <si>
    <t>573211111R00</t>
  </si>
  <si>
    <t>Postřik živičný spojovací z asfaltu 0,5-0,7 kg/m2</t>
  </si>
  <si>
    <t>577132111RT2</t>
  </si>
  <si>
    <t>Beton asfalt. ACO 11+ obrusný, š.nad 3 m, tl. 4 cm, plochy 201-1000 m2</t>
  </si>
  <si>
    <t>596215040R00</t>
  </si>
  <si>
    <t>Kladení zámkové dlažby tl. 8 cm do drtě tl. 4 cm</t>
  </si>
  <si>
    <t>59245268RS</t>
  </si>
  <si>
    <t>Dlažba BEST KLASIKO přírodní  20x10x8</t>
  </si>
  <si>
    <t>60,7313</t>
  </si>
  <si>
    <t>59245264R</t>
  </si>
  <si>
    <t>Dlažba BEST KLASIKO červená pro nevidomé 20x10x8, povrch STANDARD</t>
  </si>
  <si>
    <t>8,7591</t>
  </si>
  <si>
    <t>564851111R00</t>
  </si>
  <si>
    <t>Podklad ze štěrkodrti po zhutnění tloušťky 15 cm</t>
  </si>
  <si>
    <t>68,4448</t>
  </si>
  <si>
    <t>59245308R</t>
  </si>
  <si>
    <t>Dlažba BEST KLASIKO přírodní  20x10x6</t>
  </si>
  <si>
    <t>919735113R00</t>
  </si>
  <si>
    <t>Řezání stávajícího živičného krytu tl. 10 - 15 cm</t>
  </si>
  <si>
    <t>18,00</t>
  </si>
  <si>
    <t>917862111RT8</t>
  </si>
  <si>
    <t>Osazení stojat. obrub.bet. s opěrou,lože z C 12/15, včetně obrubníku  100/15/30</t>
  </si>
  <si>
    <t>Z toho 13,00m na výšku 0,05m, 6,00m na výšku 0,02 - 0,03m, ostatní na výšku 0,15m</t>
  </si>
  <si>
    <t>POP</t>
  </si>
  <si>
    <t>282,00</t>
  </si>
  <si>
    <t>916561111RT2</t>
  </si>
  <si>
    <t>Osazení záhon.obrubníků do lože z C 12/15 s opěrou, včetně obrubníku   50/5/20 cm</t>
  </si>
  <si>
    <t>4,00+8,50+2,85+15,50+2,85+22,75</t>
  </si>
  <si>
    <t>1,75</t>
  </si>
  <si>
    <t>9,75</t>
  </si>
  <si>
    <t>916561111R00</t>
  </si>
  <si>
    <t>Osazení záhon.obrubníků do lože z C 12/15 s opěrou</t>
  </si>
  <si>
    <t>12,60+4,90+4,50</t>
  </si>
  <si>
    <t>59217509R</t>
  </si>
  <si>
    <t>Obrubník Best LINEA I přírodní 50x8x25 cm</t>
  </si>
  <si>
    <t>kus</t>
  </si>
  <si>
    <t>22,00*2</t>
  </si>
  <si>
    <t>915791111R00</t>
  </si>
  <si>
    <t>Předznačení pro značení dělící čáry,vodící proužky</t>
  </si>
  <si>
    <t>14*5,30</t>
  </si>
  <si>
    <t>915711111R00</t>
  </si>
  <si>
    <t>Vodorovné značení dělících čar 12 cm střík.barvou</t>
  </si>
  <si>
    <t>915791112R00</t>
  </si>
  <si>
    <t>Předznačení pro značení stopčáry, zebry, nápisů</t>
  </si>
  <si>
    <t>915721111R00</t>
  </si>
  <si>
    <t>Vodorovné značení střík.barvou stopčar,zeber atd.</t>
  </si>
  <si>
    <t>914001121R00</t>
  </si>
  <si>
    <t>Osaz.sloupku dopr.značky vč. bet.základu+Al patka</t>
  </si>
  <si>
    <t>914001125R00</t>
  </si>
  <si>
    <t>Osazení svislé dopr.značky na sloupek nebo konzolu</t>
  </si>
  <si>
    <t>40445050.AR</t>
  </si>
  <si>
    <t>Značka dopr inf IP 11-13 500/700 fól1, EG7letá</t>
  </si>
  <si>
    <t>IP11a "Parkoviště"</t>
  </si>
  <si>
    <t>IP12 "Parkoviště - RESERVÉ s logem O1"</t>
  </si>
  <si>
    <t>914991001R00</t>
  </si>
  <si>
    <t>Montáž dočasné značky včetně stojanu</t>
  </si>
  <si>
    <t>914992001R00</t>
  </si>
  <si>
    <t>Nájem dopravní značky včetně stojanu - den</t>
  </si>
  <si>
    <t>14*30</t>
  </si>
  <si>
    <t>914993001R00</t>
  </si>
  <si>
    <t>Demontáž dočasné značky včetně stojanu</t>
  </si>
  <si>
    <t>979082213R00</t>
  </si>
  <si>
    <t>Vodorovná doprava suti po suchu do 1 km</t>
  </si>
  <si>
    <t>t</t>
  </si>
  <si>
    <t>37,2900</t>
  </si>
  <si>
    <t>261,0300</t>
  </si>
  <si>
    <t>10,76625</t>
  </si>
  <si>
    <t>36,9435</t>
  </si>
  <si>
    <t>400,4880</t>
  </si>
  <si>
    <t>979082219R00</t>
  </si>
  <si>
    <t>Příplatek za dopravu suti po suchu za další 1 km</t>
  </si>
  <si>
    <t>746,5178*14</t>
  </si>
  <si>
    <t>979084216R00</t>
  </si>
  <si>
    <t>Vodorovná doprava vybour. hmot po suchu do 5 km</t>
  </si>
  <si>
    <t>27,62250</t>
  </si>
  <si>
    <t>979084219R00</t>
  </si>
  <si>
    <t>Příplatek k dopravě vybour.hmot za dalších 5 km</t>
  </si>
  <si>
    <t>27,6225*2</t>
  </si>
  <si>
    <t>979990113R00</t>
  </si>
  <si>
    <t>Poplatek za skládku suti - obalované kam. - asfalt</t>
  </si>
  <si>
    <t>37,29</t>
  </si>
  <si>
    <t>979990103R00</t>
  </si>
  <si>
    <t>Poplatek za skládku suti - beton</t>
  </si>
  <si>
    <t>27,6225</t>
  </si>
  <si>
    <t>998225111R00</t>
  </si>
  <si>
    <t>Přesun hmot, pozemní komunikace, kryt živičný</t>
  </si>
  <si>
    <t>0,00375</t>
  </si>
  <si>
    <t>1073,78443</t>
  </si>
  <si>
    <t>85,30739</t>
  </si>
  <si>
    <t>0,00434</t>
  </si>
  <si>
    <t>711132311R00</t>
  </si>
  <si>
    <t>Prov. izolace nopovou fólií svisle, vč.uchyc.prvků</t>
  </si>
  <si>
    <t>(4,50+16,50+15,50+13,50+9,25+12,50+0,50)*0,75</t>
  </si>
  <si>
    <t>460510022R00</t>
  </si>
  <si>
    <t>Kabelový prostup z plast.trub, DN do 15 cm</t>
  </si>
  <si>
    <t>79,00</t>
  </si>
  <si>
    <t>15,00</t>
  </si>
  <si>
    <t>14,00*2</t>
  </si>
  <si>
    <t>16,50*2</t>
  </si>
  <si>
    <t>3457114729R</t>
  </si>
  <si>
    <t>Trubka kabelová chránička KOPODUR KD 09200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</si>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</sst>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18" fillId="0" borderId="33" xfId="0" applyNumberFormat="1" applyFont="1" applyBorder="1" applyAlignment="1">
      <alignment horizontal="center" vertical="top" wrapText="1" shrinkToFit="1"/>
    </xf>
    <xf numFmtId="0" fontId="0" fillId="3" borderId="39" xfId="0" applyFill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9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 t="s">
        <v>51</v>
      </c>
      <c r="J5" s="11"/>
    </row>
    <row r="6" spans="1:15" ht="15.75" customHeight="1" x14ac:dyDescent="0.2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 t="s">
        <v>52</v>
      </c>
      <c r="J6" s="11"/>
    </row>
    <row r="7" spans="1:15" ht="15.75" customHeight="1" x14ac:dyDescent="0.2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 t="s">
        <v>29</v>
      </c>
      <c r="F15" s="81"/>
      <c r="G15" s="82" t="s">
        <v>30</v>
      </c>
      <c r="H15" s="82"/>
      <c r="I15" s="82" t="s">
        <v>28</v>
      </c>
      <c r="J15" s="83"/>
    </row>
    <row r="16" spans="1:15" ht="23.25" customHeight="1" x14ac:dyDescent="0.2">
      <c r="A16" s="196" t="s">
        <v>23</v>
      </c>
      <c r="B16" s="197" t="s">
        <v>23</v>
      </c>
      <c r="C16" s="58"/>
      <c r="D16" s="59"/>
      <c r="E16" s="84">
        <f>SUMIF(F49:F55,A16,G49:G55)+SUMIF(F49:F55,"PSU",G49:G55)</f>
        <v>0</v>
      </c>
      <c r="F16" s="85"/>
      <c r="G16" s="84">
        <f>SUMIF(F49:F55,A16,H49:H55)+SUMIF(F49:F55,"PSU",H49:H55)</f>
        <v>0</v>
      </c>
      <c r="H16" s="85"/>
      <c r="I16" s="84">
        <f>SUMIF(F49:F55,A16,I49:I55)+SUMIF(F49:F55,"PSU",I49:I55)</f>
        <v>0</v>
      </c>
      <c r="J16" s="94"/>
    </row>
    <row r="17" spans="1:10" ht="23.25" customHeight="1" x14ac:dyDescent="0.2">
      <c r="A17" s="196" t="s">
        <v>24</v>
      </c>
      <c r="B17" s="197" t="s">
        <v>24</v>
      </c>
      <c r="C17" s="58"/>
      <c r="D17" s="59"/>
      <c r="E17" s="84">
        <f>SUMIF(F49:F55,A17,G49:G55)</f>
        <v>0</v>
      </c>
      <c r="F17" s="85"/>
      <c r="G17" s="84">
        <f>SUMIF(F49:F55,A17,H49:H55)</f>
        <v>0</v>
      </c>
      <c r="H17" s="85"/>
      <c r="I17" s="84">
        <f>SUMIF(F49:F55,A17,I49:I55)</f>
        <v>0</v>
      </c>
      <c r="J17" s="94"/>
    </row>
    <row r="18" spans="1:10" ht="23.25" customHeight="1" x14ac:dyDescent="0.2">
      <c r="A18" s="196" t="s">
        <v>25</v>
      </c>
      <c r="B18" s="197" t="s">
        <v>25</v>
      </c>
      <c r="C18" s="58"/>
      <c r="D18" s="59"/>
      <c r="E18" s="84">
        <f>SUMIF(F49:F55,A18,G49:G55)</f>
        <v>0</v>
      </c>
      <c r="F18" s="85"/>
      <c r="G18" s="84">
        <f>SUMIF(F49:F55,A18,H49:H55)</f>
        <v>0</v>
      </c>
      <c r="H18" s="85"/>
      <c r="I18" s="84">
        <f>SUMIF(F49:F55,A18,I49:I55)</f>
        <v>0</v>
      </c>
      <c r="J18" s="94"/>
    </row>
    <row r="19" spans="1:10" ht="23.25" customHeight="1" x14ac:dyDescent="0.2">
      <c r="A19" s="196" t="s">
        <v>73</v>
      </c>
      <c r="B19" s="197" t="s">
        <v>26</v>
      </c>
      <c r="C19" s="58"/>
      <c r="D19" s="59"/>
      <c r="E19" s="84">
        <f>SUMIF(F49:F55,A19,G49:G55)</f>
        <v>0</v>
      </c>
      <c r="F19" s="85"/>
      <c r="G19" s="84">
        <f>SUMIF(F49:F55,A19,H49:H55)</f>
        <v>0</v>
      </c>
      <c r="H19" s="85"/>
      <c r="I19" s="84">
        <f>SUMIF(F49:F55,A19,I49:I55)</f>
        <v>0</v>
      </c>
      <c r="J19" s="94"/>
    </row>
    <row r="20" spans="1:10" ht="23.25" customHeight="1" x14ac:dyDescent="0.2">
      <c r="A20" s="196" t="s">
        <v>74</v>
      </c>
      <c r="B20" s="197" t="s">
        <v>27</v>
      </c>
      <c r="C20" s="58"/>
      <c r="D20" s="59"/>
      <c r="E20" s="84">
        <f>SUMIF(F49:F55,A20,G49:G55)</f>
        <v>0</v>
      </c>
      <c r="F20" s="85"/>
      <c r="G20" s="84">
        <f>SUMIF(F49:F55,A20,H49:H55)</f>
        <v>0</v>
      </c>
      <c r="H20" s="85"/>
      <c r="I20" s="84">
        <f>SUMIF(F49:F55,A20,I49:I55)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>
        <f>SUM(E16:F20)</f>
        <v>0</v>
      </c>
      <c r="F21" s="96"/>
      <c r="G21" s="95">
        <f>SUM(G16:H20)</f>
        <v>0</v>
      </c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42285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52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52" ht="25.5" hidden="1" customHeight="1" x14ac:dyDescent="0.2">
      <c r="A39" s="132">
        <v>1</v>
      </c>
      <c r="B39" s="138"/>
      <c r="C39" s="139"/>
      <c r="D39" s="140"/>
      <c r="E39" s="140"/>
      <c r="F39" s="148">
        <f>' Pol'!AC132</f>
        <v>0</v>
      </c>
      <c r="G39" s="149">
        <f>' Pol'!AD132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52" ht="25.5" hidden="1" customHeight="1" x14ac:dyDescent="0.2">
      <c r="A40" s="132"/>
      <c r="B40" s="142" t="s">
        <v>53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2" spans="1:52" x14ac:dyDescent="0.2">
      <c r="B42" t="s">
        <v>55</v>
      </c>
    </row>
    <row r="43" spans="1:52" x14ac:dyDescent="0.2">
      <c r="B43" s="163" t="s">
        <v>56</v>
      </c>
      <c r="C43" s="163"/>
      <c r="D43" s="163"/>
      <c r="E43" s="163"/>
      <c r="F43" s="163"/>
      <c r="G43" s="163"/>
      <c r="H43" s="163"/>
      <c r="I43" s="163"/>
      <c r="J43" s="163"/>
      <c r="AZ43" s="162" t="str">
        <f>B43</f>
        <v>Parkoviště pro osobní automobily</v>
      </c>
    </row>
    <row r="46" spans="1:52" ht="15.75" x14ac:dyDescent="0.25">
      <c r="B46" s="164" t="s">
        <v>57</v>
      </c>
    </row>
    <row r="48" spans="1:52" ht="25.5" customHeight="1" x14ac:dyDescent="0.2">
      <c r="A48" s="165"/>
      <c r="B48" s="171" t="s">
        <v>16</v>
      </c>
      <c r="C48" s="171" t="s">
        <v>5</v>
      </c>
      <c r="D48" s="172"/>
      <c r="E48" s="172"/>
      <c r="F48" s="175" t="s">
        <v>58</v>
      </c>
      <c r="G48" s="175" t="s">
        <v>29</v>
      </c>
      <c r="H48" s="175" t="s">
        <v>30</v>
      </c>
      <c r="I48" s="176" t="s">
        <v>28</v>
      </c>
      <c r="J48" s="176"/>
    </row>
    <row r="49" spans="1:10" ht="25.5" customHeight="1" x14ac:dyDescent="0.2">
      <c r="A49" s="166"/>
      <c r="B49" s="177" t="s">
        <v>59</v>
      </c>
      <c r="C49" s="178" t="s">
        <v>60</v>
      </c>
      <c r="D49" s="179"/>
      <c r="E49" s="179"/>
      <c r="F49" s="183" t="s">
        <v>23</v>
      </c>
      <c r="G49" s="184">
        <f>' Pol'!I8</f>
        <v>0</v>
      </c>
      <c r="H49" s="184">
        <f>' Pol'!K8</f>
        <v>0</v>
      </c>
      <c r="I49" s="185"/>
      <c r="J49" s="185"/>
    </row>
    <row r="50" spans="1:10" ht="25.5" customHeight="1" x14ac:dyDescent="0.2">
      <c r="A50" s="166"/>
      <c r="B50" s="169" t="s">
        <v>61</v>
      </c>
      <c r="C50" s="168" t="s">
        <v>62</v>
      </c>
      <c r="D50" s="170"/>
      <c r="E50" s="170"/>
      <c r="F50" s="186" t="s">
        <v>23</v>
      </c>
      <c r="G50" s="187">
        <f>' Pol'!I44</f>
        <v>0</v>
      </c>
      <c r="H50" s="187">
        <f>' Pol'!K44</f>
        <v>0</v>
      </c>
      <c r="I50" s="188"/>
      <c r="J50" s="188"/>
    </row>
    <row r="51" spans="1:10" ht="25.5" customHeight="1" x14ac:dyDescent="0.2">
      <c r="A51" s="166"/>
      <c r="B51" s="169" t="s">
        <v>63</v>
      </c>
      <c r="C51" s="168" t="s">
        <v>64</v>
      </c>
      <c r="D51" s="170"/>
      <c r="E51" s="170"/>
      <c r="F51" s="186" t="s">
        <v>23</v>
      </c>
      <c r="G51" s="187">
        <f>' Pol'!I68</f>
        <v>0</v>
      </c>
      <c r="H51" s="187">
        <f>' Pol'!K68</f>
        <v>0</v>
      </c>
      <c r="I51" s="188"/>
      <c r="J51" s="188"/>
    </row>
    <row r="52" spans="1:10" ht="25.5" customHeight="1" x14ac:dyDescent="0.2">
      <c r="A52" s="166"/>
      <c r="B52" s="169" t="s">
        <v>65</v>
      </c>
      <c r="C52" s="168" t="s">
        <v>66</v>
      </c>
      <c r="D52" s="170"/>
      <c r="E52" s="170"/>
      <c r="F52" s="186" t="s">
        <v>23</v>
      </c>
      <c r="G52" s="187">
        <f>' Pol'!I97</f>
        <v>0</v>
      </c>
      <c r="H52" s="187">
        <f>' Pol'!K97</f>
        <v>0</v>
      </c>
      <c r="I52" s="188"/>
      <c r="J52" s="188"/>
    </row>
    <row r="53" spans="1:10" ht="25.5" customHeight="1" x14ac:dyDescent="0.2">
      <c r="A53" s="166"/>
      <c r="B53" s="169" t="s">
        <v>67</v>
      </c>
      <c r="C53" s="168" t="s">
        <v>68</v>
      </c>
      <c r="D53" s="170"/>
      <c r="E53" s="170"/>
      <c r="F53" s="186" t="s">
        <v>23</v>
      </c>
      <c r="G53" s="187">
        <f>' Pol'!I115</f>
        <v>0</v>
      </c>
      <c r="H53" s="187">
        <f>' Pol'!K115</f>
        <v>0</v>
      </c>
      <c r="I53" s="188"/>
      <c r="J53" s="188"/>
    </row>
    <row r="54" spans="1:10" ht="25.5" customHeight="1" x14ac:dyDescent="0.2">
      <c r="A54" s="166"/>
      <c r="B54" s="169" t="s">
        <v>69</v>
      </c>
      <c r="C54" s="168" t="s">
        <v>70</v>
      </c>
      <c r="D54" s="170"/>
      <c r="E54" s="170"/>
      <c r="F54" s="186" t="s">
        <v>24</v>
      </c>
      <c r="G54" s="187">
        <f>' Pol'!I121</f>
        <v>0</v>
      </c>
      <c r="H54" s="187">
        <f>' Pol'!K121</f>
        <v>0</v>
      </c>
      <c r="I54" s="188"/>
      <c r="J54" s="188"/>
    </row>
    <row r="55" spans="1:10" ht="25.5" customHeight="1" x14ac:dyDescent="0.2">
      <c r="A55" s="166"/>
      <c r="B55" s="180" t="s">
        <v>71</v>
      </c>
      <c r="C55" s="181" t="s">
        <v>72</v>
      </c>
      <c r="D55" s="182"/>
      <c r="E55" s="182"/>
      <c r="F55" s="189" t="s">
        <v>25</v>
      </c>
      <c r="G55" s="190">
        <f>' Pol'!I124</f>
        <v>0</v>
      </c>
      <c r="H55" s="190">
        <f>' Pol'!K124</f>
        <v>0</v>
      </c>
      <c r="I55" s="191"/>
      <c r="J55" s="191"/>
    </row>
    <row r="56" spans="1:10" ht="25.5" customHeight="1" x14ac:dyDescent="0.2">
      <c r="A56" s="167"/>
      <c r="B56" s="173" t="s">
        <v>1</v>
      </c>
      <c r="C56" s="173"/>
      <c r="D56" s="174"/>
      <c r="E56" s="174"/>
      <c r="F56" s="192"/>
      <c r="G56" s="193">
        <f>SUM(G49:G55)</f>
        <v>0</v>
      </c>
      <c r="H56" s="193">
        <f>SUM(H49:H55)</f>
        <v>0</v>
      </c>
      <c r="I56" s="194">
        <f>SUM(I49:I55)</f>
        <v>0</v>
      </c>
      <c r="J56" s="194"/>
    </row>
    <row r="57" spans="1:10" x14ac:dyDescent="0.2">
      <c r="F57" s="195"/>
      <c r="G57" s="131"/>
      <c r="H57" s="195"/>
      <c r="I57" s="131"/>
      <c r="J57" s="131"/>
    </row>
    <row r="58" spans="1:10" x14ac:dyDescent="0.2">
      <c r="F58" s="195"/>
      <c r="G58" s="131"/>
      <c r="H58" s="195"/>
      <c r="I58" s="131"/>
      <c r="J58" s="131"/>
    </row>
    <row r="59" spans="1:10" x14ac:dyDescent="0.2">
      <c r="F59" s="195"/>
      <c r="G59" s="131"/>
      <c r="H59" s="195"/>
      <c r="I59" s="131"/>
      <c r="J59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9" t="s">
        <v>6</v>
      </c>
      <c r="B1" s="199"/>
      <c r="C1" s="199"/>
      <c r="D1" s="199"/>
      <c r="E1" s="199"/>
      <c r="F1" s="199"/>
      <c r="G1" s="199"/>
      <c r="AE1" t="s">
        <v>76</v>
      </c>
    </row>
    <row r="2" spans="1:60" ht="24.95" customHeight="1" x14ac:dyDescent="0.2">
      <c r="A2" s="206" t="s">
        <v>75</v>
      </c>
      <c r="B2" s="200"/>
      <c r="C2" s="201" t="s">
        <v>46</v>
      </c>
      <c r="D2" s="202"/>
      <c r="E2" s="202"/>
      <c r="F2" s="202"/>
      <c r="G2" s="208"/>
      <c r="AE2" t="s">
        <v>77</v>
      </c>
    </row>
    <row r="3" spans="1:60" ht="24.95" hidden="1" customHeight="1" x14ac:dyDescent="0.2">
      <c r="A3" s="207" t="s">
        <v>7</v>
      </c>
      <c r="B3" s="204"/>
      <c r="C3" s="203"/>
      <c r="D3" s="203"/>
      <c r="E3" s="203"/>
      <c r="F3" s="203"/>
      <c r="G3" s="209"/>
      <c r="AE3" t="s">
        <v>78</v>
      </c>
    </row>
    <row r="4" spans="1:60" ht="24.95" hidden="1" customHeight="1" x14ac:dyDescent="0.2">
      <c r="A4" s="207" t="s">
        <v>8</v>
      </c>
      <c r="B4" s="204"/>
      <c r="C4" s="205"/>
      <c r="D4" s="203"/>
      <c r="E4" s="203"/>
      <c r="F4" s="203"/>
      <c r="G4" s="209"/>
      <c r="AE4" t="s">
        <v>79</v>
      </c>
    </row>
    <row r="5" spans="1:60" hidden="1" x14ac:dyDescent="0.2">
      <c r="A5" s="210" t="s">
        <v>80</v>
      </c>
      <c r="B5" s="211"/>
      <c r="C5" s="212"/>
      <c r="D5" s="213"/>
      <c r="E5" s="214"/>
      <c r="F5" s="214"/>
      <c r="G5" s="215"/>
      <c r="AE5" t="s">
        <v>81</v>
      </c>
    </row>
    <row r="6" spans="1:60" x14ac:dyDescent="0.2">
      <c r="D6" s="198"/>
    </row>
    <row r="7" spans="1:60" ht="38.25" x14ac:dyDescent="0.2">
      <c r="A7" s="221" t="s">
        <v>82</v>
      </c>
      <c r="B7" s="222" t="s">
        <v>83</v>
      </c>
      <c r="C7" s="222" t="s">
        <v>84</v>
      </c>
      <c r="D7" s="242" t="s">
        <v>85</v>
      </c>
      <c r="E7" s="221" t="s">
        <v>86</v>
      </c>
      <c r="F7" s="216" t="s">
        <v>87</v>
      </c>
      <c r="G7" s="243" t="s">
        <v>28</v>
      </c>
      <c r="H7" s="244" t="s">
        <v>29</v>
      </c>
      <c r="I7" s="244" t="s">
        <v>88</v>
      </c>
      <c r="J7" s="244" t="s">
        <v>30</v>
      </c>
      <c r="K7" s="244" t="s">
        <v>89</v>
      </c>
      <c r="L7" s="244" t="s">
        <v>90</v>
      </c>
      <c r="M7" s="244" t="s">
        <v>91</v>
      </c>
      <c r="N7" s="244" t="s">
        <v>92</v>
      </c>
      <c r="O7" s="244" t="s">
        <v>93</v>
      </c>
      <c r="P7" s="244" t="s">
        <v>94</v>
      </c>
      <c r="Q7" s="244" t="s">
        <v>95</v>
      </c>
      <c r="R7" s="244" t="s">
        <v>96</v>
      </c>
      <c r="S7" s="244" t="s">
        <v>97</v>
      </c>
      <c r="T7" s="244" t="s">
        <v>98</v>
      </c>
      <c r="U7" s="223" t="s">
        <v>99</v>
      </c>
    </row>
    <row r="8" spans="1:60" x14ac:dyDescent="0.2">
      <c r="A8" s="245" t="s">
        <v>100</v>
      </c>
      <c r="B8" s="246" t="s">
        <v>59</v>
      </c>
      <c r="C8" s="247" t="s">
        <v>60</v>
      </c>
      <c r="D8" s="248"/>
      <c r="E8" s="249"/>
      <c r="F8" s="234"/>
      <c r="G8" s="234">
        <f>SUMIF(AE9:AE43,"&lt;&gt;NOR",G9:G43)</f>
        <v>0</v>
      </c>
      <c r="H8" s="234"/>
      <c r="I8" s="234">
        <f>SUM(I9:I43)</f>
        <v>0</v>
      </c>
      <c r="J8" s="234"/>
      <c r="K8" s="234">
        <f>SUM(K9:K43)</f>
        <v>0</v>
      </c>
      <c r="L8" s="234"/>
      <c r="M8" s="234">
        <f>SUM(M9:M43)</f>
        <v>0</v>
      </c>
      <c r="N8" s="234"/>
      <c r="O8" s="234">
        <f>SUM(O9:O43)</f>
        <v>0</v>
      </c>
      <c r="P8" s="234"/>
      <c r="Q8" s="234">
        <f>SUM(Q9:Q43)</f>
        <v>774.14</v>
      </c>
      <c r="R8" s="234"/>
      <c r="S8" s="234"/>
      <c r="T8" s="250"/>
      <c r="U8" s="234">
        <f>SUM(U9:U43)</f>
        <v>388</v>
      </c>
      <c r="AE8" t="s">
        <v>101</v>
      </c>
    </row>
    <row r="9" spans="1:60" outlineLevel="1" x14ac:dyDescent="0.2">
      <c r="A9" s="218">
        <v>1</v>
      </c>
      <c r="B9" s="224" t="s">
        <v>102</v>
      </c>
      <c r="C9" s="273" t="s">
        <v>103</v>
      </c>
      <c r="D9" s="226" t="s">
        <v>104</v>
      </c>
      <c r="E9" s="230">
        <v>339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0.11</v>
      </c>
      <c r="Q9" s="236">
        <f>ROUND(E9*P9,2)</f>
        <v>37.29</v>
      </c>
      <c r="R9" s="236"/>
      <c r="S9" s="236"/>
      <c r="T9" s="237">
        <v>4.2999999999999997E-2</v>
      </c>
      <c r="U9" s="236">
        <f>ROUND(E9*T9,2)</f>
        <v>14.58</v>
      </c>
      <c r="V9" s="217"/>
      <c r="W9" s="217"/>
      <c r="X9" s="217"/>
      <c r="Y9" s="217"/>
      <c r="Z9" s="217"/>
      <c r="AA9" s="217"/>
      <c r="AB9" s="217"/>
      <c r="AC9" s="217"/>
      <c r="AD9" s="217"/>
      <c r="AE9" s="217" t="s">
        <v>105</v>
      </c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 x14ac:dyDescent="0.2">
      <c r="A10" s="218"/>
      <c r="B10" s="224"/>
      <c r="C10" s="274" t="s">
        <v>106</v>
      </c>
      <c r="D10" s="227"/>
      <c r="E10" s="231">
        <v>136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/>
      <c r="U10" s="236"/>
      <c r="V10" s="217"/>
      <c r="W10" s="217"/>
      <c r="X10" s="217"/>
      <c r="Y10" s="217"/>
      <c r="Z10" s="217"/>
      <c r="AA10" s="217"/>
      <c r="AB10" s="217"/>
      <c r="AC10" s="217"/>
      <c r="AD10" s="217"/>
      <c r="AE10" s="217" t="s">
        <v>107</v>
      </c>
      <c r="AF10" s="217">
        <v>0</v>
      </c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18"/>
      <c r="B11" s="224"/>
      <c r="C11" s="274" t="s">
        <v>108</v>
      </c>
      <c r="D11" s="227"/>
      <c r="E11" s="231">
        <v>203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36"/>
      <c r="V11" s="217"/>
      <c r="W11" s="217"/>
      <c r="X11" s="217"/>
      <c r="Y11" s="217"/>
      <c r="Z11" s="217"/>
      <c r="AA11" s="217"/>
      <c r="AB11" s="217"/>
      <c r="AC11" s="217"/>
      <c r="AD11" s="217"/>
      <c r="AE11" s="217" t="s">
        <v>107</v>
      </c>
      <c r="AF11" s="217">
        <v>0</v>
      </c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18">
        <v>2</v>
      </c>
      <c r="B12" s="224" t="s">
        <v>109</v>
      </c>
      <c r="C12" s="273" t="s">
        <v>110</v>
      </c>
      <c r="D12" s="226" t="s">
        <v>104</v>
      </c>
      <c r="E12" s="230">
        <v>339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0.77</v>
      </c>
      <c r="Q12" s="236">
        <f>ROUND(E12*P12,2)</f>
        <v>261.02999999999997</v>
      </c>
      <c r="R12" s="236"/>
      <c r="S12" s="236"/>
      <c r="T12" s="237">
        <v>0.13100000000000001</v>
      </c>
      <c r="U12" s="236">
        <f>ROUND(E12*T12,2)</f>
        <v>44.41</v>
      </c>
      <c r="V12" s="217"/>
      <c r="W12" s="217"/>
      <c r="X12" s="217"/>
      <c r="Y12" s="217"/>
      <c r="Z12" s="217"/>
      <c r="AA12" s="217"/>
      <c r="AB12" s="217"/>
      <c r="AC12" s="217"/>
      <c r="AD12" s="217"/>
      <c r="AE12" s="217" t="s">
        <v>105</v>
      </c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18"/>
      <c r="B13" s="224"/>
      <c r="C13" s="274" t="s">
        <v>111</v>
      </c>
      <c r="D13" s="227"/>
      <c r="E13" s="231">
        <v>339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/>
      <c r="U13" s="236"/>
      <c r="V13" s="217"/>
      <c r="W13" s="217"/>
      <c r="X13" s="217"/>
      <c r="Y13" s="217"/>
      <c r="Z13" s="217"/>
      <c r="AA13" s="217"/>
      <c r="AB13" s="217"/>
      <c r="AC13" s="217"/>
      <c r="AD13" s="217"/>
      <c r="AE13" s="217" t="s">
        <v>107</v>
      </c>
      <c r="AF13" s="217">
        <v>0</v>
      </c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18">
        <v>3</v>
      </c>
      <c r="B14" s="224" t="s">
        <v>112</v>
      </c>
      <c r="C14" s="273" t="s">
        <v>113</v>
      </c>
      <c r="D14" s="226" t="s">
        <v>104</v>
      </c>
      <c r="E14" s="230">
        <v>47.85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0.22500000000000001</v>
      </c>
      <c r="Q14" s="236">
        <f>ROUND(E14*P14,2)</f>
        <v>10.77</v>
      </c>
      <c r="R14" s="236"/>
      <c r="S14" s="236"/>
      <c r="T14" s="237">
        <v>0.14199999999999999</v>
      </c>
      <c r="U14" s="236">
        <f>ROUND(E14*T14,2)</f>
        <v>6.79</v>
      </c>
      <c r="V14" s="217"/>
      <c r="W14" s="217"/>
      <c r="X14" s="217"/>
      <c r="Y14" s="217"/>
      <c r="Z14" s="217"/>
      <c r="AA14" s="217"/>
      <c r="AB14" s="217"/>
      <c r="AC14" s="217"/>
      <c r="AD14" s="217"/>
      <c r="AE14" s="217" t="s">
        <v>105</v>
      </c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18"/>
      <c r="B15" s="224"/>
      <c r="C15" s="274" t="s">
        <v>114</v>
      </c>
      <c r="D15" s="227"/>
      <c r="E15" s="231">
        <v>18.75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7"/>
      <c r="U15" s="236"/>
      <c r="V15" s="217"/>
      <c r="W15" s="217"/>
      <c r="X15" s="217"/>
      <c r="Y15" s="217"/>
      <c r="Z15" s="217"/>
      <c r="AA15" s="217"/>
      <c r="AB15" s="217"/>
      <c r="AC15" s="217"/>
      <c r="AD15" s="217"/>
      <c r="AE15" s="217" t="s">
        <v>107</v>
      </c>
      <c r="AF15" s="217">
        <v>0</v>
      </c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18"/>
      <c r="B16" s="224"/>
      <c r="C16" s="274" t="s">
        <v>115</v>
      </c>
      <c r="D16" s="227"/>
      <c r="E16" s="231">
        <v>23.75</v>
      </c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/>
      <c r="U16" s="236"/>
      <c r="V16" s="217"/>
      <c r="W16" s="217"/>
      <c r="X16" s="217"/>
      <c r="Y16" s="217"/>
      <c r="Z16" s="217"/>
      <c r="AA16" s="217"/>
      <c r="AB16" s="217"/>
      <c r="AC16" s="217"/>
      <c r="AD16" s="217"/>
      <c r="AE16" s="217" t="s">
        <v>107</v>
      </c>
      <c r="AF16" s="217">
        <v>0</v>
      </c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18"/>
      <c r="B17" s="224"/>
      <c r="C17" s="274" t="s">
        <v>116</v>
      </c>
      <c r="D17" s="227"/>
      <c r="E17" s="231">
        <v>4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6"/>
      <c r="V17" s="217"/>
      <c r="W17" s="217"/>
      <c r="X17" s="217"/>
      <c r="Y17" s="217"/>
      <c r="Z17" s="217"/>
      <c r="AA17" s="217"/>
      <c r="AB17" s="217"/>
      <c r="AC17" s="217"/>
      <c r="AD17" s="217"/>
      <c r="AE17" s="217" t="s">
        <v>107</v>
      </c>
      <c r="AF17" s="217">
        <v>0</v>
      </c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18"/>
      <c r="B18" s="224"/>
      <c r="C18" s="274" t="s">
        <v>117</v>
      </c>
      <c r="D18" s="227"/>
      <c r="E18" s="231">
        <v>1.35</v>
      </c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7"/>
      <c r="U18" s="236"/>
      <c r="V18" s="217"/>
      <c r="W18" s="217"/>
      <c r="X18" s="217"/>
      <c r="Y18" s="217"/>
      <c r="Z18" s="217"/>
      <c r="AA18" s="217"/>
      <c r="AB18" s="217"/>
      <c r="AC18" s="217"/>
      <c r="AD18" s="217"/>
      <c r="AE18" s="217" t="s">
        <v>107</v>
      </c>
      <c r="AF18" s="217">
        <v>0</v>
      </c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18">
        <v>4</v>
      </c>
      <c r="B19" s="224" t="s">
        <v>118</v>
      </c>
      <c r="C19" s="273" t="s">
        <v>119</v>
      </c>
      <c r="D19" s="226" t="s">
        <v>104</v>
      </c>
      <c r="E19" s="230">
        <v>111.95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0.33</v>
      </c>
      <c r="Q19" s="236">
        <f>ROUND(E19*P19,2)</f>
        <v>36.94</v>
      </c>
      <c r="R19" s="236"/>
      <c r="S19" s="236"/>
      <c r="T19" s="237">
        <v>0.52649999999999997</v>
      </c>
      <c r="U19" s="236">
        <f>ROUND(E19*T19,2)</f>
        <v>58.94</v>
      </c>
      <c r="V19" s="217"/>
      <c r="W19" s="217"/>
      <c r="X19" s="217"/>
      <c r="Y19" s="217"/>
      <c r="Z19" s="217"/>
      <c r="AA19" s="217"/>
      <c r="AB19" s="217"/>
      <c r="AC19" s="217"/>
      <c r="AD19" s="217"/>
      <c r="AE19" s="217" t="s">
        <v>105</v>
      </c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18"/>
      <c r="B20" s="224"/>
      <c r="C20" s="274" t="s">
        <v>115</v>
      </c>
      <c r="D20" s="227"/>
      <c r="E20" s="231">
        <v>23.75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7"/>
      <c r="U20" s="236"/>
      <c r="V20" s="217"/>
      <c r="W20" s="217"/>
      <c r="X20" s="217"/>
      <c r="Y20" s="217"/>
      <c r="Z20" s="217"/>
      <c r="AA20" s="217"/>
      <c r="AB20" s="217"/>
      <c r="AC20" s="217"/>
      <c r="AD20" s="217"/>
      <c r="AE20" s="217" t="s">
        <v>107</v>
      </c>
      <c r="AF20" s="217">
        <v>0</v>
      </c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 x14ac:dyDescent="0.2">
      <c r="A21" s="218"/>
      <c r="B21" s="224"/>
      <c r="C21" s="274" t="s">
        <v>114</v>
      </c>
      <c r="D21" s="227"/>
      <c r="E21" s="231">
        <v>18.75</v>
      </c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7"/>
      <c r="U21" s="236"/>
      <c r="V21" s="217"/>
      <c r="W21" s="217"/>
      <c r="X21" s="217"/>
      <c r="Y21" s="217"/>
      <c r="Z21" s="217"/>
      <c r="AA21" s="217"/>
      <c r="AB21" s="217"/>
      <c r="AC21" s="217"/>
      <c r="AD21" s="217"/>
      <c r="AE21" s="217" t="s">
        <v>107</v>
      </c>
      <c r="AF21" s="217">
        <v>0</v>
      </c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18"/>
      <c r="B22" s="224"/>
      <c r="C22" s="274" t="s">
        <v>116</v>
      </c>
      <c r="D22" s="227"/>
      <c r="E22" s="231">
        <v>4</v>
      </c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7"/>
      <c r="U22" s="236"/>
      <c r="V22" s="217"/>
      <c r="W22" s="217"/>
      <c r="X22" s="217"/>
      <c r="Y22" s="217"/>
      <c r="Z22" s="217"/>
      <c r="AA22" s="217"/>
      <c r="AB22" s="217"/>
      <c r="AC22" s="217"/>
      <c r="AD22" s="217"/>
      <c r="AE22" s="217" t="s">
        <v>107</v>
      </c>
      <c r="AF22" s="217">
        <v>0</v>
      </c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18"/>
      <c r="B23" s="224"/>
      <c r="C23" s="274" t="s">
        <v>117</v>
      </c>
      <c r="D23" s="227"/>
      <c r="E23" s="231">
        <v>1.35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7"/>
      <c r="U23" s="236"/>
      <c r="V23" s="217"/>
      <c r="W23" s="217"/>
      <c r="X23" s="217"/>
      <c r="Y23" s="217"/>
      <c r="Z23" s="217"/>
      <c r="AA23" s="217"/>
      <c r="AB23" s="217"/>
      <c r="AC23" s="217"/>
      <c r="AD23" s="217"/>
      <c r="AE23" s="217" t="s">
        <v>107</v>
      </c>
      <c r="AF23" s="217">
        <v>0</v>
      </c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1" x14ac:dyDescent="0.2">
      <c r="A24" s="218"/>
      <c r="B24" s="224"/>
      <c r="C24" s="274" t="s">
        <v>120</v>
      </c>
      <c r="D24" s="227"/>
      <c r="E24" s="231">
        <v>64.099999999999994</v>
      </c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7"/>
      <c r="U24" s="236"/>
      <c r="V24" s="217"/>
      <c r="W24" s="217"/>
      <c r="X24" s="217"/>
      <c r="Y24" s="217"/>
      <c r="Z24" s="217"/>
      <c r="AA24" s="217"/>
      <c r="AB24" s="217"/>
      <c r="AC24" s="217"/>
      <c r="AD24" s="217"/>
      <c r="AE24" s="217" t="s">
        <v>107</v>
      </c>
      <c r="AF24" s="217">
        <v>0</v>
      </c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18">
        <v>5</v>
      </c>
      <c r="B25" s="224" t="s">
        <v>121</v>
      </c>
      <c r="C25" s="273" t="s">
        <v>122</v>
      </c>
      <c r="D25" s="226" t="s">
        <v>104</v>
      </c>
      <c r="E25" s="230">
        <v>455.1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0.88</v>
      </c>
      <c r="Q25" s="236">
        <f>ROUND(E25*P25,2)</f>
        <v>400.49</v>
      </c>
      <c r="R25" s="236"/>
      <c r="S25" s="236"/>
      <c r="T25" s="237">
        <v>0.14399999999999999</v>
      </c>
      <c r="U25" s="236">
        <f>ROUND(E25*T25,2)</f>
        <v>65.53</v>
      </c>
      <c r="V25" s="217"/>
      <c r="W25" s="217"/>
      <c r="X25" s="217"/>
      <c r="Y25" s="217"/>
      <c r="Z25" s="217"/>
      <c r="AA25" s="217"/>
      <c r="AB25" s="217"/>
      <c r="AC25" s="217"/>
      <c r="AD25" s="217"/>
      <c r="AE25" s="217" t="s">
        <v>105</v>
      </c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">
      <c r="A26" s="218"/>
      <c r="B26" s="224"/>
      <c r="C26" s="274" t="s">
        <v>123</v>
      </c>
      <c r="D26" s="227"/>
      <c r="E26" s="231">
        <v>455.1</v>
      </c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7"/>
      <c r="U26" s="236"/>
      <c r="V26" s="217"/>
      <c r="W26" s="217"/>
      <c r="X26" s="217"/>
      <c r="Y26" s="217"/>
      <c r="Z26" s="217"/>
      <c r="AA26" s="217"/>
      <c r="AB26" s="217"/>
      <c r="AC26" s="217"/>
      <c r="AD26" s="217"/>
      <c r="AE26" s="217" t="s">
        <v>107</v>
      </c>
      <c r="AF26" s="217">
        <v>0</v>
      </c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18">
        <v>6</v>
      </c>
      <c r="B27" s="224" t="s">
        <v>124</v>
      </c>
      <c r="C27" s="273" t="s">
        <v>125</v>
      </c>
      <c r="D27" s="226" t="s">
        <v>126</v>
      </c>
      <c r="E27" s="230">
        <v>190.5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0.14499999999999999</v>
      </c>
      <c r="Q27" s="236">
        <f>ROUND(E27*P27,2)</f>
        <v>27.62</v>
      </c>
      <c r="R27" s="236"/>
      <c r="S27" s="236"/>
      <c r="T27" s="237">
        <v>0.13300000000000001</v>
      </c>
      <c r="U27" s="236">
        <f>ROUND(E27*T27,2)</f>
        <v>25.34</v>
      </c>
      <c r="V27" s="217"/>
      <c r="W27" s="217"/>
      <c r="X27" s="217"/>
      <c r="Y27" s="217"/>
      <c r="Z27" s="217"/>
      <c r="AA27" s="217"/>
      <c r="AB27" s="217"/>
      <c r="AC27" s="217"/>
      <c r="AD27" s="217"/>
      <c r="AE27" s="217" t="s">
        <v>105</v>
      </c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 x14ac:dyDescent="0.2">
      <c r="A28" s="218"/>
      <c r="B28" s="224"/>
      <c r="C28" s="274" t="s">
        <v>127</v>
      </c>
      <c r="D28" s="227"/>
      <c r="E28" s="231">
        <v>190.5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7"/>
      <c r="U28" s="236"/>
      <c r="V28" s="217"/>
      <c r="W28" s="217"/>
      <c r="X28" s="217"/>
      <c r="Y28" s="217"/>
      <c r="Z28" s="217"/>
      <c r="AA28" s="217"/>
      <c r="AB28" s="217"/>
      <c r="AC28" s="217"/>
      <c r="AD28" s="217"/>
      <c r="AE28" s="217" t="s">
        <v>107</v>
      </c>
      <c r="AF28" s="217">
        <v>0</v>
      </c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18">
        <v>7</v>
      </c>
      <c r="B29" s="224" t="s">
        <v>128</v>
      </c>
      <c r="C29" s="273" t="s">
        <v>129</v>
      </c>
      <c r="D29" s="226" t="s">
        <v>130</v>
      </c>
      <c r="E29" s="230">
        <v>211.97749999999999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/>
      <c r="T29" s="237">
        <v>0.42199999999999999</v>
      </c>
      <c r="U29" s="236">
        <f>ROUND(E29*T29,2)</f>
        <v>89.45</v>
      </c>
      <c r="V29" s="217"/>
      <c r="W29" s="217"/>
      <c r="X29" s="217"/>
      <c r="Y29" s="217"/>
      <c r="Z29" s="217"/>
      <c r="AA29" s="217"/>
      <c r="AB29" s="217"/>
      <c r="AC29" s="217"/>
      <c r="AD29" s="217"/>
      <c r="AE29" s="217" t="s">
        <v>105</v>
      </c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">
      <c r="A30" s="218"/>
      <c r="B30" s="224"/>
      <c r="C30" s="274" t="s">
        <v>131</v>
      </c>
      <c r="D30" s="227"/>
      <c r="E30" s="231">
        <v>204.8</v>
      </c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7"/>
      <c r="U30" s="236"/>
      <c r="V30" s="217"/>
      <c r="W30" s="217"/>
      <c r="X30" s="217"/>
      <c r="Y30" s="217"/>
      <c r="Z30" s="217"/>
      <c r="AA30" s="217"/>
      <c r="AB30" s="217"/>
      <c r="AC30" s="217"/>
      <c r="AD30" s="217"/>
      <c r="AE30" s="217" t="s">
        <v>107</v>
      </c>
      <c r="AF30" s="217">
        <v>0</v>
      </c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18"/>
      <c r="B31" s="224"/>
      <c r="C31" s="274" t="s">
        <v>132</v>
      </c>
      <c r="D31" s="227"/>
      <c r="E31" s="231">
        <v>7.1775000000000002</v>
      </c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7"/>
      <c r="U31" s="236"/>
      <c r="V31" s="217"/>
      <c r="W31" s="217"/>
      <c r="X31" s="217"/>
      <c r="Y31" s="217"/>
      <c r="Z31" s="217"/>
      <c r="AA31" s="217"/>
      <c r="AB31" s="217"/>
      <c r="AC31" s="217"/>
      <c r="AD31" s="217"/>
      <c r="AE31" s="217" t="s">
        <v>107</v>
      </c>
      <c r="AF31" s="217">
        <v>0</v>
      </c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18">
        <v>8</v>
      </c>
      <c r="B32" s="224" t="s">
        <v>133</v>
      </c>
      <c r="C32" s="273" t="s">
        <v>134</v>
      </c>
      <c r="D32" s="226" t="s">
        <v>130</v>
      </c>
      <c r="E32" s="230">
        <v>211.97749999999999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/>
      <c r="T32" s="237">
        <v>8.7999999999999995E-2</v>
      </c>
      <c r="U32" s="236">
        <f>ROUND(E32*T32,2)</f>
        <v>18.649999999999999</v>
      </c>
      <c r="V32" s="217"/>
      <c r="W32" s="217"/>
      <c r="X32" s="217"/>
      <c r="Y32" s="217"/>
      <c r="Z32" s="217"/>
      <c r="AA32" s="217"/>
      <c r="AB32" s="217"/>
      <c r="AC32" s="217"/>
      <c r="AD32" s="217"/>
      <c r="AE32" s="217" t="s">
        <v>105</v>
      </c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ht="22.5" outlineLevel="1" x14ac:dyDescent="0.2">
      <c r="A33" s="218">
        <v>9</v>
      </c>
      <c r="B33" s="224" t="s">
        <v>135</v>
      </c>
      <c r="C33" s="273" t="s">
        <v>136</v>
      </c>
      <c r="D33" s="226" t="s">
        <v>130</v>
      </c>
      <c r="E33" s="230">
        <v>211.97749999999999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/>
      <c r="T33" s="237">
        <v>1.0999999999999999E-2</v>
      </c>
      <c r="U33" s="236">
        <f>ROUND(E33*T33,2)</f>
        <v>2.33</v>
      </c>
      <c r="V33" s="217"/>
      <c r="W33" s="217"/>
      <c r="X33" s="217"/>
      <c r="Y33" s="217"/>
      <c r="Z33" s="217"/>
      <c r="AA33" s="217"/>
      <c r="AB33" s="217"/>
      <c r="AC33" s="217"/>
      <c r="AD33" s="217"/>
      <c r="AE33" s="217" t="s">
        <v>105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1" x14ac:dyDescent="0.2">
      <c r="A34" s="218">
        <v>10</v>
      </c>
      <c r="B34" s="224" t="s">
        <v>137</v>
      </c>
      <c r="C34" s="273" t="s">
        <v>138</v>
      </c>
      <c r="D34" s="226" t="s">
        <v>130</v>
      </c>
      <c r="E34" s="230">
        <v>1059.8875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/>
      <c r="T34" s="237">
        <v>0</v>
      </c>
      <c r="U34" s="236">
        <f>ROUND(E34*T34,2)</f>
        <v>0</v>
      </c>
      <c r="V34" s="217"/>
      <c r="W34" s="217"/>
      <c r="X34" s="217"/>
      <c r="Y34" s="217"/>
      <c r="Z34" s="217"/>
      <c r="AA34" s="217"/>
      <c r="AB34" s="217"/>
      <c r="AC34" s="217"/>
      <c r="AD34" s="217"/>
      <c r="AE34" s="217" t="s">
        <v>105</v>
      </c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">
      <c r="A35" s="218"/>
      <c r="B35" s="224"/>
      <c r="C35" s="274" t="s">
        <v>139</v>
      </c>
      <c r="D35" s="227"/>
      <c r="E35" s="231">
        <v>1059.8875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7"/>
      <c r="U35" s="236"/>
      <c r="V35" s="217"/>
      <c r="W35" s="217"/>
      <c r="X35" s="217"/>
      <c r="Y35" s="217"/>
      <c r="Z35" s="217"/>
      <c r="AA35" s="217"/>
      <c r="AB35" s="217"/>
      <c r="AC35" s="217"/>
      <c r="AD35" s="217"/>
      <c r="AE35" s="217" t="s">
        <v>107</v>
      </c>
      <c r="AF35" s="217">
        <v>0</v>
      </c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18">
        <v>11</v>
      </c>
      <c r="B36" s="224" t="s">
        <v>140</v>
      </c>
      <c r="C36" s="273" t="s">
        <v>141</v>
      </c>
      <c r="D36" s="226" t="s">
        <v>130</v>
      </c>
      <c r="E36" s="230">
        <v>211.97749999999999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/>
      <c r="T36" s="237">
        <v>8.9999999999999993E-3</v>
      </c>
      <c r="U36" s="236">
        <f>ROUND(E36*T36,2)</f>
        <v>1.91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 t="s">
        <v>105</v>
      </c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18">
        <v>12</v>
      </c>
      <c r="B37" s="224" t="s">
        <v>142</v>
      </c>
      <c r="C37" s="273" t="s">
        <v>143</v>
      </c>
      <c r="D37" s="226" t="s">
        <v>130</v>
      </c>
      <c r="E37" s="230">
        <v>211.97749999999999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/>
      <c r="T37" s="237">
        <v>0</v>
      </c>
      <c r="U37" s="236">
        <f>ROUND(E37*T37,2)</f>
        <v>0</v>
      </c>
      <c r="V37" s="217"/>
      <c r="W37" s="217"/>
      <c r="X37" s="217"/>
      <c r="Y37" s="217"/>
      <c r="Z37" s="217"/>
      <c r="AA37" s="217"/>
      <c r="AB37" s="217"/>
      <c r="AC37" s="217"/>
      <c r="AD37" s="217"/>
      <c r="AE37" s="217" t="s">
        <v>105</v>
      </c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 x14ac:dyDescent="0.2">
      <c r="A38" s="218">
        <v>13</v>
      </c>
      <c r="B38" s="224" t="s">
        <v>144</v>
      </c>
      <c r="C38" s="273" t="s">
        <v>145</v>
      </c>
      <c r="D38" s="226" t="s">
        <v>130</v>
      </c>
      <c r="E38" s="230">
        <v>32.200000000000003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/>
      <c r="S38" s="236"/>
      <c r="T38" s="237">
        <v>9.5200000000000007E-2</v>
      </c>
      <c r="U38" s="236">
        <f>ROUND(E38*T38,2)</f>
        <v>3.07</v>
      </c>
      <c r="V38" s="217"/>
      <c r="W38" s="217"/>
      <c r="X38" s="217"/>
      <c r="Y38" s="217"/>
      <c r="Z38" s="217"/>
      <c r="AA38" s="217"/>
      <c r="AB38" s="217"/>
      <c r="AC38" s="217"/>
      <c r="AD38" s="217"/>
      <c r="AE38" s="217" t="s">
        <v>105</v>
      </c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18"/>
      <c r="B39" s="224"/>
      <c r="C39" s="274" t="s">
        <v>146</v>
      </c>
      <c r="D39" s="227"/>
      <c r="E39" s="231">
        <v>32.200000000000003</v>
      </c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7"/>
      <c r="U39" s="236"/>
      <c r="V39" s="217"/>
      <c r="W39" s="217"/>
      <c r="X39" s="217"/>
      <c r="Y39" s="217"/>
      <c r="Z39" s="217"/>
      <c r="AA39" s="217"/>
      <c r="AB39" s="217"/>
      <c r="AC39" s="217"/>
      <c r="AD39" s="217"/>
      <c r="AE39" s="217" t="s">
        <v>107</v>
      </c>
      <c r="AF39" s="217">
        <v>0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18">
        <v>14</v>
      </c>
      <c r="B40" s="224" t="s">
        <v>147</v>
      </c>
      <c r="C40" s="273" t="s">
        <v>148</v>
      </c>
      <c r="D40" s="226" t="s">
        <v>104</v>
      </c>
      <c r="E40" s="230">
        <v>300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/>
      <c r="T40" s="237">
        <v>0.13</v>
      </c>
      <c r="U40" s="236">
        <f>ROUND(E40*T40,2)</f>
        <v>39</v>
      </c>
      <c r="V40" s="217"/>
      <c r="W40" s="217"/>
      <c r="X40" s="217"/>
      <c r="Y40" s="217"/>
      <c r="Z40" s="217"/>
      <c r="AA40" s="217"/>
      <c r="AB40" s="217"/>
      <c r="AC40" s="217"/>
      <c r="AD40" s="217"/>
      <c r="AE40" s="217" t="s">
        <v>105</v>
      </c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18">
        <v>15</v>
      </c>
      <c r="B41" s="224" t="s">
        <v>149</v>
      </c>
      <c r="C41" s="273" t="s">
        <v>150</v>
      </c>
      <c r="D41" s="226" t="s">
        <v>104</v>
      </c>
      <c r="E41" s="230">
        <v>300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/>
      <c r="T41" s="237">
        <v>0.06</v>
      </c>
      <c r="U41" s="236">
        <f>ROUND(E41*T41,2)</f>
        <v>18</v>
      </c>
      <c r="V41" s="217"/>
      <c r="W41" s="217"/>
      <c r="X41" s="217"/>
      <c r="Y41" s="217"/>
      <c r="Z41" s="217"/>
      <c r="AA41" s="217"/>
      <c r="AB41" s="217"/>
      <c r="AC41" s="217"/>
      <c r="AD41" s="217"/>
      <c r="AE41" s="217" t="s">
        <v>105</v>
      </c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18">
        <v>16</v>
      </c>
      <c r="B42" s="224" t="s">
        <v>151</v>
      </c>
      <c r="C42" s="273" t="s">
        <v>152</v>
      </c>
      <c r="D42" s="226" t="s">
        <v>153</v>
      </c>
      <c r="E42" s="230">
        <v>3.75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1E-3</v>
      </c>
      <c r="O42" s="236">
        <f>ROUND(E42*N42,2)</f>
        <v>0</v>
      </c>
      <c r="P42" s="236">
        <v>0</v>
      </c>
      <c r="Q42" s="236">
        <f>ROUND(E42*P42,2)</f>
        <v>0</v>
      </c>
      <c r="R42" s="236"/>
      <c r="S42" s="236"/>
      <c r="T42" s="237">
        <v>0</v>
      </c>
      <c r="U42" s="236">
        <f>ROUND(E42*T42,2)</f>
        <v>0</v>
      </c>
      <c r="V42" s="217"/>
      <c r="W42" s="217"/>
      <c r="X42" s="217"/>
      <c r="Y42" s="217"/>
      <c r="Z42" s="217"/>
      <c r="AA42" s="217"/>
      <c r="AB42" s="217"/>
      <c r="AC42" s="217"/>
      <c r="AD42" s="217"/>
      <c r="AE42" s="217" t="s">
        <v>154</v>
      </c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18"/>
      <c r="B43" s="224"/>
      <c r="C43" s="274" t="s">
        <v>155</v>
      </c>
      <c r="D43" s="227"/>
      <c r="E43" s="231">
        <v>3.75</v>
      </c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7"/>
      <c r="U43" s="236"/>
      <c r="V43" s="217"/>
      <c r="W43" s="217"/>
      <c r="X43" s="217"/>
      <c r="Y43" s="217"/>
      <c r="Z43" s="217"/>
      <c r="AA43" s="217"/>
      <c r="AB43" s="217"/>
      <c r="AC43" s="217"/>
      <c r="AD43" s="217"/>
      <c r="AE43" s="217" t="s">
        <v>107</v>
      </c>
      <c r="AF43" s="217">
        <v>0</v>
      </c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x14ac:dyDescent="0.2">
      <c r="A44" s="219" t="s">
        <v>100</v>
      </c>
      <c r="B44" s="225" t="s">
        <v>61</v>
      </c>
      <c r="C44" s="275" t="s">
        <v>62</v>
      </c>
      <c r="D44" s="228"/>
      <c r="E44" s="232"/>
      <c r="F44" s="238"/>
      <c r="G44" s="238">
        <f>SUMIF(AE45:AE67,"&lt;&gt;NOR",G45:G67)</f>
        <v>0</v>
      </c>
      <c r="H44" s="238"/>
      <c r="I44" s="238">
        <f>SUM(I45:I67)</f>
        <v>0</v>
      </c>
      <c r="J44" s="238"/>
      <c r="K44" s="238">
        <f>SUM(K45:K67)</f>
        <v>0</v>
      </c>
      <c r="L44" s="238"/>
      <c r="M44" s="238">
        <f>SUM(M45:M67)</f>
        <v>0</v>
      </c>
      <c r="N44" s="238"/>
      <c r="O44" s="238">
        <f>SUM(O45:O67)</f>
        <v>1073.7900000000002</v>
      </c>
      <c r="P44" s="238"/>
      <c r="Q44" s="238">
        <f>SUM(Q45:Q67)</f>
        <v>0</v>
      </c>
      <c r="R44" s="238"/>
      <c r="S44" s="238"/>
      <c r="T44" s="239"/>
      <c r="U44" s="238">
        <f>SUM(U45:U67)</f>
        <v>140.43</v>
      </c>
      <c r="AE44" t="s">
        <v>101</v>
      </c>
    </row>
    <row r="45" spans="1:60" outlineLevel="1" x14ac:dyDescent="0.2">
      <c r="A45" s="218">
        <v>17</v>
      </c>
      <c r="B45" s="224" t="s">
        <v>156</v>
      </c>
      <c r="C45" s="273" t="s">
        <v>157</v>
      </c>
      <c r="D45" s="226" t="s">
        <v>104</v>
      </c>
      <c r="E45" s="230">
        <v>1068.8376000000001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0.37485000000000002</v>
      </c>
      <c r="O45" s="236">
        <f>ROUND(E45*N45,2)</f>
        <v>400.65</v>
      </c>
      <c r="P45" s="236">
        <v>0</v>
      </c>
      <c r="Q45" s="236">
        <f>ROUND(E45*P45,2)</f>
        <v>0</v>
      </c>
      <c r="R45" s="236"/>
      <c r="S45" s="236"/>
      <c r="T45" s="237">
        <v>2.5999999999999999E-2</v>
      </c>
      <c r="U45" s="236">
        <f>ROUND(E45*T45,2)</f>
        <v>27.79</v>
      </c>
      <c r="V45" s="217"/>
      <c r="W45" s="217"/>
      <c r="X45" s="217"/>
      <c r="Y45" s="217"/>
      <c r="Z45" s="217"/>
      <c r="AA45" s="217"/>
      <c r="AB45" s="217"/>
      <c r="AC45" s="217"/>
      <c r="AD45" s="217"/>
      <c r="AE45" s="217" t="s">
        <v>105</v>
      </c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1" x14ac:dyDescent="0.2">
      <c r="A46" s="218"/>
      <c r="B46" s="224"/>
      <c r="C46" s="274" t="s">
        <v>158</v>
      </c>
      <c r="D46" s="227"/>
      <c r="E46" s="231">
        <v>173.76750000000001</v>
      </c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7"/>
      <c r="U46" s="236"/>
      <c r="V46" s="217"/>
      <c r="W46" s="217"/>
      <c r="X46" s="217"/>
      <c r="Y46" s="217"/>
      <c r="Z46" s="217"/>
      <c r="AA46" s="217"/>
      <c r="AB46" s="217"/>
      <c r="AC46" s="217"/>
      <c r="AD46" s="217"/>
      <c r="AE46" s="217" t="s">
        <v>107</v>
      </c>
      <c r="AF46" s="217">
        <v>0</v>
      </c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">
      <c r="A47" s="218"/>
      <c r="B47" s="224"/>
      <c r="C47" s="274" t="s">
        <v>159</v>
      </c>
      <c r="D47" s="227"/>
      <c r="E47" s="231">
        <v>823.35080000000005</v>
      </c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7"/>
      <c r="U47" s="236"/>
      <c r="V47" s="217"/>
      <c r="W47" s="217"/>
      <c r="X47" s="217"/>
      <c r="Y47" s="217"/>
      <c r="Z47" s="217"/>
      <c r="AA47" s="217"/>
      <c r="AB47" s="217"/>
      <c r="AC47" s="217"/>
      <c r="AD47" s="217"/>
      <c r="AE47" s="217" t="s">
        <v>107</v>
      </c>
      <c r="AF47" s="217">
        <v>0</v>
      </c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18"/>
      <c r="B48" s="224"/>
      <c r="C48" s="274" t="s">
        <v>160</v>
      </c>
      <c r="D48" s="227"/>
      <c r="E48" s="231">
        <v>64.490399999999994</v>
      </c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7"/>
      <c r="U48" s="236"/>
      <c r="V48" s="217"/>
      <c r="W48" s="217"/>
      <c r="X48" s="217"/>
      <c r="Y48" s="217"/>
      <c r="Z48" s="217"/>
      <c r="AA48" s="217"/>
      <c r="AB48" s="217"/>
      <c r="AC48" s="217"/>
      <c r="AD48" s="217"/>
      <c r="AE48" s="217" t="s">
        <v>107</v>
      </c>
      <c r="AF48" s="217">
        <v>0</v>
      </c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">
      <c r="A49" s="218"/>
      <c r="B49" s="224"/>
      <c r="C49" s="274" t="s">
        <v>161</v>
      </c>
      <c r="D49" s="227"/>
      <c r="E49" s="231">
        <v>7.2289000000000003</v>
      </c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7"/>
      <c r="U49" s="236"/>
      <c r="V49" s="217"/>
      <c r="W49" s="217"/>
      <c r="X49" s="217"/>
      <c r="Y49" s="217"/>
      <c r="Z49" s="217"/>
      <c r="AA49" s="217"/>
      <c r="AB49" s="217"/>
      <c r="AC49" s="217"/>
      <c r="AD49" s="217"/>
      <c r="AE49" s="217" t="s">
        <v>107</v>
      </c>
      <c r="AF49" s="217">
        <v>0</v>
      </c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1" x14ac:dyDescent="0.2">
      <c r="A50" s="218">
        <v>18</v>
      </c>
      <c r="B50" s="224" t="s">
        <v>162</v>
      </c>
      <c r="C50" s="273" t="s">
        <v>163</v>
      </c>
      <c r="D50" s="226" t="s">
        <v>104</v>
      </c>
      <c r="E50" s="230">
        <v>1068.8376000000001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0.30651</v>
      </c>
      <c r="O50" s="236">
        <f>ROUND(E50*N50,2)</f>
        <v>327.61</v>
      </c>
      <c r="P50" s="236">
        <v>0</v>
      </c>
      <c r="Q50" s="236">
        <f>ROUND(E50*P50,2)</f>
        <v>0</v>
      </c>
      <c r="R50" s="236"/>
      <c r="S50" s="236"/>
      <c r="T50" s="237">
        <v>2.5000000000000001E-2</v>
      </c>
      <c r="U50" s="236">
        <f>ROUND(E50*T50,2)</f>
        <v>26.72</v>
      </c>
      <c r="V50" s="217"/>
      <c r="W50" s="217"/>
      <c r="X50" s="217"/>
      <c r="Y50" s="217"/>
      <c r="Z50" s="217"/>
      <c r="AA50" s="217"/>
      <c r="AB50" s="217"/>
      <c r="AC50" s="217"/>
      <c r="AD50" s="217"/>
      <c r="AE50" s="217" t="s">
        <v>105</v>
      </c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18">
        <v>19</v>
      </c>
      <c r="B51" s="224" t="s">
        <v>164</v>
      </c>
      <c r="C51" s="273" t="s">
        <v>165</v>
      </c>
      <c r="D51" s="226" t="s">
        <v>104</v>
      </c>
      <c r="E51" s="230">
        <v>997.11829999999998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6.5199999999999998E-3</v>
      </c>
      <c r="O51" s="236">
        <f>ROUND(E51*N51,2)</f>
        <v>6.5</v>
      </c>
      <c r="P51" s="236">
        <v>0</v>
      </c>
      <c r="Q51" s="236">
        <f>ROUND(E51*P51,2)</f>
        <v>0</v>
      </c>
      <c r="R51" s="236"/>
      <c r="S51" s="236"/>
      <c r="T51" s="237">
        <v>4.0000000000000001E-3</v>
      </c>
      <c r="U51" s="236">
        <f>ROUND(E51*T51,2)</f>
        <v>3.99</v>
      </c>
      <c r="V51" s="217"/>
      <c r="W51" s="217"/>
      <c r="X51" s="217"/>
      <c r="Y51" s="217"/>
      <c r="Z51" s="217"/>
      <c r="AA51" s="217"/>
      <c r="AB51" s="217"/>
      <c r="AC51" s="217"/>
      <c r="AD51" s="217"/>
      <c r="AE51" s="217" t="s">
        <v>105</v>
      </c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 x14ac:dyDescent="0.2">
      <c r="A52" s="218"/>
      <c r="B52" s="224"/>
      <c r="C52" s="274" t="s">
        <v>158</v>
      </c>
      <c r="D52" s="227"/>
      <c r="E52" s="231">
        <v>173.76750000000001</v>
      </c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6"/>
      <c r="V52" s="217"/>
      <c r="W52" s="217"/>
      <c r="X52" s="217"/>
      <c r="Y52" s="217"/>
      <c r="Z52" s="217"/>
      <c r="AA52" s="217"/>
      <c r="AB52" s="217"/>
      <c r="AC52" s="217"/>
      <c r="AD52" s="217"/>
      <c r="AE52" s="217" t="s">
        <v>107</v>
      </c>
      <c r="AF52" s="217">
        <v>0</v>
      </c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18"/>
      <c r="B53" s="224"/>
      <c r="C53" s="274" t="s">
        <v>159</v>
      </c>
      <c r="D53" s="227"/>
      <c r="E53" s="231">
        <v>823.35080000000005</v>
      </c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7"/>
      <c r="U53" s="236"/>
      <c r="V53" s="217"/>
      <c r="W53" s="217"/>
      <c r="X53" s="217"/>
      <c r="Y53" s="217"/>
      <c r="Z53" s="217"/>
      <c r="AA53" s="217"/>
      <c r="AB53" s="217"/>
      <c r="AC53" s="217"/>
      <c r="AD53" s="217"/>
      <c r="AE53" s="217" t="s">
        <v>107</v>
      </c>
      <c r="AF53" s="217">
        <v>0</v>
      </c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ht="22.5" outlineLevel="1" x14ac:dyDescent="0.2">
      <c r="A54" s="218">
        <v>20</v>
      </c>
      <c r="B54" s="224" t="s">
        <v>166</v>
      </c>
      <c r="C54" s="273" t="s">
        <v>167</v>
      </c>
      <c r="D54" s="226" t="s">
        <v>104</v>
      </c>
      <c r="E54" s="230">
        <v>997.11829999999998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0.18462999999999999</v>
      </c>
      <c r="O54" s="236">
        <f>ROUND(E54*N54,2)</f>
        <v>184.1</v>
      </c>
      <c r="P54" s="236">
        <v>0</v>
      </c>
      <c r="Q54" s="236">
        <f>ROUND(E54*P54,2)</f>
        <v>0</v>
      </c>
      <c r="R54" s="236"/>
      <c r="S54" s="236"/>
      <c r="T54" s="237">
        <v>2.9000000000000001E-2</v>
      </c>
      <c r="U54" s="236">
        <f>ROUND(E54*T54,2)</f>
        <v>28.92</v>
      </c>
      <c r="V54" s="217"/>
      <c r="W54" s="217"/>
      <c r="X54" s="217"/>
      <c r="Y54" s="217"/>
      <c r="Z54" s="217"/>
      <c r="AA54" s="217"/>
      <c r="AB54" s="217"/>
      <c r="AC54" s="217"/>
      <c r="AD54" s="217"/>
      <c r="AE54" s="217" t="s">
        <v>105</v>
      </c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18">
        <v>21</v>
      </c>
      <c r="B55" s="224" t="s">
        <v>168</v>
      </c>
      <c r="C55" s="273" t="s">
        <v>169</v>
      </c>
      <c r="D55" s="226" t="s">
        <v>104</v>
      </c>
      <c r="E55" s="230">
        <v>997.11829999999998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6.0999999999999997E-4</v>
      </c>
      <c r="O55" s="236">
        <f>ROUND(E55*N55,2)</f>
        <v>0.61</v>
      </c>
      <c r="P55" s="236">
        <v>0</v>
      </c>
      <c r="Q55" s="236">
        <f>ROUND(E55*P55,2)</f>
        <v>0</v>
      </c>
      <c r="R55" s="236"/>
      <c r="S55" s="236"/>
      <c r="T55" s="237">
        <v>2E-3</v>
      </c>
      <c r="U55" s="236">
        <f>ROUND(E55*T55,2)</f>
        <v>1.99</v>
      </c>
      <c r="V55" s="217"/>
      <c r="W55" s="217"/>
      <c r="X55" s="217"/>
      <c r="Y55" s="217"/>
      <c r="Z55" s="217"/>
      <c r="AA55" s="217"/>
      <c r="AB55" s="217"/>
      <c r="AC55" s="217"/>
      <c r="AD55" s="217"/>
      <c r="AE55" s="217" t="s">
        <v>105</v>
      </c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ht="22.5" outlineLevel="1" x14ac:dyDescent="0.2">
      <c r="A56" s="218">
        <v>22</v>
      </c>
      <c r="B56" s="224" t="s">
        <v>170</v>
      </c>
      <c r="C56" s="273" t="s">
        <v>171</v>
      </c>
      <c r="D56" s="226" t="s">
        <v>104</v>
      </c>
      <c r="E56" s="230">
        <v>997.11829999999998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0.10373</v>
      </c>
      <c r="O56" s="236">
        <f>ROUND(E56*N56,2)</f>
        <v>103.43</v>
      </c>
      <c r="P56" s="236">
        <v>0</v>
      </c>
      <c r="Q56" s="236">
        <f>ROUND(E56*P56,2)</f>
        <v>0</v>
      </c>
      <c r="R56" s="236"/>
      <c r="S56" s="236"/>
      <c r="T56" s="237">
        <v>1.4999999999999999E-2</v>
      </c>
      <c r="U56" s="236">
        <f>ROUND(E56*T56,2)</f>
        <v>14.96</v>
      </c>
      <c r="V56" s="217"/>
      <c r="W56" s="217"/>
      <c r="X56" s="217"/>
      <c r="Y56" s="217"/>
      <c r="Z56" s="217"/>
      <c r="AA56" s="217"/>
      <c r="AB56" s="217"/>
      <c r="AC56" s="217"/>
      <c r="AD56" s="217"/>
      <c r="AE56" s="217" t="s">
        <v>105</v>
      </c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18">
        <v>23</v>
      </c>
      <c r="B57" s="224" t="s">
        <v>172</v>
      </c>
      <c r="C57" s="273" t="s">
        <v>173</v>
      </c>
      <c r="D57" s="226" t="s">
        <v>104</v>
      </c>
      <c r="E57" s="230">
        <v>71.719300000000004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7.3899999999999993E-2</v>
      </c>
      <c r="O57" s="236">
        <f>ROUND(E57*N57,2)</f>
        <v>5.3</v>
      </c>
      <c r="P57" s="236">
        <v>0</v>
      </c>
      <c r="Q57" s="236">
        <f>ROUND(E57*P57,2)</f>
        <v>0</v>
      </c>
      <c r="R57" s="236"/>
      <c r="S57" s="236"/>
      <c r="T57" s="237">
        <v>0.47799999999999998</v>
      </c>
      <c r="U57" s="236">
        <f>ROUND(E57*T57,2)</f>
        <v>34.28</v>
      </c>
      <c r="V57" s="217"/>
      <c r="W57" s="217"/>
      <c r="X57" s="217"/>
      <c r="Y57" s="217"/>
      <c r="Z57" s="217"/>
      <c r="AA57" s="217"/>
      <c r="AB57" s="217"/>
      <c r="AC57" s="217"/>
      <c r="AD57" s="217"/>
      <c r="AE57" s="217" t="s">
        <v>105</v>
      </c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18"/>
      <c r="B58" s="224"/>
      <c r="C58" s="274" t="s">
        <v>160</v>
      </c>
      <c r="D58" s="227"/>
      <c r="E58" s="231">
        <v>64.490399999999994</v>
      </c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7"/>
      <c r="U58" s="236"/>
      <c r="V58" s="217"/>
      <c r="W58" s="217"/>
      <c r="X58" s="217"/>
      <c r="Y58" s="217"/>
      <c r="Z58" s="217"/>
      <c r="AA58" s="217"/>
      <c r="AB58" s="217"/>
      <c r="AC58" s="217"/>
      <c r="AD58" s="217"/>
      <c r="AE58" s="217" t="s">
        <v>107</v>
      </c>
      <c r="AF58" s="217">
        <v>0</v>
      </c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18"/>
      <c r="B59" s="224"/>
      <c r="C59" s="274" t="s">
        <v>161</v>
      </c>
      <c r="D59" s="227"/>
      <c r="E59" s="231">
        <v>7.2289000000000003</v>
      </c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7"/>
      <c r="U59" s="236"/>
      <c r="V59" s="217"/>
      <c r="W59" s="217"/>
      <c r="X59" s="217"/>
      <c r="Y59" s="217"/>
      <c r="Z59" s="217"/>
      <c r="AA59" s="217"/>
      <c r="AB59" s="217"/>
      <c r="AC59" s="217"/>
      <c r="AD59" s="217"/>
      <c r="AE59" s="217" t="s">
        <v>107</v>
      </c>
      <c r="AF59" s="217">
        <v>0</v>
      </c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18">
        <v>24</v>
      </c>
      <c r="B60" s="224" t="s">
        <v>174</v>
      </c>
      <c r="C60" s="273" t="s">
        <v>175</v>
      </c>
      <c r="D60" s="226" t="s">
        <v>104</v>
      </c>
      <c r="E60" s="230">
        <v>67.9602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0.183</v>
      </c>
      <c r="O60" s="236">
        <f>ROUND(E60*N60,2)</f>
        <v>12.44</v>
      </c>
      <c r="P60" s="236">
        <v>0</v>
      </c>
      <c r="Q60" s="236">
        <f>ROUND(E60*P60,2)</f>
        <v>0</v>
      </c>
      <c r="R60" s="236"/>
      <c r="S60" s="236"/>
      <c r="T60" s="237">
        <v>0</v>
      </c>
      <c r="U60" s="236">
        <f>ROUND(E60*T60,2)</f>
        <v>0</v>
      </c>
      <c r="V60" s="217"/>
      <c r="W60" s="217"/>
      <c r="X60" s="217"/>
      <c r="Y60" s="217"/>
      <c r="Z60" s="217"/>
      <c r="AA60" s="217"/>
      <c r="AB60" s="217"/>
      <c r="AC60" s="217"/>
      <c r="AD60" s="217"/>
      <c r="AE60" s="217" t="s">
        <v>154</v>
      </c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18"/>
      <c r="B61" s="224"/>
      <c r="C61" s="274" t="s">
        <v>176</v>
      </c>
      <c r="D61" s="227"/>
      <c r="E61" s="231">
        <v>60.731299999999997</v>
      </c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7"/>
      <c r="U61" s="236"/>
      <c r="V61" s="217"/>
      <c r="W61" s="217"/>
      <c r="X61" s="217"/>
      <c r="Y61" s="217"/>
      <c r="Z61" s="217"/>
      <c r="AA61" s="217"/>
      <c r="AB61" s="217"/>
      <c r="AC61" s="217"/>
      <c r="AD61" s="217"/>
      <c r="AE61" s="217" t="s">
        <v>107</v>
      </c>
      <c r="AF61" s="217">
        <v>0</v>
      </c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 x14ac:dyDescent="0.2">
      <c r="A62" s="218"/>
      <c r="B62" s="224"/>
      <c r="C62" s="274" t="s">
        <v>161</v>
      </c>
      <c r="D62" s="227"/>
      <c r="E62" s="231">
        <v>7.2289000000000003</v>
      </c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7"/>
      <c r="U62" s="236"/>
      <c r="V62" s="217"/>
      <c r="W62" s="217"/>
      <c r="X62" s="217"/>
      <c r="Y62" s="217"/>
      <c r="Z62" s="217"/>
      <c r="AA62" s="217"/>
      <c r="AB62" s="217"/>
      <c r="AC62" s="217"/>
      <c r="AD62" s="217"/>
      <c r="AE62" s="217" t="s">
        <v>107</v>
      </c>
      <c r="AF62" s="217">
        <v>0</v>
      </c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ht="22.5" outlineLevel="1" x14ac:dyDescent="0.2">
      <c r="A63" s="218">
        <v>25</v>
      </c>
      <c r="B63" s="224" t="s">
        <v>177</v>
      </c>
      <c r="C63" s="273" t="s">
        <v>178</v>
      </c>
      <c r="D63" s="226" t="s">
        <v>104</v>
      </c>
      <c r="E63" s="230">
        <v>8.7591000000000001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0.17599999999999999</v>
      </c>
      <c r="O63" s="236">
        <f>ROUND(E63*N63,2)</f>
        <v>1.54</v>
      </c>
      <c r="P63" s="236">
        <v>0</v>
      </c>
      <c r="Q63" s="236">
        <f>ROUND(E63*P63,2)</f>
        <v>0</v>
      </c>
      <c r="R63" s="236"/>
      <c r="S63" s="236"/>
      <c r="T63" s="237">
        <v>0</v>
      </c>
      <c r="U63" s="236">
        <f>ROUND(E63*T63,2)</f>
        <v>0</v>
      </c>
      <c r="V63" s="217"/>
      <c r="W63" s="217"/>
      <c r="X63" s="217"/>
      <c r="Y63" s="217"/>
      <c r="Z63" s="217"/>
      <c r="AA63" s="217"/>
      <c r="AB63" s="217"/>
      <c r="AC63" s="217"/>
      <c r="AD63" s="217"/>
      <c r="AE63" s="217" t="s">
        <v>154</v>
      </c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18"/>
      <c r="B64" s="224"/>
      <c r="C64" s="274" t="s">
        <v>179</v>
      </c>
      <c r="D64" s="227"/>
      <c r="E64" s="231">
        <v>8.7591000000000001</v>
      </c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7"/>
      <c r="U64" s="236"/>
      <c r="V64" s="217"/>
      <c r="W64" s="217"/>
      <c r="X64" s="217"/>
      <c r="Y64" s="217"/>
      <c r="Z64" s="217"/>
      <c r="AA64" s="217"/>
      <c r="AB64" s="217"/>
      <c r="AC64" s="217"/>
      <c r="AD64" s="217"/>
      <c r="AE64" s="217" t="s">
        <v>107</v>
      </c>
      <c r="AF64" s="217">
        <v>0</v>
      </c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18">
        <v>26</v>
      </c>
      <c r="B65" s="224" t="s">
        <v>180</v>
      </c>
      <c r="C65" s="273" t="s">
        <v>181</v>
      </c>
      <c r="D65" s="226" t="s">
        <v>104</v>
      </c>
      <c r="E65" s="230">
        <v>68.444800000000001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0.33074999999999999</v>
      </c>
      <c r="O65" s="236">
        <f>ROUND(E65*N65,2)</f>
        <v>22.64</v>
      </c>
      <c r="P65" s="236">
        <v>0</v>
      </c>
      <c r="Q65" s="236">
        <f>ROUND(E65*P65,2)</f>
        <v>0</v>
      </c>
      <c r="R65" s="236"/>
      <c r="S65" s="236"/>
      <c r="T65" s="237">
        <v>2.5999999999999999E-2</v>
      </c>
      <c r="U65" s="236">
        <f>ROUND(E65*T65,2)</f>
        <v>1.78</v>
      </c>
      <c r="V65" s="217"/>
      <c r="W65" s="217"/>
      <c r="X65" s="217"/>
      <c r="Y65" s="217"/>
      <c r="Z65" s="217"/>
      <c r="AA65" s="217"/>
      <c r="AB65" s="217"/>
      <c r="AC65" s="217"/>
      <c r="AD65" s="217"/>
      <c r="AE65" s="217" t="s">
        <v>105</v>
      </c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 x14ac:dyDescent="0.2">
      <c r="A66" s="218"/>
      <c r="B66" s="224"/>
      <c r="C66" s="274" t="s">
        <v>182</v>
      </c>
      <c r="D66" s="227"/>
      <c r="E66" s="231">
        <v>68.444800000000001</v>
      </c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7"/>
      <c r="U66" s="236"/>
      <c r="V66" s="217"/>
      <c r="W66" s="217"/>
      <c r="X66" s="217"/>
      <c r="Y66" s="217"/>
      <c r="Z66" s="217"/>
      <c r="AA66" s="217"/>
      <c r="AB66" s="217"/>
      <c r="AC66" s="217"/>
      <c r="AD66" s="217"/>
      <c r="AE66" s="217" t="s">
        <v>107</v>
      </c>
      <c r="AF66" s="217">
        <v>0</v>
      </c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1" x14ac:dyDescent="0.2">
      <c r="A67" s="218">
        <v>27</v>
      </c>
      <c r="B67" s="224" t="s">
        <v>183</v>
      </c>
      <c r="C67" s="273" t="s">
        <v>184</v>
      </c>
      <c r="D67" s="226" t="s">
        <v>104</v>
      </c>
      <c r="E67" s="230">
        <v>68.444800000000001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0.13100000000000001</v>
      </c>
      <c r="O67" s="236">
        <f>ROUND(E67*N67,2)</f>
        <v>8.9700000000000006</v>
      </c>
      <c r="P67" s="236">
        <v>0</v>
      </c>
      <c r="Q67" s="236">
        <f>ROUND(E67*P67,2)</f>
        <v>0</v>
      </c>
      <c r="R67" s="236"/>
      <c r="S67" s="236"/>
      <c r="T67" s="237">
        <v>0</v>
      </c>
      <c r="U67" s="236">
        <f>ROUND(E67*T67,2)</f>
        <v>0</v>
      </c>
      <c r="V67" s="217"/>
      <c r="W67" s="217"/>
      <c r="X67" s="217"/>
      <c r="Y67" s="217"/>
      <c r="Z67" s="217"/>
      <c r="AA67" s="217"/>
      <c r="AB67" s="217"/>
      <c r="AC67" s="217"/>
      <c r="AD67" s="217"/>
      <c r="AE67" s="217" t="s">
        <v>154</v>
      </c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x14ac:dyDescent="0.2">
      <c r="A68" s="219" t="s">
        <v>100</v>
      </c>
      <c r="B68" s="225" t="s">
        <v>63</v>
      </c>
      <c r="C68" s="275" t="s">
        <v>64</v>
      </c>
      <c r="D68" s="228"/>
      <c r="E68" s="232"/>
      <c r="F68" s="238"/>
      <c r="G68" s="238">
        <f>SUMIF(AE69:AE96,"&lt;&gt;NOR",G69:G96)</f>
        <v>0</v>
      </c>
      <c r="H68" s="238"/>
      <c r="I68" s="238">
        <f>SUM(I69:I96)</f>
        <v>0</v>
      </c>
      <c r="J68" s="238"/>
      <c r="K68" s="238">
        <f>SUM(K69:K96)</f>
        <v>0</v>
      </c>
      <c r="L68" s="238"/>
      <c r="M68" s="238">
        <f>SUM(M69:M96)</f>
        <v>0</v>
      </c>
      <c r="N68" s="238"/>
      <c r="O68" s="238">
        <f>SUM(O69:O96)</f>
        <v>86.240000000000009</v>
      </c>
      <c r="P68" s="238"/>
      <c r="Q68" s="238">
        <f>SUM(Q69:Q96)</f>
        <v>0.92</v>
      </c>
      <c r="R68" s="238"/>
      <c r="S68" s="238"/>
      <c r="T68" s="239"/>
      <c r="U68" s="238">
        <f>SUM(U69:U96)</f>
        <v>105.93999999999998</v>
      </c>
      <c r="AE68" t="s">
        <v>101</v>
      </c>
    </row>
    <row r="69" spans="1:60" outlineLevel="1" x14ac:dyDescent="0.2">
      <c r="A69" s="218">
        <v>28</v>
      </c>
      <c r="B69" s="224" t="s">
        <v>185</v>
      </c>
      <c r="C69" s="273" t="s">
        <v>186</v>
      </c>
      <c r="D69" s="226" t="s">
        <v>126</v>
      </c>
      <c r="E69" s="230">
        <v>18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6"/>
      <c r="S69" s="236"/>
      <c r="T69" s="237">
        <v>5.5E-2</v>
      </c>
      <c r="U69" s="236">
        <f>ROUND(E69*T69,2)</f>
        <v>0.99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 t="s">
        <v>105</v>
      </c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18"/>
      <c r="B70" s="224"/>
      <c r="C70" s="274" t="s">
        <v>187</v>
      </c>
      <c r="D70" s="227"/>
      <c r="E70" s="231">
        <v>18</v>
      </c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7"/>
      <c r="U70" s="236"/>
      <c r="V70" s="217"/>
      <c r="W70" s="217"/>
      <c r="X70" s="217"/>
      <c r="Y70" s="217"/>
      <c r="Z70" s="217"/>
      <c r="AA70" s="217"/>
      <c r="AB70" s="217"/>
      <c r="AC70" s="217"/>
      <c r="AD70" s="217"/>
      <c r="AE70" s="217" t="s">
        <v>107</v>
      </c>
      <c r="AF70" s="217">
        <v>0</v>
      </c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ht="22.5" outlineLevel="1" x14ac:dyDescent="0.2">
      <c r="A71" s="218">
        <v>29</v>
      </c>
      <c r="B71" s="224" t="s">
        <v>188</v>
      </c>
      <c r="C71" s="273" t="s">
        <v>189</v>
      </c>
      <c r="D71" s="226" t="s">
        <v>126</v>
      </c>
      <c r="E71" s="230">
        <v>300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0.24553</v>
      </c>
      <c r="O71" s="236">
        <f>ROUND(E71*N71,2)</f>
        <v>73.66</v>
      </c>
      <c r="P71" s="236">
        <v>0</v>
      </c>
      <c r="Q71" s="236">
        <f>ROUND(E71*P71,2)</f>
        <v>0</v>
      </c>
      <c r="R71" s="236"/>
      <c r="S71" s="236"/>
      <c r="T71" s="237">
        <v>0.27200000000000002</v>
      </c>
      <c r="U71" s="236">
        <f>ROUND(E71*T71,2)</f>
        <v>81.599999999999994</v>
      </c>
      <c r="V71" s="217"/>
      <c r="W71" s="217"/>
      <c r="X71" s="217"/>
      <c r="Y71" s="217"/>
      <c r="Z71" s="217"/>
      <c r="AA71" s="217"/>
      <c r="AB71" s="217"/>
      <c r="AC71" s="217"/>
      <c r="AD71" s="217"/>
      <c r="AE71" s="217" t="s">
        <v>105</v>
      </c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18"/>
      <c r="B72" s="224"/>
      <c r="C72" s="276" t="s">
        <v>190</v>
      </c>
      <c r="D72" s="229"/>
      <c r="E72" s="233"/>
      <c r="F72" s="240"/>
      <c r="G72" s="241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7"/>
      <c r="U72" s="236"/>
      <c r="V72" s="217"/>
      <c r="W72" s="217"/>
      <c r="X72" s="217"/>
      <c r="Y72" s="217"/>
      <c r="Z72" s="217"/>
      <c r="AA72" s="217"/>
      <c r="AB72" s="217"/>
      <c r="AC72" s="217"/>
      <c r="AD72" s="217"/>
      <c r="AE72" s="217" t="s">
        <v>191</v>
      </c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20" t="str">
        <f>C72</f>
        <v>Z toho 13,00m na výšku 0,05m, 6,00m na výšku 0,02 - 0,03m, ostatní na výšku 0,15m</v>
      </c>
      <c r="BB72" s="217"/>
      <c r="BC72" s="217"/>
      <c r="BD72" s="217"/>
      <c r="BE72" s="217"/>
      <c r="BF72" s="217"/>
      <c r="BG72" s="217"/>
      <c r="BH72" s="217"/>
    </row>
    <row r="73" spans="1:60" outlineLevel="1" x14ac:dyDescent="0.2">
      <c r="A73" s="218"/>
      <c r="B73" s="224"/>
      <c r="C73" s="274" t="s">
        <v>192</v>
      </c>
      <c r="D73" s="227"/>
      <c r="E73" s="231">
        <v>282</v>
      </c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7"/>
      <c r="U73" s="236"/>
      <c r="V73" s="217"/>
      <c r="W73" s="217"/>
      <c r="X73" s="217"/>
      <c r="Y73" s="217"/>
      <c r="Z73" s="217"/>
      <c r="AA73" s="217"/>
      <c r="AB73" s="217"/>
      <c r="AC73" s="217"/>
      <c r="AD73" s="217"/>
      <c r="AE73" s="217" t="s">
        <v>107</v>
      </c>
      <c r="AF73" s="217">
        <v>0</v>
      </c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 x14ac:dyDescent="0.2">
      <c r="A74" s="218"/>
      <c r="B74" s="224"/>
      <c r="C74" s="274" t="s">
        <v>187</v>
      </c>
      <c r="D74" s="227"/>
      <c r="E74" s="231">
        <v>18</v>
      </c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7"/>
      <c r="U74" s="236"/>
      <c r="V74" s="217"/>
      <c r="W74" s="217"/>
      <c r="X74" s="217"/>
      <c r="Y74" s="217"/>
      <c r="Z74" s="217"/>
      <c r="AA74" s="217"/>
      <c r="AB74" s="217"/>
      <c r="AC74" s="217"/>
      <c r="AD74" s="217"/>
      <c r="AE74" s="217" t="s">
        <v>107</v>
      </c>
      <c r="AF74" s="217">
        <v>0</v>
      </c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ht="22.5" outlineLevel="1" x14ac:dyDescent="0.2">
      <c r="A75" s="218">
        <v>30</v>
      </c>
      <c r="B75" s="224" t="s">
        <v>193</v>
      </c>
      <c r="C75" s="273" t="s">
        <v>194</v>
      </c>
      <c r="D75" s="226" t="s">
        <v>126</v>
      </c>
      <c r="E75" s="230">
        <v>67.95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0.11693000000000001</v>
      </c>
      <c r="O75" s="236">
        <f>ROUND(E75*N75,2)</f>
        <v>7.95</v>
      </c>
      <c r="P75" s="236">
        <v>0</v>
      </c>
      <c r="Q75" s="236">
        <f>ROUND(E75*P75,2)</f>
        <v>0</v>
      </c>
      <c r="R75" s="236"/>
      <c r="S75" s="236"/>
      <c r="T75" s="237">
        <v>0.14000000000000001</v>
      </c>
      <c r="U75" s="236">
        <f>ROUND(E75*T75,2)</f>
        <v>9.51</v>
      </c>
      <c r="V75" s="217"/>
      <c r="W75" s="217"/>
      <c r="X75" s="217"/>
      <c r="Y75" s="217"/>
      <c r="Z75" s="217"/>
      <c r="AA75" s="217"/>
      <c r="AB75" s="217"/>
      <c r="AC75" s="217"/>
      <c r="AD75" s="217"/>
      <c r="AE75" s="217" t="s">
        <v>105</v>
      </c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18"/>
      <c r="B76" s="224"/>
      <c r="C76" s="274" t="s">
        <v>195</v>
      </c>
      <c r="D76" s="227"/>
      <c r="E76" s="231">
        <v>56.45</v>
      </c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7"/>
      <c r="U76" s="236"/>
      <c r="V76" s="217"/>
      <c r="W76" s="217"/>
      <c r="X76" s="217"/>
      <c r="Y76" s="217"/>
      <c r="Z76" s="217"/>
      <c r="AA76" s="217"/>
      <c r="AB76" s="217"/>
      <c r="AC76" s="217"/>
      <c r="AD76" s="217"/>
      <c r="AE76" s="217" t="s">
        <v>107</v>
      </c>
      <c r="AF76" s="217">
        <v>0</v>
      </c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 x14ac:dyDescent="0.2">
      <c r="A77" s="218"/>
      <c r="B77" s="224"/>
      <c r="C77" s="274" t="s">
        <v>196</v>
      </c>
      <c r="D77" s="227"/>
      <c r="E77" s="231">
        <v>1.75</v>
      </c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7"/>
      <c r="U77" s="236"/>
      <c r="V77" s="217"/>
      <c r="W77" s="217"/>
      <c r="X77" s="217"/>
      <c r="Y77" s="217"/>
      <c r="Z77" s="217"/>
      <c r="AA77" s="217"/>
      <c r="AB77" s="217"/>
      <c r="AC77" s="217"/>
      <c r="AD77" s="217"/>
      <c r="AE77" s="217" t="s">
        <v>107</v>
      </c>
      <c r="AF77" s="217">
        <v>0</v>
      </c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 x14ac:dyDescent="0.2">
      <c r="A78" s="218"/>
      <c r="B78" s="224"/>
      <c r="C78" s="274" t="s">
        <v>197</v>
      </c>
      <c r="D78" s="227"/>
      <c r="E78" s="231">
        <v>9.75</v>
      </c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7"/>
      <c r="U78" s="236"/>
      <c r="V78" s="217"/>
      <c r="W78" s="217"/>
      <c r="X78" s="217"/>
      <c r="Y78" s="217"/>
      <c r="Z78" s="217"/>
      <c r="AA78" s="217"/>
      <c r="AB78" s="217"/>
      <c r="AC78" s="217"/>
      <c r="AD78" s="217"/>
      <c r="AE78" s="217" t="s">
        <v>107</v>
      </c>
      <c r="AF78" s="217">
        <v>0</v>
      </c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ht="22.5" outlineLevel="1" x14ac:dyDescent="0.2">
      <c r="A79" s="218">
        <v>31</v>
      </c>
      <c r="B79" s="224" t="s">
        <v>198</v>
      </c>
      <c r="C79" s="273" t="s">
        <v>199</v>
      </c>
      <c r="D79" s="226" t="s">
        <v>126</v>
      </c>
      <c r="E79" s="230">
        <v>22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0.11221</v>
      </c>
      <c r="O79" s="236">
        <f>ROUND(E79*N79,2)</f>
        <v>2.4700000000000002</v>
      </c>
      <c r="P79" s="236">
        <v>0</v>
      </c>
      <c r="Q79" s="236">
        <f>ROUND(E79*P79,2)</f>
        <v>0</v>
      </c>
      <c r="R79" s="236"/>
      <c r="S79" s="236"/>
      <c r="T79" s="237">
        <v>0.14000000000000001</v>
      </c>
      <c r="U79" s="236">
        <f>ROUND(E79*T79,2)</f>
        <v>3.08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 t="s">
        <v>105</v>
      </c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18"/>
      <c r="B80" s="224"/>
      <c r="C80" s="274" t="s">
        <v>200</v>
      </c>
      <c r="D80" s="227"/>
      <c r="E80" s="231">
        <v>22</v>
      </c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7"/>
      <c r="U80" s="236"/>
      <c r="V80" s="217"/>
      <c r="W80" s="217"/>
      <c r="X80" s="217"/>
      <c r="Y80" s="217"/>
      <c r="Z80" s="217"/>
      <c r="AA80" s="217"/>
      <c r="AB80" s="217"/>
      <c r="AC80" s="217"/>
      <c r="AD80" s="217"/>
      <c r="AE80" s="217" t="s">
        <v>107</v>
      </c>
      <c r="AF80" s="217">
        <v>0</v>
      </c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18">
        <v>32</v>
      </c>
      <c r="B81" s="224" t="s">
        <v>201</v>
      </c>
      <c r="C81" s="273" t="s">
        <v>202</v>
      </c>
      <c r="D81" s="226" t="s">
        <v>203</v>
      </c>
      <c r="E81" s="230">
        <v>44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0.02</v>
      </c>
      <c r="O81" s="236">
        <f>ROUND(E81*N81,2)</f>
        <v>0.88</v>
      </c>
      <c r="P81" s="236">
        <v>0</v>
      </c>
      <c r="Q81" s="236">
        <f>ROUND(E81*P81,2)</f>
        <v>0</v>
      </c>
      <c r="R81" s="236"/>
      <c r="S81" s="236"/>
      <c r="T81" s="237">
        <v>0</v>
      </c>
      <c r="U81" s="236">
        <f>ROUND(E81*T81,2)</f>
        <v>0</v>
      </c>
      <c r="V81" s="217"/>
      <c r="W81" s="217"/>
      <c r="X81" s="217"/>
      <c r="Y81" s="217"/>
      <c r="Z81" s="217"/>
      <c r="AA81" s="217"/>
      <c r="AB81" s="217"/>
      <c r="AC81" s="217"/>
      <c r="AD81" s="217"/>
      <c r="AE81" s="217" t="s">
        <v>154</v>
      </c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1" x14ac:dyDescent="0.2">
      <c r="A82" s="218"/>
      <c r="B82" s="224"/>
      <c r="C82" s="274" t="s">
        <v>204</v>
      </c>
      <c r="D82" s="227"/>
      <c r="E82" s="231">
        <v>44</v>
      </c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7"/>
      <c r="U82" s="236"/>
      <c r="V82" s="217"/>
      <c r="W82" s="217"/>
      <c r="X82" s="217"/>
      <c r="Y82" s="217"/>
      <c r="Z82" s="217"/>
      <c r="AA82" s="217"/>
      <c r="AB82" s="217"/>
      <c r="AC82" s="217"/>
      <c r="AD82" s="217"/>
      <c r="AE82" s="217" t="s">
        <v>107</v>
      </c>
      <c r="AF82" s="217">
        <v>0</v>
      </c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 x14ac:dyDescent="0.2">
      <c r="A83" s="218">
        <v>33</v>
      </c>
      <c r="B83" s="224" t="s">
        <v>205</v>
      </c>
      <c r="C83" s="273" t="s">
        <v>206</v>
      </c>
      <c r="D83" s="226" t="s">
        <v>126</v>
      </c>
      <c r="E83" s="230">
        <v>74.2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/>
      <c r="S83" s="236"/>
      <c r="T83" s="237">
        <v>1.2E-2</v>
      </c>
      <c r="U83" s="236">
        <f>ROUND(E83*T83,2)</f>
        <v>0.89</v>
      </c>
      <c r="V83" s="217"/>
      <c r="W83" s="217"/>
      <c r="X83" s="217"/>
      <c r="Y83" s="217"/>
      <c r="Z83" s="217"/>
      <c r="AA83" s="217"/>
      <c r="AB83" s="217"/>
      <c r="AC83" s="217"/>
      <c r="AD83" s="217"/>
      <c r="AE83" s="217" t="s">
        <v>105</v>
      </c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1" x14ac:dyDescent="0.2">
      <c r="A84" s="218"/>
      <c r="B84" s="224"/>
      <c r="C84" s="274" t="s">
        <v>207</v>
      </c>
      <c r="D84" s="227"/>
      <c r="E84" s="231">
        <v>74.2</v>
      </c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7"/>
      <c r="U84" s="236"/>
      <c r="V84" s="217"/>
      <c r="W84" s="217"/>
      <c r="X84" s="217"/>
      <c r="Y84" s="217"/>
      <c r="Z84" s="217"/>
      <c r="AA84" s="217"/>
      <c r="AB84" s="217"/>
      <c r="AC84" s="217"/>
      <c r="AD84" s="217"/>
      <c r="AE84" s="217" t="s">
        <v>107</v>
      </c>
      <c r="AF84" s="217">
        <v>0</v>
      </c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1" x14ac:dyDescent="0.2">
      <c r="A85" s="218">
        <v>34</v>
      </c>
      <c r="B85" s="224" t="s">
        <v>208</v>
      </c>
      <c r="C85" s="273" t="s">
        <v>209</v>
      </c>
      <c r="D85" s="226" t="s">
        <v>126</v>
      </c>
      <c r="E85" s="230">
        <v>74.2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9.0000000000000006E-5</v>
      </c>
      <c r="O85" s="236">
        <f>ROUND(E85*N85,2)</f>
        <v>0.01</v>
      </c>
      <c r="P85" s="236">
        <v>0</v>
      </c>
      <c r="Q85" s="236">
        <f>ROUND(E85*P85,2)</f>
        <v>0</v>
      </c>
      <c r="R85" s="236"/>
      <c r="S85" s="236"/>
      <c r="T85" s="237">
        <v>2.1999999999999999E-2</v>
      </c>
      <c r="U85" s="236">
        <f>ROUND(E85*T85,2)</f>
        <v>1.63</v>
      </c>
      <c r="V85" s="217"/>
      <c r="W85" s="217"/>
      <c r="X85" s="217"/>
      <c r="Y85" s="217"/>
      <c r="Z85" s="217"/>
      <c r="AA85" s="217"/>
      <c r="AB85" s="217"/>
      <c r="AC85" s="217"/>
      <c r="AD85" s="217"/>
      <c r="AE85" s="217" t="s">
        <v>105</v>
      </c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1" x14ac:dyDescent="0.2">
      <c r="A86" s="218">
        <v>35</v>
      </c>
      <c r="B86" s="224" t="s">
        <v>210</v>
      </c>
      <c r="C86" s="273" t="s">
        <v>211</v>
      </c>
      <c r="D86" s="226" t="s">
        <v>104</v>
      </c>
      <c r="E86" s="230">
        <v>1.75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/>
      <c r="T86" s="237">
        <v>0.125</v>
      </c>
      <c r="U86" s="236">
        <f>ROUND(E86*T86,2)</f>
        <v>0.22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 t="s">
        <v>105</v>
      </c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1" x14ac:dyDescent="0.2">
      <c r="A87" s="218">
        <v>36</v>
      </c>
      <c r="B87" s="224" t="s">
        <v>212</v>
      </c>
      <c r="C87" s="273" t="s">
        <v>213</v>
      </c>
      <c r="D87" s="226" t="s">
        <v>104</v>
      </c>
      <c r="E87" s="230">
        <v>1.75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7.6000000000000004E-4</v>
      </c>
      <c r="O87" s="236">
        <f>ROUND(E87*N87,2)</f>
        <v>0</v>
      </c>
      <c r="P87" s="236">
        <v>0</v>
      </c>
      <c r="Q87" s="236">
        <f>ROUND(E87*P87,2)</f>
        <v>0</v>
      </c>
      <c r="R87" s="236"/>
      <c r="S87" s="236"/>
      <c r="T87" s="237">
        <v>0.311</v>
      </c>
      <c r="U87" s="236">
        <f>ROUND(E87*T87,2)</f>
        <v>0.54</v>
      </c>
      <c r="V87" s="217"/>
      <c r="W87" s="217"/>
      <c r="X87" s="217"/>
      <c r="Y87" s="217"/>
      <c r="Z87" s="217"/>
      <c r="AA87" s="217"/>
      <c r="AB87" s="217"/>
      <c r="AC87" s="217"/>
      <c r="AD87" s="217"/>
      <c r="AE87" s="217" t="s">
        <v>105</v>
      </c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1" x14ac:dyDescent="0.2">
      <c r="A88" s="218">
        <v>37</v>
      </c>
      <c r="B88" s="224" t="s">
        <v>214</v>
      </c>
      <c r="C88" s="273" t="s">
        <v>215</v>
      </c>
      <c r="D88" s="226" t="s">
        <v>203</v>
      </c>
      <c r="E88" s="230">
        <v>3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0.1125</v>
      </c>
      <c r="O88" s="236">
        <f>ROUND(E88*N88,2)</f>
        <v>0.34</v>
      </c>
      <c r="P88" s="236">
        <v>0</v>
      </c>
      <c r="Q88" s="236">
        <f>ROUND(E88*P88,2)</f>
        <v>0</v>
      </c>
      <c r="R88" s="236"/>
      <c r="S88" s="236"/>
      <c r="T88" s="237">
        <v>0.91800000000000004</v>
      </c>
      <c r="U88" s="236">
        <f>ROUND(E88*T88,2)</f>
        <v>2.75</v>
      </c>
      <c r="V88" s="217"/>
      <c r="W88" s="217"/>
      <c r="X88" s="217"/>
      <c r="Y88" s="217"/>
      <c r="Z88" s="217"/>
      <c r="AA88" s="217"/>
      <c r="AB88" s="217"/>
      <c r="AC88" s="217"/>
      <c r="AD88" s="217"/>
      <c r="AE88" s="217" t="s">
        <v>105</v>
      </c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ht="22.5" outlineLevel="1" x14ac:dyDescent="0.2">
      <c r="A89" s="218">
        <v>38</v>
      </c>
      <c r="B89" s="224" t="s">
        <v>216</v>
      </c>
      <c r="C89" s="273" t="s">
        <v>217</v>
      </c>
      <c r="D89" s="226" t="s">
        <v>203</v>
      </c>
      <c r="E89" s="230">
        <v>4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/>
      <c r="T89" s="237">
        <v>0.2</v>
      </c>
      <c r="U89" s="236">
        <f>ROUND(E89*T89,2)</f>
        <v>0.8</v>
      </c>
      <c r="V89" s="217"/>
      <c r="W89" s="217"/>
      <c r="X89" s="217"/>
      <c r="Y89" s="217"/>
      <c r="Z89" s="217"/>
      <c r="AA89" s="217"/>
      <c r="AB89" s="217"/>
      <c r="AC89" s="217"/>
      <c r="AD89" s="217"/>
      <c r="AE89" s="217" t="s">
        <v>105</v>
      </c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1" x14ac:dyDescent="0.2">
      <c r="A90" s="218">
        <v>39</v>
      </c>
      <c r="B90" s="224" t="s">
        <v>218</v>
      </c>
      <c r="C90" s="273" t="s">
        <v>219</v>
      </c>
      <c r="D90" s="226" t="s">
        <v>203</v>
      </c>
      <c r="E90" s="230">
        <v>2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5.1000000000000004E-3</v>
      </c>
      <c r="O90" s="236">
        <f>ROUND(E90*N90,2)</f>
        <v>0.01</v>
      </c>
      <c r="P90" s="236">
        <v>0</v>
      </c>
      <c r="Q90" s="236">
        <f>ROUND(E90*P90,2)</f>
        <v>0</v>
      </c>
      <c r="R90" s="236"/>
      <c r="S90" s="236"/>
      <c r="T90" s="237">
        <v>0</v>
      </c>
      <c r="U90" s="236">
        <f>ROUND(E90*T90,2)</f>
        <v>0</v>
      </c>
      <c r="V90" s="217"/>
      <c r="W90" s="217"/>
      <c r="X90" s="217"/>
      <c r="Y90" s="217"/>
      <c r="Z90" s="217"/>
      <c r="AA90" s="217"/>
      <c r="AB90" s="217"/>
      <c r="AC90" s="217"/>
      <c r="AD90" s="217"/>
      <c r="AE90" s="217" t="s">
        <v>154</v>
      </c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1" x14ac:dyDescent="0.2">
      <c r="A91" s="218"/>
      <c r="B91" s="224"/>
      <c r="C91" s="276" t="s">
        <v>220</v>
      </c>
      <c r="D91" s="229"/>
      <c r="E91" s="233"/>
      <c r="F91" s="240"/>
      <c r="G91" s="241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7"/>
      <c r="U91" s="236"/>
      <c r="V91" s="217"/>
      <c r="W91" s="217"/>
      <c r="X91" s="217"/>
      <c r="Y91" s="217"/>
      <c r="Z91" s="217"/>
      <c r="AA91" s="217"/>
      <c r="AB91" s="217"/>
      <c r="AC91" s="217"/>
      <c r="AD91" s="217"/>
      <c r="AE91" s="217" t="s">
        <v>191</v>
      </c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20" t="str">
        <f>C91</f>
        <v>IP11a "Parkoviště"</v>
      </c>
      <c r="BB91" s="217"/>
      <c r="BC91" s="217"/>
      <c r="BD91" s="217"/>
      <c r="BE91" s="217"/>
      <c r="BF91" s="217"/>
      <c r="BG91" s="217"/>
      <c r="BH91" s="217"/>
    </row>
    <row r="92" spans="1:60" outlineLevel="1" x14ac:dyDescent="0.2">
      <c r="A92" s="218"/>
      <c r="B92" s="224"/>
      <c r="C92" s="276" t="s">
        <v>221</v>
      </c>
      <c r="D92" s="229"/>
      <c r="E92" s="233"/>
      <c r="F92" s="240"/>
      <c r="G92" s="241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7"/>
      <c r="U92" s="236"/>
      <c r="V92" s="217"/>
      <c r="W92" s="217"/>
      <c r="X92" s="217"/>
      <c r="Y92" s="217"/>
      <c r="Z92" s="217"/>
      <c r="AA92" s="217"/>
      <c r="AB92" s="217"/>
      <c r="AC92" s="217"/>
      <c r="AD92" s="217"/>
      <c r="AE92" s="217" t="s">
        <v>191</v>
      </c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20" t="str">
        <f>C92</f>
        <v>IP12 "Parkoviště - RESERVÉ s logem O1"</v>
      </c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18">
        <v>40</v>
      </c>
      <c r="B93" s="224" t="s">
        <v>222</v>
      </c>
      <c r="C93" s="273" t="s">
        <v>223</v>
      </c>
      <c r="D93" s="226" t="s">
        <v>203</v>
      </c>
      <c r="E93" s="230">
        <v>14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6.6000000000000003E-2</v>
      </c>
      <c r="O93" s="236">
        <f>ROUND(E93*N93,2)</f>
        <v>0.92</v>
      </c>
      <c r="P93" s="236">
        <v>0</v>
      </c>
      <c r="Q93" s="236">
        <f>ROUND(E93*P93,2)</f>
        <v>0</v>
      </c>
      <c r="R93" s="236"/>
      <c r="S93" s="236"/>
      <c r="T93" s="237">
        <v>0.17</v>
      </c>
      <c r="U93" s="236">
        <f>ROUND(E93*T93,2)</f>
        <v>2.38</v>
      </c>
      <c r="V93" s="217"/>
      <c r="W93" s="217"/>
      <c r="X93" s="217"/>
      <c r="Y93" s="217"/>
      <c r="Z93" s="217"/>
      <c r="AA93" s="217"/>
      <c r="AB93" s="217"/>
      <c r="AC93" s="217"/>
      <c r="AD93" s="217"/>
      <c r="AE93" s="217" t="s">
        <v>105</v>
      </c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1" x14ac:dyDescent="0.2">
      <c r="A94" s="218">
        <v>41</v>
      </c>
      <c r="B94" s="224" t="s">
        <v>224</v>
      </c>
      <c r="C94" s="273" t="s">
        <v>225</v>
      </c>
      <c r="D94" s="226" t="s">
        <v>203</v>
      </c>
      <c r="E94" s="230">
        <v>420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0</v>
      </c>
      <c r="O94" s="236">
        <f>ROUND(E94*N94,2)</f>
        <v>0</v>
      </c>
      <c r="P94" s="236">
        <v>0</v>
      </c>
      <c r="Q94" s="236">
        <f>ROUND(E94*P94,2)</f>
        <v>0</v>
      </c>
      <c r="R94" s="236"/>
      <c r="S94" s="236"/>
      <c r="T94" s="237">
        <v>0</v>
      </c>
      <c r="U94" s="236">
        <f>ROUND(E94*T94,2)</f>
        <v>0</v>
      </c>
      <c r="V94" s="217"/>
      <c r="W94" s="217"/>
      <c r="X94" s="217"/>
      <c r="Y94" s="217"/>
      <c r="Z94" s="217"/>
      <c r="AA94" s="217"/>
      <c r="AB94" s="217"/>
      <c r="AC94" s="217"/>
      <c r="AD94" s="217"/>
      <c r="AE94" s="217" t="s">
        <v>105</v>
      </c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1" x14ac:dyDescent="0.2">
      <c r="A95" s="218"/>
      <c r="B95" s="224"/>
      <c r="C95" s="274" t="s">
        <v>226</v>
      </c>
      <c r="D95" s="227"/>
      <c r="E95" s="231">
        <v>420</v>
      </c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7"/>
      <c r="U95" s="236"/>
      <c r="V95" s="217"/>
      <c r="W95" s="217"/>
      <c r="X95" s="217"/>
      <c r="Y95" s="217"/>
      <c r="Z95" s="217"/>
      <c r="AA95" s="217"/>
      <c r="AB95" s="217"/>
      <c r="AC95" s="217"/>
      <c r="AD95" s="217"/>
      <c r="AE95" s="217" t="s">
        <v>107</v>
      </c>
      <c r="AF95" s="217">
        <v>0</v>
      </c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18">
        <v>42</v>
      </c>
      <c r="B96" s="224" t="s">
        <v>227</v>
      </c>
      <c r="C96" s="273" t="s">
        <v>228</v>
      </c>
      <c r="D96" s="226" t="s">
        <v>203</v>
      </c>
      <c r="E96" s="230">
        <v>14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0</v>
      </c>
      <c r="O96" s="236">
        <f>ROUND(E96*N96,2)</f>
        <v>0</v>
      </c>
      <c r="P96" s="236">
        <v>6.6000000000000003E-2</v>
      </c>
      <c r="Q96" s="236">
        <f>ROUND(E96*P96,2)</f>
        <v>0.92</v>
      </c>
      <c r="R96" s="236"/>
      <c r="S96" s="236"/>
      <c r="T96" s="237">
        <v>0.1105</v>
      </c>
      <c r="U96" s="236">
        <f>ROUND(E96*T96,2)</f>
        <v>1.55</v>
      </c>
      <c r="V96" s="217"/>
      <c r="W96" s="217"/>
      <c r="X96" s="217"/>
      <c r="Y96" s="217"/>
      <c r="Z96" s="217"/>
      <c r="AA96" s="217"/>
      <c r="AB96" s="217"/>
      <c r="AC96" s="217"/>
      <c r="AD96" s="217"/>
      <c r="AE96" s="217" t="s">
        <v>105</v>
      </c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x14ac:dyDescent="0.2">
      <c r="A97" s="219" t="s">
        <v>100</v>
      </c>
      <c r="B97" s="225" t="s">
        <v>65</v>
      </c>
      <c r="C97" s="275" t="s">
        <v>66</v>
      </c>
      <c r="D97" s="228"/>
      <c r="E97" s="232"/>
      <c r="F97" s="238"/>
      <c r="G97" s="238">
        <f>SUMIF(AE98:AE114,"&lt;&gt;NOR",G98:G114)</f>
        <v>0</v>
      </c>
      <c r="H97" s="238"/>
      <c r="I97" s="238">
        <f>SUM(I98:I114)</f>
        <v>0</v>
      </c>
      <c r="J97" s="238"/>
      <c r="K97" s="238">
        <f>SUM(K98:K114)</f>
        <v>0</v>
      </c>
      <c r="L97" s="238"/>
      <c r="M97" s="238">
        <f>SUM(M98:M114)</f>
        <v>0</v>
      </c>
      <c r="N97" s="238"/>
      <c r="O97" s="238">
        <f>SUM(O98:O114)</f>
        <v>0</v>
      </c>
      <c r="P97" s="238"/>
      <c r="Q97" s="238">
        <f>SUM(Q98:Q114)</f>
        <v>0</v>
      </c>
      <c r="R97" s="238"/>
      <c r="S97" s="238"/>
      <c r="T97" s="239"/>
      <c r="U97" s="238">
        <f>SUM(U98:U114)</f>
        <v>26.47</v>
      </c>
      <c r="AE97" t="s">
        <v>101</v>
      </c>
    </row>
    <row r="98" spans="1:60" outlineLevel="1" x14ac:dyDescent="0.2">
      <c r="A98" s="218">
        <v>43</v>
      </c>
      <c r="B98" s="224" t="s">
        <v>229</v>
      </c>
      <c r="C98" s="273" t="s">
        <v>230</v>
      </c>
      <c r="D98" s="226" t="s">
        <v>231</v>
      </c>
      <c r="E98" s="230">
        <v>746.51779999999997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6"/>
      <c r="S98" s="236"/>
      <c r="T98" s="237">
        <v>0.01</v>
      </c>
      <c r="U98" s="236">
        <f>ROUND(E98*T98,2)</f>
        <v>7.47</v>
      </c>
      <c r="V98" s="217"/>
      <c r="W98" s="217"/>
      <c r="X98" s="217"/>
      <c r="Y98" s="217"/>
      <c r="Z98" s="217"/>
      <c r="AA98" s="217"/>
      <c r="AB98" s="217"/>
      <c r="AC98" s="217"/>
      <c r="AD98" s="217"/>
      <c r="AE98" s="217" t="s">
        <v>105</v>
      </c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18"/>
      <c r="B99" s="224"/>
      <c r="C99" s="274" t="s">
        <v>232</v>
      </c>
      <c r="D99" s="227"/>
      <c r="E99" s="231">
        <v>37.29</v>
      </c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7"/>
      <c r="U99" s="236"/>
      <c r="V99" s="217"/>
      <c r="W99" s="217"/>
      <c r="X99" s="217"/>
      <c r="Y99" s="217"/>
      <c r="Z99" s="217"/>
      <c r="AA99" s="217"/>
      <c r="AB99" s="217"/>
      <c r="AC99" s="217"/>
      <c r="AD99" s="217"/>
      <c r="AE99" s="217" t="s">
        <v>107</v>
      </c>
      <c r="AF99" s="217">
        <v>0</v>
      </c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18"/>
      <c r="B100" s="224"/>
      <c r="C100" s="274" t="s">
        <v>233</v>
      </c>
      <c r="D100" s="227"/>
      <c r="E100" s="231">
        <v>261.02999999999997</v>
      </c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7"/>
      <c r="U100" s="236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 t="s">
        <v>107</v>
      </c>
      <c r="AF100" s="217">
        <v>0</v>
      </c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1" x14ac:dyDescent="0.2">
      <c r="A101" s="218"/>
      <c r="B101" s="224"/>
      <c r="C101" s="274" t="s">
        <v>234</v>
      </c>
      <c r="D101" s="227"/>
      <c r="E101" s="231">
        <v>10.766299999999999</v>
      </c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7"/>
      <c r="U101" s="236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 t="s">
        <v>107</v>
      </c>
      <c r="AF101" s="217">
        <v>0</v>
      </c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1" x14ac:dyDescent="0.2">
      <c r="A102" s="218"/>
      <c r="B102" s="224"/>
      <c r="C102" s="274" t="s">
        <v>235</v>
      </c>
      <c r="D102" s="227"/>
      <c r="E102" s="231">
        <v>36.9435</v>
      </c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7"/>
      <c r="U102" s="236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 t="s">
        <v>107</v>
      </c>
      <c r="AF102" s="217">
        <v>0</v>
      </c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1" x14ac:dyDescent="0.2">
      <c r="A103" s="218"/>
      <c r="B103" s="224"/>
      <c r="C103" s="274" t="s">
        <v>236</v>
      </c>
      <c r="D103" s="227"/>
      <c r="E103" s="231">
        <v>400.488</v>
      </c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7"/>
      <c r="U103" s="236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 t="s">
        <v>107</v>
      </c>
      <c r="AF103" s="217">
        <v>0</v>
      </c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1" x14ac:dyDescent="0.2">
      <c r="A104" s="218">
        <v>44</v>
      </c>
      <c r="B104" s="224" t="s">
        <v>237</v>
      </c>
      <c r="C104" s="273" t="s">
        <v>238</v>
      </c>
      <c r="D104" s="226" t="s">
        <v>231</v>
      </c>
      <c r="E104" s="230">
        <v>10451.2492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6">
        <v>0</v>
      </c>
      <c r="O104" s="236">
        <f>ROUND(E104*N104,2)</f>
        <v>0</v>
      </c>
      <c r="P104" s="236">
        <v>0</v>
      </c>
      <c r="Q104" s="236">
        <f>ROUND(E104*P104,2)</f>
        <v>0</v>
      </c>
      <c r="R104" s="236"/>
      <c r="S104" s="236"/>
      <c r="T104" s="237">
        <v>0</v>
      </c>
      <c r="U104" s="236">
        <f>ROUND(E104*T104,2)</f>
        <v>0</v>
      </c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 t="s">
        <v>105</v>
      </c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1" x14ac:dyDescent="0.2">
      <c r="A105" s="218"/>
      <c r="B105" s="224"/>
      <c r="C105" s="274" t="s">
        <v>239</v>
      </c>
      <c r="D105" s="227"/>
      <c r="E105" s="231">
        <v>10451.2492</v>
      </c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7"/>
      <c r="U105" s="236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 t="s">
        <v>107</v>
      </c>
      <c r="AF105" s="217">
        <v>0</v>
      </c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1" x14ac:dyDescent="0.2">
      <c r="A106" s="218">
        <v>45</v>
      </c>
      <c r="B106" s="224" t="s">
        <v>240</v>
      </c>
      <c r="C106" s="273" t="s">
        <v>241</v>
      </c>
      <c r="D106" s="226" t="s">
        <v>231</v>
      </c>
      <c r="E106" s="230">
        <v>27.622499999999999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/>
      <c r="S106" s="236"/>
      <c r="T106" s="237">
        <v>0.68799999999999994</v>
      </c>
      <c r="U106" s="236">
        <f>ROUND(E106*T106,2)</f>
        <v>19</v>
      </c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 t="s">
        <v>105</v>
      </c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outlineLevel="1" x14ac:dyDescent="0.2">
      <c r="A107" s="218"/>
      <c r="B107" s="224"/>
      <c r="C107" s="274" t="s">
        <v>242</v>
      </c>
      <c r="D107" s="227"/>
      <c r="E107" s="231">
        <v>27.622499999999999</v>
      </c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7"/>
      <c r="U107" s="236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 t="s">
        <v>107</v>
      </c>
      <c r="AF107" s="217">
        <v>0</v>
      </c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1" x14ac:dyDescent="0.2">
      <c r="A108" s="218">
        <v>46</v>
      </c>
      <c r="B108" s="224" t="s">
        <v>243</v>
      </c>
      <c r="C108" s="273" t="s">
        <v>244</v>
      </c>
      <c r="D108" s="226" t="s">
        <v>231</v>
      </c>
      <c r="E108" s="230">
        <v>55.244999999999997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6"/>
      <c r="S108" s="236"/>
      <c r="T108" s="237">
        <v>0</v>
      </c>
      <c r="U108" s="236">
        <f>ROUND(E108*T108,2)</f>
        <v>0</v>
      </c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 t="s">
        <v>105</v>
      </c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1" x14ac:dyDescent="0.2">
      <c r="A109" s="218"/>
      <c r="B109" s="224"/>
      <c r="C109" s="274" t="s">
        <v>245</v>
      </c>
      <c r="D109" s="227"/>
      <c r="E109" s="231">
        <v>55.244999999999997</v>
      </c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7"/>
      <c r="U109" s="236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 t="s">
        <v>107</v>
      </c>
      <c r="AF109" s="217">
        <v>0</v>
      </c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1" x14ac:dyDescent="0.2">
      <c r="A110" s="218">
        <v>47</v>
      </c>
      <c r="B110" s="224" t="s">
        <v>246</v>
      </c>
      <c r="C110" s="273" t="s">
        <v>247</v>
      </c>
      <c r="D110" s="226" t="s">
        <v>231</v>
      </c>
      <c r="E110" s="230">
        <v>37.29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/>
      <c r="S110" s="236"/>
      <c r="T110" s="237">
        <v>0</v>
      </c>
      <c r="U110" s="236">
        <f>ROUND(E110*T110,2)</f>
        <v>0</v>
      </c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 t="s">
        <v>105</v>
      </c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 x14ac:dyDescent="0.2">
      <c r="A111" s="218"/>
      <c r="B111" s="224"/>
      <c r="C111" s="274" t="s">
        <v>248</v>
      </c>
      <c r="D111" s="227"/>
      <c r="E111" s="231">
        <v>37.29</v>
      </c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7"/>
      <c r="U111" s="236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 t="s">
        <v>107</v>
      </c>
      <c r="AF111" s="217">
        <v>0</v>
      </c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1" x14ac:dyDescent="0.2">
      <c r="A112" s="218">
        <v>48</v>
      </c>
      <c r="B112" s="224" t="s">
        <v>249</v>
      </c>
      <c r="C112" s="273" t="s">
        <v>250</v>
      </c>
      <c r="D112" s="226" t="s">
        <v>231</v>
      </c>
      <c r="E112" s="230">
        <v>38.388800000000003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/>
      <c r="S112" s="236"/>
      <c r="T112" s="237">
        <v>0</v>
      </c>
      <c r="U112" s="236">
        <f>ROUND(E112*T112,2)</f>
        <v>0</v>
      </c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 t="s">
        <v>105</v>
      </c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outlineLevel="1" x14ac:dyDescent="0.2">
      <c r="A113" s="218"/>
      <c r="B113" s="224"/>
      <c r="C113" s="274" t="s">
        <v>234</v>
      </c>
      <c r="D113" s="227"/>
      <c r="E113" s="231">
        <v>10.766299999999999</v>
      </c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7"/>
      <c r="U113" s="236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 t="s">
        <v>107</v>
      </c>
      <c r="AF113" s="217">
        <v>0</v>
      </c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outlineLevel="1" x14ac:dyDescent="0.2">
      <c r="A114" s="218"/>
      <c r="B114" s="224"/>
      <c r="C114" s="274" t="s">
        <v>251</v>
      </c>
      <c r="D114" s="227"/>
      <c r="E114" s="231">
        <v>27.622499999999999</v>
      </c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7"/>
      <c r="U114" s="236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 t="s">
        <v>107</v>
      </c>
      <c r="AF114" s="217">
        <v>0</v>
      </c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x14ac:dyDescent="0.2">
      <c r="A115" s="219" t="s">
        <v>100</v>
      </c>
      <c r="B115" s="225" t="s">
        <v>67</v>
      </c>
      <c r="C115" s="275" t="s">
        <v>68</v>
      </c>
      <c r="D115" s="228"/>
      <c r="E115" s="232"/>
      <c r="F115" s="238"/>
      <c r="G115" s="238">
        <f>SUMIF(AE116:AE120,"&lt;&gt;NOR",G116:G120)</f>
        <v>0</v>
      </c>
      <c r="H115" s="238"/>
      <c r="I115" s="238">
        <f>SUM(I116:I120)</f>
        <v>0</v>
      </c>
      <c r="J115" s="238"/>
      <c r="K115" s="238">
        <f>SUM(K116:K120)</f>
        <v>0</v>
      </c>
      <c r="L115" s="238"/>
      <c r="M115" s="238">
        <f>SUM(M116:M120)</f>
        <v>0</v>
      </c>
      <c r="N115" s="238"/>
      <c r="O115" s="238">
        <f>SUM(O116:O120)</f>
        <v>0</v>
      </c>
      <c r="P115" s="238"/>
      <c r="Q115" s="238">
        <f>SUM(Q116:Q120)</f>
        <v>0</v>
      </c>
      <c r="R115" s="238"/>
      <c r="S115" s="238"/>
      <c r="T115" s="239"/>
      <c r="U115" s="238">
        <f>SUM(U116:U120)</f>
        <v>18.55</v>
      </c>
      <c r="AE115" t="s">
        <v>101</v>
      </c>
    </row>
    <row r="116" spans="1:60" outlineLevel="1" x14ac:dyDescent="0.2">
      <c r="A116" s="218">
        <v>49</v>
      </c>
      <c r="B116" s="224" t="s">
        <v>252</v>
      </c>
      <c r="C116" s="273" t="s">
        <v>253</v>
      </c>
      <c r="D116" s="226" t="s">
        <v>231</v>
      </c>
      <c r="E116" s="230">
        <v>1159.0998999999999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6"/>
      <c r="S116" s="236"/>
      <c r="T116" s="237">
        <v>1.6E-2</v>
      </c>
      <c r="U116" s="236">
        <f>ROUND(E116*T116,2)</f>
        <v>18.55</v>
      </c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 t="s">
        <v>105</v>
      </c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1" x14ac:dyDescent="0.2">
      <c r="A117" s="218"/>
      <c r="B117" s="224"/>
      <c r="C117" s="274" t="s">
        <v>254</v>
      </c>
      <c r="D117" s="227"/>
      <c r="E117" s="231">
        <v>3.8E-3</v>
      </c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7"/>
      <c r="U117" s="236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 t="s">
        <v>107</v>
      </c>
      <c r="AF117" s="217">
        <v>0</v>
      </c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outlineLevel="1" x14ac:dyDescent="0.2">
      <c r="A118" s="218"/>
      <c r="B118" s="224"/>
      <c r="C118" s="274" t="s">
        <v>255</v>
      </c>
      <c r="D118" s="227"/>
      <c r="E118" s="231">
        <v>1073.7844</v>
      </c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7"/>
      <c r="U118" s="236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 t="s">
        <v>107</v>
      </c>
      <c r="AF118" s="217">
        <v>0</v>
      </c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outlineLevel="1" x14ac:dyDescent="0.2">
      <c r="A119" s="218"/>
      <c r="B119" s="224"/>
      <c r="C119" s="274" t="s">
        <v>256</v>
      </c>
      <c r="D119" s="227"/>
      <c r="E119" s="231">
        <v>85.307400000000001</v>
      </c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7"/>
      <c r="U119" s="236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 t="s">
        <v>107</v>
      </c>
      <c r="AF119" s="217">
        <v>0</v>
      </c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</row>
    <row r="120" spans="1:60" outlineLevel="1" x14ac:dyDescent="0.2">
      <c r="A120" s="218"/>
      <c r="B120" s="224"/>
      <c r="C120" s="274" t="s">
        <v>257</v>
      </c>
      <c r="D120" s="227"/>
      <c r="E120" s="231">
        <v>4.3E-3</v>
      </c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7"/>
      <c r="U120" s="236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 t="s">
        <v>107</v>
      </c>
      <c r="AF120" s="217">
        <v>0</v>
      </c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x14ac:dyDescent="0.2">
      <c r="A121" s="219" t="s">
        <v>100</v>
      </c>
      <c r="B121" s="225" t="s">
        <v>69</v>
      </c>
      <c r="C121" s="275" t="s">
        <v>70</v>
      </c>
      <c r="D121" s="228"/>
      <c r="E121" s="232"/>
      <c r="F121" s="238"/>
      <c r="G121" s="238">
        <f>SUMIF(AE122:AE123,"&lt;&gt;NOR",G122:G123)</f>
        <v>0</v>
      </c>
      <c r="H121" s="238"/>
      <c r="I121" s="238">
        <f>SUM(I122:I123)</f>
        <v>0</v>
      </c>
      <c r="J121" s="238"/>
      <c r="K121" s="238">
        <f>SUM(K122:K123)</f>
        <v>0</v>
      </c>
      <c r="L121" s="238"/>
      <c r="M121" s="238">
        <f>SUM(M122:M123)</f>
        <v>0</v>
      </c>
      <c r="N121" s="238"/>
      <c r="O121" s="238">
        <f>SUM(O122:O123)</f>
        <v>0</v>
      </c>
      <c r="P121" s="238"/>
      <c r="Q121" s="238">
        <f>SUM(Q122:Q123)</f>
        <v>0</v>
      </c>
      <c r="R121" s="238"/>
      <c r="S121" s="238"/>
      <c r="T121" s="239"/>
      <c r="U121" s="238">
        <f>SUM(U122:U123)</f>
        <v>18.420000000000002</v>
      </c>
      <c r="AE121" t="s">
        <v>101</v>
      </c>
    </row>
    <row r="122" spans="1:60" outlineLevel="1" x14ac:dyDescent="0.2">
      <c r="A122" s="218">
        <v>50</v>
      </c>
      <c r="B122" s="224" t="s">
        <v>258</v>
      </c>
      <c r="C122" s="273" t="s">
        <v>259</v>
      </c>
      <c r="D122" s="226" t="s">
        <v>104</v>
      </c>
      <c r="E122" s="230">
        <v>54.1875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6">
        <v>8.0000000000000007E-5</v>
      </c>
      <c r="O122" s="236">
        <f>ROUND(E122*N122,2)</f>
        <v>0</v>
      </c>
      <c r="P122" s="236">
        <v>0</v>
      </c>
      <c r="Q122" s="236">
        <f>ROUND(E122*P122,2)</f>
        <v>0</v>
      </c>
      <c r="R122" s="236"/>
      <c r="S122" s="236"/>
      <c r="T122" s="237">
        <v>0.34</v>
      </c>
      <c r="U122" s="236">
        <f>ROUND(E122*T122,2)</f>
        <v>18.420000000000002</v>
      </c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 t="s">
        <v>105</v>
      </c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outlineLevel="1" x14ac:dyDescent="0.2">
      <c r="A123" s="218"/>
      <c r="B123" s="224"/>
      <c r="C123" s="274" t="s">
        <v>260</v>
      </c>
      <c r="D123" s="227"/>
      <c r="E123" s="231">
        <v>54.1875</v>
      </c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7"/>
      <c r="U123" s="236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 t="s">
        <v>107</v>
      </c>
      <c r="AF123" s="217">
        <v>0</v>
      </c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x14ac:dyDescent="0.2">
      <c r="A124" s="219" t="s">
        <v>100</v>
      </c>
      <c r="B124" s="225" t="s">
        <v>71</v>
      </c>
      <c r="C124" s="275" t="s">
        <v>72</v>
      </c>
      <c r="D124" s="228"/>
      <c r="E124" s="232"/>
      <c r="F124" s="238"/>
      <c r="G124" s="238">
        <f>SUMIF(AE125:AE130,"&lt;&gt;NOR",G125:G130)</f>
        <v>0</v>
      </c>
      <c r="H124" s="238"/>
      <c r="I124" s="238">
        <f>SUM(I125:I130)</f>
        <v>0</v>
      </c>
      <c r="J124" s="238"/>
      <c r="K124" s="238">
        <f>SUM(K125:K130)</f>
        <v>0</v>
      </c>
      <c r="L124" s="238"/>
      <c r="M124" s="238">
        <f>SUM(M125:M130)</f>
        <v>0</v>
      </c>
      <c r="N124" s="238"/>
      <c r="O124" s="238">
        <f>SUM(O125:O130)</f>
        <v>0.44</v>
      </c>
      <c r="P124" s="238"/>
      <c r="Q124" s="238">
        <f>SUM(Q125:Q130)</f>
        <v>0</v>
      </c>
      <c r="R124" s="238"/>
      <c r="S124" s="238"/>
      <c r="T124" s="239"/>
      <c r="U124" s="238">
        <f>SUM(U125:U130)</f>
        <v>14.88</v>
      </c>
      <c r="AE124" t="s">
        <v>101</v>
      </c>
    </row>
    <row r="125" spans="1:60" outlineLevel="1" x14ac:dyDescent="0.2">
      <c r="A125" s="218">
        <v>51</v>
      </c>
      <c r="B125" s="224" t="s">
        <v>261</v>
      </c>
      <c r="C125" s="273" t="s">
        <v>262</v>
      </c>
      <c r="D125" s="226" t="s">
        <v>126</v>
      </c>
      <c r="E125" s="230">
        <v>155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6">
        <v>1.34E-3</v>
      </c>
      <c r="O125" s="236">
        <f>ROUND(E125*N125,2)</f>
        <v>0.21</v>
      </c>
      <c r="P125" s="236">
        <v>0</v>
      </c>
      <c r="Q125" s="236">
        <f>ROUND(E125*P125,2)</f>
        <v>0</v>
      </c>
      <c r="R125" s="236"/>
      <c r="S125" s="236"/>
      <c r="T125" s="237">
        <v>9.6000000000000002E-2</v>
      </c>
      <c r="U125" s="236">
        <f>ROUND(E125*T125,2)</f>
        <v>14.88</v>
      </c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 t="s">
        <v>105</v>
      </c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outlineLevel="1" x14ac:dyDescent="0.2">
      <c r="A126" s="218"/>
      <c r="B126" s="224"/>
      <c r="C126" s="274" t="s">
        <v>263</v>
      </c>
      <c r="D126" s="227"/>
      <c r="E126" s="231">
        <v>79</v>
      </c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7"/>
      <c r="U126" s="236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 t="s">
        <v>107</v>
      </c>
      <c r="AF126" s="217">
        <v>0</v>
      </c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outlineLevel="1" x14ac:dyDescent="0.2">
      <c r="A127" s="218"/>
      <c r="B127" s="224"/>
      <c r="C127" s="274" t="s">
        <v>264</v>
      </c>
      <c r="D127" s="227"/>
      <c r="E127" s="231">
        <v>15</v>
      </c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7"/>
      <c r="U127" s="236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 t="s">
        <v>107</v>
      </c>
      <c r="AF127" s="217">
        <v>0</v>
      </c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1" x14ac:dyDescent="0.2">
      <c r="A128" s="218"/>
      <c r="B128" s="224"/>
      <c r="C128" s="274" t="s">
        <v>265</v>
      </c>
      <c r="D128" s="227"/>
      <c r="E128" s="231">
        <v>28</v>
      </c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7"/>
      <c r="U128" s="236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 t="s">
        <v>107</v>
      </c>
      <c r="AF128" s="217">
        <v>0</v>
      </c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outlineLevel="1" x14ac:dyDescent="0.2">
      <c r="A129" s="218"/>
      <c r="B129" s="224"/>
      <c r="C129" s="274" t="s">
        <v>266</v>
      </c>
      <c r="D129" s="227"/>
      <c r="E129" s="231">
        <v>33</v>
      </c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7"/>
      <c r="U129" s="236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 t="s">
        <v>107</v>
      </c>
      <c r="AF129" s="217">
        <v>0</v>
      </c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outlineLevel="1" x14ac:dyDescent="0.2">
      <c r="A130" s="251">
        <v>52</v>
      </c>
      <c r="B130" s="252" t="s">
        <v>267</v>
      </c>
      <c r="C130" s="277" t="s">
        <v>268</v>
      </c>
      <c r="D130" s="253" t="s">
        <v>126</v>
      </c>
      <c r="E130" s="254">
        <v>155</v>
      </c>
      <c r="F130" s="255"/>
      <c r="G130" s="256">
        <f>ROUND(E130*F130,2)</f>
        <v>0</v>
      </c>
      <c r="H130" s="255"/>
      <c r="I130" s="256">
        <f>ROUND(E130*H130,2)</f>
        <v>0</v>
      </c>
      <c r="J130" s="255"/>
      <c r="K130" s="256">
        <f>ROUND(E130*J130,2)</f>
        <v>0</v>
      </c>
      <c r="L130" s="256">
        <v>21</v>
      </c>
      <c r="M130" s="256">
        <f>G130*(1+L130/100)</f>
        <v>0</v>
      </c>
      <c r="N130" s="256">
        <v>1.48E-3</v>
      </c>
      <c r="O130" s="256">
        <f>ROUND(E130*N130,2)</f>
        <v>0.23</v>
      </c>
      <c r="P130" s="256">
        <v>0</v>
      </c>
      <c r="Q130" s="256">
        <f>ROUND(E130*P130,2)</f>
        <v>0</v>
      </c>
      <c r="R130" s="256"/>
      <c r="S130" s="256"/>
      <c r="T130" s="257">
        <v>0</v>
      </c>
      <c r="U130" s="256">
        <f>ROUND(E130*T130,2)</f>
        <v>0</v>
      </c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 t="s">
        <v>154</v>
      </c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 x14ac:dyDescent="0.2">
      <c r="A131" s="6"/>
      <c r="B131" s="7" t="s">
        <v>269</v>
      </c>
      <c r="C131" s="278" t="s">
        <v>269</v>
      </c>
      <c r="D131" s="9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AC131">
        <v>15</v>
      </c>
      <c r="AD131">
        <v>21</v>
      </c>
    </row>
    <row r="132" spans="1:60" x14ac:dyDescent="0.2">
      <c r="A132" s="258"/>
      <c r="B132" s="259">
        <v>26</v>
      </c>
      <c r="C132" s="279" t="s">
        <v>269</v>
      </c>
      <c r="D132" s="260"/>
      <c r="E132" s="261"/>
      <c r="F132" s="261"/>
      <c r="G132" s="272">
        <f>G8+G44+G68+G97+G115+G121+G124</f>
        <v>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AC132">
        <f>SUMIF(L7:L130,AC131,G7:G130)</f>
        <v>0</v>
      </c>
      <c r="AD132">
        <f>SUMIF(L7:L130,AD131,G7:G130)</f>
        <v>0</v>
      </c>
      <c r="AE132" t="s">
        <v>270</v>
      </c>
    </row>
    <row r="133" spans="1:60" x14ac:dyDescent="0.2">
      <c r="A133" s="6"/>
      <c r="B133" s="7" t="s">
        <v>269</v>
      </c>
      <c r="C133" s="278" t="s">
        <v>269</v>
      </c>
      <c r="D133" s="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60" x14ac:dyDescent="0.2">
      <c r="A134" s="6"/>
      <c r="B134" s="7" t="s">
        <v>269</v>
      </c>
      <c r="C134" s="278" t="s">
        <v>269</v>
      </c>
      <c r="D134" s="9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60" x14ac:dyDescent="0.2">
      <c r="A135" s="262">
        <v>33</v>
      </c>
      <c r="B135" s="262"/>
      <c r="C135" s="280"/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60" x14ac:dyDescent="0.2">
      <c r="A136" s="263"/>
      <c r="B136" s="264"/>
      <c r="C136" s="281"/>
      <c r="D136" s="264"/>
      <c r="E136" s="264"/>
      <c r="F136" s="264"/>
      <c r="G136" s="26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AE136" t="s">
        <v>271</v>
      </c>
    </row>
    <row r="137" spans="1:60" x14ac:dyDescent="0.2">
      <c r="A137" s="266"/>
      <c r="B137" s="267"/>
      <c r="C137" s="282"/>
      <c r="D137" s="267"/>
      <c r="E137" s="267"/>
      <c r="F137" s="267"/>
      <c r="G137" s="26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60" x14ac:dyDescent="0.2">
      <c r="A138" s="266"/>
      <c r="B138" s="267"/>
      <c r="C138" s="282"/>
      <c r="D138" s="267"/>
      <c r="E138" s="267"/>
      <c r="F138" s="267"/>
      <c r="G138" s="26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60" x14ac:dyDescent="0.2">
      <c r="A139" s="266"/>
      <c r="B139" s="267"/>
      <c r="C139" s="282"/>
      <c r="D139" s="267"/>
      <c r="E139" s="267"/>
      <c r="F139" s="267"/>
      <c r="G139" s="26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60" x14ac:dyDescent="0.2">
      <c r="A140" s="269"/>
      <c r="B140" s="270"/>
      <c r="C140" s="283"/>
      <c r="D140" s="270"/>
      <c r="E140" s="270"/>
      <c r="F140" s="270"/>
      <c r="G140" s="271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 x14ac:dyDescent="0.2">
      <c r="A141" s="6"/>
      <c r="B141" s="7" t="s">
        <v>269</v>
      </c>
      <c r="C141" s="278" t="s">
        <v>269</v>
      </c>
      <c r="D141" s="9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60" x14ac:dyDescent="0.2">
      <c r="C142" s="284"/>
      <c r="D142" s="198"/>
      <c r="AE142" t="s">
        <v>272</v>
      </c>
    </row>
    <row r="143" spans="1:60" x14ac:dyDescent="0.2">
      <c r="D143" s="198"/>
    </row>
    <row r="144" spans="1:60" x14ac:dyDescent="0.2">
      <c r="D144" s="198"/>
    </row>
    <row r="145" spans="4:4" x14ac:dyDescent="0.2">
      <c r="D145" s="198"/>
    </row>
    <row r="146" spans="4:4" x14ac:dyDescent="0.2">
      <c r="D146" s="198"/>
    </row>
    <row r="147" spans="4:4" x14ac:dyDescent="0.2">
      <c r="D147" s="198"/>
    </row>
    <row r="148" spans="4:4" x14ac:dyDescent="0.2">
      <c r="D148" s="198"/>
    </row>
    <row r="149" spans="4:4" x14ac:dyDescent="0.2">
      <c r="D149" s="198"/>
    </row>
    <row r="150" spans="4:4" x14ac:dyDescent="0.2">
      <c r="D150" s="198"/>
    </row>
    <row r="151" spans="4:4" x14ac:dyDescent="0.2">
      <c r="D151" s="198"/>
    </row>
    <row r="152" spans="4:4" x14ac:dyDescent="0.2">
      <c r="D152" s="198"/>
    </row>
    <row r="153" spans="4:4" x14ac:dyDescent="0.2">
      <c r="D153" s="198"/>
    </row>
    <row r="154" spans="4:4" x14ac:dyDescent="0.2">
      <c r="D154" s="198"/>
    </row>
    <row r="155" spans="4:4" x14ac:dyDescent="0.2">
      <c r="D155" s="198"/>
    </row>
    <row r="156" spans="4:4" x14ac:dyDescent="0.2">
      <c r="D156" s="198"/>
    </row>
    <row r="157" spans="4:4" x14ac:dyDescent="0.2">
      <c r="D157" s="198"/>
    </row>
    <row r="158" spans="4:4" x14ac:dyDescent="0.2">
      <c r="D158" s="198"/>
    </row>
    <row r="159" spans="4:4" x14ac:dyDescent="0.2">
      <c r="D159" s="198"/>
    </row>
    <row r="160" spans="4:4" x14ac:dyDescent="0.2">
      <c r="D160" s="198"/>
    </row>
    <row r="161" spans="4:4" x14ac:dyDescent="0.2">
      <c r="D161" s="198"/>
    </row>
    <row r="162" spans="4:4" x14ac:dyDescent="0.2">
      <c r="D162" s="198"/>
    </row>
    <row r="163" spans="4:4" x14ac:dyDescent="0.2">
      <c r="D163" s="198"/>
    </row>
    <row r="164" spans="4:4" x14ac:dyDescent="0.2">
      <c r="D164" s="198"/>
    </row>
    <row r="165" spans="4:4" x14ac:dyDescent="0.2">
      <c r="D165" s="198"/>
    </row>
    <row r="166" spans="4:4" x14ac:dyDescent="0.2">
      <c r="D166" s="198"/>
    </row>
    <row r="167" spans="4:4" x14ac:dyDescent="0.2">
      <c r="D167" s="198"/>
    </row>
    <row r="168" spans="4:4" x14ac:dyDescent="0.2">
      <c r="D168" s="198"/>
    </row>
    <row r="169" spans="4:4" x14ac:dyDescent="0.2">
      <c r="D169" s="198"/>
    </row>
    <row r="170" spans="4:4" x14ac:dyDescent="0.2">
      <c r="D170" s="198"/>
    </row>
    <row r="171" spans="4:4" x14ac:dyDescent="0.2">
      <c r="D171" s="198"/>
    </row>
    <row r="172" spans="4:4" x14ac:dyDescent="0.2">
      <c r="D172" s="198"/>
    </row>
    <row r="173" spans="4:4" x14ac:dyDescent="0.2">
      <c r="D173" s="198"/>
    </row>
    <row r="174" spans="4:4" x14ac:dyDescent="0.2">
      <c r="D174" s="198"/>
    </row>
    <row r="175" spans="4:4" x14ac:dyDescent="0.2">
      <c r="D175" s="198"/>
    </row>
    <row r="176" spans="4:4" x14ac:dyDescent="0.2">
      <c r="D176" s="198"/>
    </row>
    <row r="177" spans="4:4" x14ac:dyDescent="0.2">
      <c r="D177" s="198"/>
    </row>
    <row r="178" spans="4:4" x14ac:dyDescent="0.2">
      <c r="D178" s="198"/>
    </row>
    <row r="179" spans="4:4" x14ac:dyDescent="0.2">
      <c r="D179" s="198"/>
    </row>
    <row r="180" spans="4:4" x14ac:dyDescent="0.2">
      <c r="D180" s="198"/>
    </row>
    <row r="181" spans="4:4" x14ac:dyDescent="0.2">
      <c r="D181" s="198"/>
    </row>
    <row r="182" spans="4:4" x14ac:dyDescent="0.2">
      <c r="D182" s="198"/>
    </row>
    <row r="183" spans="4:4" x14ac:dyDescent="0.2">
      <c r="D183" s="198"/>
    </row>
    <row r="184" spans="4:4" x14ac:dyDescent="0.2">
      <c r="D184" s="198"/>
    </row>
    <row r="185" spans="4:4" x14ac:dyDescent="0.2">
      <c r="D185" s="198"/>
    </row>
    <row r="186" spans="4:4" x14ac:dyDescent="0.2">
      <c r="D186" s="198"/>
    </row>
    <row r="187" spans="4:4" x14ac:dyDescent="0.2">
      <c r="D187" s="198"/>
    </row>
    <row r="188" spans="4:4" x14ac:dyDescent="0.2">
      <c r="D188" s="198"/>
    </row>
    <row r="189" spans="4:4" x14ac:dyDescent="0.2">
      <c r="D189" s="198"/>
    </row>
    <row r="190" spans="4:4" x14ac:dyDescent="0.2">
      <c r="D190" s="198"/>
    </row>
    <row r="191" spans="4:4" x14ac:dyDescent="0.2">
      <c r="D191" s="198"/>
    </row>
    <row r="192" spans="4:4" x14ac:dyDescent="0.2">
      <c r="D192" s="198"/>
    </row>
    <row r="193" spans="4:4" x14ac:dyDescent="0.2">
      <c r="D193" s="198"/>
    </row>
    <row r="194" spans="4:4" x14ac:dyDescent="0.2">
      <c r="D194" s="198"/>
    </row>
    <row r="195" spans="4:4" x14ac:dyDescent="0.2">
      <c r="D195" s="198"/>
    </row>
    <row r="196" spans="4:4" x14ac:dyDescent="0.2">
      <c r="D196" s="198"/>
    </row>
    <row r="197" spans="4:4" x14ac:dyDescent="0.2">
      <c r="D197" s="198"/>
    </row>
    <row r="198" spans="4:4" x14ac:dyDescent="0.2">
      <c r="D198" s="198"/>
    </row>
    <row r="199" spans="4:4" x14ac:dyDescent="0.2">
      <c r="D199" s="198"/>
    </row>
    <row r="200" spans="4:4" x14ac:dyDescent="0.2">
      <c r="D200" s="198"/>
    </row>
    <row r="201" spans="4:4" x14ac:dyDescent="0.2">
      <c r="D201" s="198"/>
    </row>
    <row r="202" spans="4:4" x14ac:dyDescent="0.2">
      <c r="D202" s="198"/>
    </row>
    <row r="203" spans="4:4" x14ac:dyDescent="0.2">
      <c r="D203" s="198"/>
    </row>
    <row r="204" spans="4:4" x14ac:dyDescent="0.2">
      <c r="D204" s="198"/>
    </row>
    <row r="205" spans="4:4" x14ac:dyDescent="0.2">
      <c r="D205" s="198"/>
    </row>
    <row r="206" spans="4:4" x14ac:dyDescent="0.2">
      <c r="D206" s="198"/>
    </row>
    <row r="207" spans="4:4" x14ac:dyDescent="0.2">
      <c r="D207" s="198"/>
    </row>
    <row r="208" spans="4:4" x14ac:dyDescent="0.2">
      <c r="D208" s="198"/>
    </row>
    <row r="209" spans="4:4" x14ac:dyDescent="0.2">
      <c r="D209" s="198"/>
    </row>
    <row r="210" spans="4:4" x14ac:dyDescent="0.2">
      <c r="D210" s="198"/>
    </row>
    <row r="211" spans="4:4" x14ac:dyDescent="0.2">
      <c r="D211" s="198"/>
    </row>
    <row r="212" spans="4:4" x14ac:dyDescent="0.2">
      <c r="D212" s="198"/>
    </row>
    <row r="213" spans="4:4" x14ac:dyDescent="0.2">
      <c r="D213" s="198"/>
    </row>
    <row r="214" spans="4:4" x14ac:dyDescent="0.2">
      <c r="D214" s="198"/>
    </row>
    <row r="215" spans="4:4" x14ac:dyDescent="0.2">
      <c r="D215" s="198"/>
    </row>
    <row r="216" spans="4:4" x14ac:dyDescent="0.2">
      <c r="D216" s="198"/>
    </row>
    <row r="217" spans="4:4" x14ac:dyDescent="0.2">
      <c r="D217" s="198"/>
    </row>
    <row r="218" spans="4:4" x14ac:dyDescent="0.2">
      <c r="D218" s="198"/>
    </row>
    <row r="219" spans="4:4" x14ac:dyDescent="0.2">
      <c r="D219" s="198"/>
    </row>
    <row r="220" spans="4:4" x14ac:dyDescent="0.2">
      <c r="D220" s="198"/>
    </row>
    <row r="221" spans="4:4" x14ac:dyDescent="0.2">
      <c r="D221" s="198"/>
    </row>
    <row r="222" spans="4:4" x14ac:dyDescent="0.2">
      <c r="D222" s="198"/>
    </row>
    <row r="223" spans="4:4" x14ac:dyDescent="0.2">
      <c r="D223" s="198"/>
    </row>
    <row r="224" spans="4:4" x14ac:dyDescent="0.2">
      <c r="D224" s="198"/>
    </row>
    <row r="225" spans="4:4" x14ac:dyDescent="0.2">
      <c r="D225" s="198"/>
    </row>
    <row r="226" spans="4:4" x14ac:dyDescent="0.2">
      <c r="D226" s="198"/>
    </row>
    <row r="227" spans="4:4" x14ac:dyDescent="0.2">
      <c r="D227" s="198"/>
    </row>
    <row r="228" spans="4:4" x14ac:dyDescent="0.2">
      <c r="D228" s="198"/>
    </row>
    <row r="229" spans="4:4" x14ac:dyDescent="0.2">
      <c r="D229" s="198"/>
    </row>
    <row r="230" spans="4:4" x14ac:dyDescent="0.2">
      <c r="D230" s="198"/>
    </row>
    <row r="231" spans="4:4" x14ac:dyDescent="0.2">
      <c r="D231" s="198"/>
    </row>
    <row r="232" spans="4:4" x14ac:dyDescent="0.2">
      <c r="D232" s="198"/>
    </row>
    <row r="233" spans="4:4" x14ac:dyDescent="0.2">
      <c r="D233" s="198"/>
    </row>
    <row r="234" spans="4:4" x14ac:dyDescent="0.2">
      <c r="D234" s="198"/>
    </row>
    <row r="235" spans="4:4" x14ac:dyDescent="0.2">
      <c r="D235" s="198"/>
    </row>
    <row r="236" spans="4:4" x14ac:dyDescent="0.2">
      <c r="D236" s="198"/>
    </row>
    <row r="237" spans="4:4" x14ac:dyDescent="0.2">
      <c r="D237" s="198"/>
    </row>
    <row r="238" spans="4:4" x14ac:dyDescent="0.2">
      <c r="D238" s="198"/>
    </row>
    <row r="239" spans="4:4" x14ac:dyDescent="0.2">
      <c r="D239" s="198"/>
    </row>
    <row r="240" spans="4:4" x14ac:dyDescent="0.2">
      <c r="D240" s="198"/>
    </row>
    <row r="241" spans="4:4" x14ac:dyDescent="0.2">
      <c r="D241" s="198"/>
    </row>
    <row r="242" spans="4:4" x14ac:dyDescent="0.2">
      <c r="D242" s="198"/>
    </row>
    <row r="243" spans="4:4" x14ac:dyDescent="0.2">
      <c r="D243" s="198"/>
    </row>
    <row r="244" spans="4:4" x14ac:dyDescent="0.2">
      <c r="D244" s="198"/>
    </row>
    <row r="245" spans="4:4" x14ac:dyDescent="0.2">
      <c r="D245" s="198"/>
    </row>
    <row r="246" spans="4:4" x14ac:dyDescent="0.2">
      <c r="D246" s="198"/>
    </row>
    <row r="247" spans="4:4" x14ac:dyDescent="0.2">
      <c r="D247" s="198"/>
    </row>
    <row r="248" spans="4:4" x14ac:dyDescent="0.2">
      <c r="D248" s="198"/>
    </row>
    <row r="249" spans="4:4" x14ac:dyDescent="0.2">
      <c r="D249" s="198"/>
    </row>
    <row r="250" spans="4:4" x14ac:dyDescent="0.2">
      <c r="D250" s="198"/>
    </row>
    <row r="251" spans="4:4" x14ac:dyDescent="0.2">
      <c r="D251" s="198"/>
    </row>
    <row r="252" spans="4:4" x14ac:dyDescent="0.2">
      <c r="D252" s="198"/>
    </row>
    <row r="253" spans="4:4" x14ac:dyDescent="0.2">
      <c r="D253" s="198"/>
    </row>
    <row r="254" spans="4:4" x14ac:dyDescent="0.2">
      <c r="D254" s="198"/>
    </row>
    <row r="255" spans="4:4" x14ac:dyDescent="0.2">
      <c r="D255" s="198"/>
    </row>
    <row r="256" spans="4:4" x14ac:dyDescent="0.2">
      <c r="D256" s="198"/>
    </row>
    <row r="257" spans="4:4" x14ac:dyDescent="0.2">
      <c r="D257" s="198"/>
    </row>
    <row r="258" spans="4:4" x14ac:dyDescent="0.2">
      <c r="D258" s="198"/>
    </row>
    <row r="259" spans="4:4" x14ac:dyDescent="0.2">
      <c r="D259" s="198"/>
    </row>
    <row r="260" spans="4:4" x14ac:dyDescent="0.2">
      <c r="D260" s="198"/>
    </row>
    <row r="261" spans="4:4" x14ac:dyDescent="0.2">
      <c r="D261" s="198"/>
    </row>
    <row r="262" spans="4:4" x14ac:dyDescent="0.2">
      <c r="D262" s="198"/>
    </row>
    <row r="263" spans="4:4" x14ac:dyDescent="0.2">
      <c r="D263" s="198"/>
    </row>
    <row r="264" spans="4:4" x14ac:dyDescent="0.2">
      <c r="D264" s="198"/>
    </row>
    <row r="265" spans="4:4" x14ac:dyDescent="0.2">
      <c r="D265" s="198"/>
    </row>
    <row r="266" spans="4:4" x14ac:dyDescent="0.2">
      <c r="D266" s="198"/>
    </row>
    <row r="267" spans="4:4" x14ac:dyDescent="0.2">
      <c r="D267" s="198"/>
    </row>
    <row r="268" spans="4:4" x14ac:dyDescent="0.2">
      <c r="D268" s="198"/>
    </row>
    <row r="269" spans="4:4" x14ac:dyDescent="0.2">
      <c r="D269" s="198"/>
    </row>
    <row r="270" spans="4:4" x14ac:dyDescent="0.2">
      <c r="D270" s="198"/>
    </row>
    <row r="271" spans="4:4" x14ac:dyDescent="0.2">
      <c r="D271" s="198"/>
    </row>
    <row r="272" spans="4:4" x14ac:dyDescent="0.2">
      <c r="D272" s="198"/>
    </row>
    <row r="273" spans="4:4" x14ac:dyDescent="0.2">
      <c r="D273" s="198"/>
    </row>
    <row r="274" spans="4:4" x14ac:dyDescent="0.2">
      <c r="D274" s="198"/>
    </row>
    <row r="275" spans="4:4" x14ac:dyDescent="0.2">
      <c r="D275" s="198"/>
    </row>
    <row r="276" spans="4:4" x14ac:dyDescent="0.2">
      <c r="D276" s="198"/>
    </row>
    <row r="277" spans="4:4" x14ac:dyDescent="0.2">
      <c r="D277" s="198"/>
    </row>
    <row r="278" spans="4:4" x14ac:dyDescent="0.2">
      <c r="D278" s="198"/>
    </row>
    <row r="279" spans="4:4" x14ac:dyDescent="0.2">
      <c r="D279" s="198"/>
    </row>
    <row r="280" spans="4:4" x14ac:dyDescent="0.2">
      <c r="D280" s="198"/>
    </row>
    <row r="281" spans="4:4" x14ac:dyDescent="0.2">
      <c r="D281" s="198"/>
    </row>
    <row r="282" spans="4:4" x14ac:dyDescent="0.2">
      <c r="D282" s="198"/>
    </row>
    <row r="283" spans="4:4" x14ac:dyDescent="0.2">
      <c r="D283" s="198"/>
    </row>
    <row r="284" spans="4:4" x14ac:dyDescent="0.2">
      <c r="D284" s="198"/>
    </row>
    <row r="285" spans="4:4" x14ac:dyDescent="0.2">
      <c r="D285" s="198"/>
    </row>
    <row r="286" spans="4:4" x14ac:dyDescent="0.2">
      <c r="D286" s="198"/>
    </row>
    <row r="287" spans="4:4" x14ac:dyDescent="0.2">
      <c r="D287" s="198"/>
    </row>
    <row r="288" spans="4:4" x14ac:dyDescent="0.2">
      <c r="D288" s="198"/>
    </row>
    <row r="289" spans="4:4" x14ac:dyDescent="0.2">
      <c r="D289" s="198"/>
    </row>
    <row r="290" spans="4:4" x14ac:dyDescent="0.2">
      <c r="D290" s="198"/>
    </row>
    <row r="291" spans="4:4" x14ac:dyDescent="0.2">
      <c r="D291" s="198"/>
    </row>
    <row r="292" spans="4:4" x14ac:dyDescent="0.2">
      <c r="D292" s="198"/>
    </row>
    <row r="293" spans="4:4" x14ac:dyDescent="0.2">
      <c r="D293" s="198"/>
    </row>
    <row r="294" spans="4:4" x14ac:dyDescent="0.2">
      <c r="D294" s="198"/>
    </row>
    <row r="295" spans="4:4" x14ac:dyDescent="0.2">
      <c r="D295" s="198"/>
    </row>
    <row r="296" spans="4:4" x14ac:dyDescent="0.2">
      <c r="D296" s="198"/>
    </row>
    <row r="297" spans="4:4" x14ac:dyDescent="0.2">
      <c r="D297" s="198"/>
    </row>
    <row r="298" spans="4:4" x14ac:dyDescent="0.2">
      <c r="D298" s="198"/>
    </row>
    <row r="299" spans="4:4" x14ac:dyDescent="0.2">
      <c r="D299" s="198"/>
    </row>
    <row r="300" spans="4:4" x14ac:dyDescent="0.2">
      <c r="D300" s="198"/>
    </row>
    <row r="301" spans="4:4" x14ac:dyDescent="0.2">
      <c r="D301" s="198"/>
    </row>
    <row r="302" spans="4:4" x14ac:dyDescent="0.2">
      <c r="D302" s="198"/>
    </row>
    <row r="303" spans="4:4" x14ac:dyDescent="0.2">
      <c r="D303" s="198"/>
    </row>
    <row r="304" spans="4:4" x14ac:dyDescent="0.2">
      <c r="D304" s="198"/>
    </row>
    <row r="305" spans="4:4" x14ac:dyDescent="0.2">
      <c r="D305" s="198"/>
    </row>
    <row r="306" spans="4:4" x14ac:dyDescent="0.2">
      <c r="D306" s="198"/>
    </row>
    <row r="307" spans="4:4" x14ac:dyDescent="0.2">
      <c r="D307" s="198"/>
    </row>
    <row r="308" spans="4:4" x14ac:dyDescent="0.2">
      <c r="D308" s="198"/>
    </row>
    <row r="309" spans="4:4" x14ac:dyDescent="0.2">
      <c r="D309" s="198"/>
    </row>
    <row r="310" spans="4:4" x14ac:dyDescent="0.2">
      <c r="D310" s="198"/>
    </row>
    <row r="311" spans="4:4" x14ac:dyDescent="0.2">
      <c r="D311" s="198"/>
    </row>
    <row r="312" spans="4:4" x14ac:dyDescent="0.2">
      <c r="D312" s="198"/>
    </row>
    <row r="313" spans="4:4" x14ac:dyDescent="0.2">
      <c r="D313" s="198"/>
    </row>
    <row r="314" spans="4:4" x14ac:dyDescent="0.2">
      <c r="D314" s="198"/>
    </row>
    <row r="315" spans="4:4" x14ac:dyDescent="0.2">
      <c r="D315" s="198"/>
    </row>
    <row r="316" spans="4:4" x14ac:dyDescent="0.2">
      <c r="D316" s="198"/>
    </row>
    <row r="317" spans="4:4" x14ac:dyDescent="0.2">
      <c r="D317" s="198"/>
    </row>
    <row r="318" spans="4:4" x14ac:dyDescent="0.2">
      <c r="D318" s="198"/>
    </row>
    <row r="319" spans="4:4" x14ac:dyDescent="0.2">
      <c r="D319" s="198"/>
    </row>
    <row r="320" spans="4:4" x14ac:dyDescent="0.2">
      <c r="D320" s="198"/>
    </row>
    <row r="321" spans="4:4" x14ac:dyDescent="0.2">
      <c r="D321" s="198"/>
    </row>
    <row r="322" spans="4:4" x14ac:dyDescent="0.2">
      <c r="D322" s="198"/>
    </row>
    <row r="323" spans="4:4" x14ac:dyDescent="0.2">
      <c r="D323" s="198"/>
    </row>
    <row r="324" spans="4:4" x14ac:dyDescent="0.2">
      <c r="D324" s="198"/>
    </row>
    <row r="325" spans="4:4" x14ac:dyDescent="0.2">
      <c r="D325" s="198"/>
    </row>
    <row r="326" spans="4:4" x14ac:dyDescent="0.2">
      <c r="D326" s="198"/>
    </row>
    <row r="327" spans="4:4" x14ac:dyDescent="0.2">
      <c r="D327" s="198"/>
    </row>
    <row r="328" spans="4:4" x14ac:dyDescent="0.2">
      <c r="D328" s="198"/>
    </row>
    <row r="329" spans="4:4" x14ac:dyDescent="0.2">
      <c r="D329" s="198"/>
    </row>
    <row r="330" spans="4:4" x14ac:dyDescent="0.2">
      <c r="D330" s="198"/>
    </row>
    <row r="331" spans="4:4" x14ac:dyDescent="0.2">
      <c r="D331" s="198"/>
    </row>
    <row r="332" spans="4:4" x14ac:dyDescent="0.2">
      <c r="D332" s="198"/>
    </row>
    <row r="333" spans="4:4" x14ac:dyDescent="0.2">
      <c r="D333" s="198"/>
    </row>
    <row r="334" spans="4:4" x14ac:dyDescent="0.2">
      <c r="D334" s="198"/>
    </row>
    <row r="335" spans="4:4" x14ac:dyDescent="0.2">
      <c r="D335" s="198"/>
    </row>
    <row r="336" spans="4:4" x14ac:dyDescent="0.2">
      <c r="D336" s="198"/>
    </row>
    <row r="337" spans="4:4" x14ac:dyDescent="0.2">
      <c r="D337" s="198"/>
    </row>
    <row r="338" spans="4:4" x14ac:dyDescent="0.2">
      <c r="D338" s="198"/>
    </row>
    <row r="339" spans="4:4" x14ac:dyDescent="0.2">
      <c r="D339" s="198"/>
    </row>
    <row r="340" spans="4:4" x14ac:dyDescent="0.2">
      <c r="D340" s="198"/>
    </row>
    <row r="341" spans="4:4" x14ac:dyDescent="0.2">
      <c r="D341" s="198"/>
    </row>
    <row r="342" spans="4:4" x14ac:dyDescent="0.2">
      <c r="D342" s="198"/>
    </row>
    <row r="343" spans="4:4" x14ac:dyDescent="0.2">
      <c r="D343" s="198"/>
    </row>
    <row r="344" spans="4:4" x14ac:dyDescent="0.2">
      <c r="D344" s="198"/>
    </row>
    <row r="345" spans="4:4" x14ac:dyDescent="0.2">
      <c r="D345" s="198"/>
    </row>
    <row r="346" spans="4:4" x14ac:dyDescent="0.2">
      <c r="D346" s="198"/>
    </row>
    <row r="347" spans="4:4" x14ac:dyDescent="0.2">
      <c r="D347" s="198"/>
    </row>
    <row r="348" spans="4:4" x14ac:dyDescent="0.2">
      <c r="D348" s="198"/>
    </row>
    <row r="349" spans="4:4" x14ac:dyDescent="0.2">
      <c r="D349" s="198"/>
    </row>
    <row r="350" spans="4:4" x14ac:dyDescent="0.2">
      <c r="D350" s="198"/>
    </row>
    <row r="351" spans="4:4" x14ac:dyDescent="0.2">
      <c r="D351" s="198"/>
    </row>
    <row r="352" spans="4:4" x14ac:dyDescent="0.2">
      <c r="D352" s="198"/>
    </row>
    <row r="353" spans="4:4" x14ac:dyDescent="0.2">
      <c r="D353" s="198"/>
    </row>
    <row r="354" spans="4:4" x14ac:dyDescent="0.2">
      <c r="D354" s="198"/>
    </row>
    <row r="355" spans="4:4" x14ac:dyDescent="0.2">
      <c r="D355" s="198"/>
    </row>
    <row r="356" spans="4:4" x14ac:dyDescent="0.2">
      <c r="D356" s="198"/>
    </row>
    <row r="357" spans="4:4" x14ac:dyDescent="0.2">
      <c r="D357" s="198"/>
    </row>
    <row r="358" spans="4:4" x14ac:dyDescent="0.2">
      <c r="D358" s="198"/>
    </row>
    <row r="359" spans="4:4" x14ac:dyDescent="0.2">
      <c r="D359" s="198"/>
    </row>
    <row r="360" spans="4:4" x14ac:dyDescent="0.2">
      <c r="D360" s="198"/>
    </row>
    <row r="361" spans="4:4" x14ac:dyDescent="0.2">
      <c r="D361" s="198"/>
    </row>
    <row r="362" spans="4:4" x14ac:dyDescent="0.2">
      <c r="D362" s="198"/>
    </row>
    <row r="363" spans="4:4" x14ac:dyDescent="0.2">
      <c r="D363" s="198"/>
    </row>
    <row r="364" spans="4:4" x14ac:dyDescent="0.2">
      <c r="D364" s="198"/>
    </row>
    <row r="365" spans="4:4" x14ac:dyDescent="0.2">
      <c r="D365" s="198"/>
    </row>
    <row r="366" spans="4:4" x14ac:dyDescent="0.2">
      <c r="D366" s="198"/>
    </row>
    <row r="367" spans="4:4" x14ac:dyDescent="0.2">
      <c r="D367" s="198"/>
    </row>
    <row r="368" spans="4:4" x14ac:dyDescent="0.2">
      <c r="D368" s="198"/>
    </row>
    <row r="369" spans="4:4" x14ac:dyDescent="0.2">
      <c r="D369" s="198"/>
    </row>
    <row r="370" spans="4:4" x14ac:dyDescent="0.2">
      <c r="D370" s="198"/>
    </row>
    <row r="371" spans="4:4" x14ac:dyDescent="0.2">
      <c r="D371" s="198"/>
    </row>
    <row r="372" spans="4:4" x14ac:dyDescent="0.2">
      <c r="D372" s="198"/>
    </row>
    <row r="373" spans="4:4" x14ac:dyDescent="0.2">
      <c r="D373" s="198"/>
    </row>
    <row r="374" spans="4:4" x14ac:dyDescent="0.2">
      <c r="D374" s="198"/>
    </row>
    <row r="375" spans="4:4" x14ac:dyDescent="0.2">
      <c r="D375" s="198"/>
    </row>
    <row r="376" spans="4:4" x14ac:dyDescent="0.2">
      <c r="D376" s="198"/>
    </row>
    <row r="377" spans="4:4" x14ac:dyDescent="0.2">
      <c r="D377" s="198"/>
    </row>
    <row r="378" spans="4:4" x14ac:dyDescent="0.2">
      <c r="D378" s="198"/>
    </row>
    <row r="379" spans="4:4" x14ac:dyDescent="0.2">
      <c r="D379" s="198"/>
    </row>
    <row r="380" spans="4:4" x14ac:dyDescent="0.2">
      <c r="D380" s="198"/>
    </row>
    <row r="381" spans="4:4" x14ac:dyDescent="0.2">
      <c r="D381" s="198"/>
    </row>
    <row r="382" spans="4:4" x14ac:dyDescent="0.2">
      <c r="D382" s="198"/>
    </row>
    <row r="383" spans="4:4" x14ac:dyDescent="0.2">
      <c r="D383" s="198"/>
    </row>
    <row r="384" spans="4:4" x14ac:dyDescent="0.2">
      <c r="D384" s="198"/>
    </row>
    <row r="385" spans="4:4" x14ac:dyDescent="0.2">
      <c r="D385" s="198"/>
    </row>
    <row r="386" spans="4:4" x14ac:dyDescent="0.2">
      <c r="D386" s="198"/>
    </row>
    <row r="387" spans="4:4" x14ac:dyDescent="0.2">
      <c r="D387" s="198"/>
    </row>
    <row r="388" spans="4:4" x14ac:dyDescent="0.2">
      <c r="D388" s="198"/>
    </row>
    <row r="389" spans="4:4" x14ac:dyDescent="0.2">
      <c r="D389" s="198"/>
    </row>
    <row r="390" spans="4:4" x14ac:dyDescent="0.2">
      <c r="D390" s="198"/>
    </row>
    <row r="391" spans="4:4" x14ac:dyDescent="0.2">
      <c r="D391" s="198"/>
    </row>
    <row r="392" spans="4:4" x14ac:dyDescent="0.2">
      <c r="D392" s="198"/>
    </row>
    <row r="393" spans="4:4" x14ac:dyDescent="0.2">
      <c r="D393" s="198"/>
    </row>
    <row r="394" spans="4:4" x14ac:dyDescent="0.2">
      <c r="D394" s="198"/>
    </row>
    <row r="395" spans="4:4" x14ac:dyDescent="0.2">
      <c r="D395" s="198"/>
    </row>
    <row r="396" spans="4:4" x14ac:dyDescent="0.2">
      <c r="D396" s="198"/>
    </row>
    <row r="397" spans="4:4" x14ac:dyDescent="0.2">
      <c r="D397" s="198"/>
    </row>
    <row r="398" spans="4:4" x14ac:dyDescent="0.2">
      <c r="D398" s="198"/>
    </row>
    <row r="399" spans="4:4" x14ac:dyDescent="0.2">
      <c r="D399" s="198"/>
    </row>
    <row r="400" spans="4:4" x14ac:dyDescent="0.2">
      <c r="D400" s="198"/>
    </row>
    <row r="401" spans="4:4" x14ac:dyDescent="0.2">
      <c r="D401" s="198"/>
    </row>
    <row r="402" spans="4:4" x14ac:dyDescent="0.2">
      <c r="D402" s="198"/>
    </row>
    <row r="403" spans="4:4" x14ac:dyDescent="0.2">
      <c r="D403" s="198"/>
    </row>
    <row r="404" spans="4:4" x14ac:dyDescent="0.2">
      <c r="D404" s="198"/>
    </row>
    <row r="405" spans="4:4" x14ac:dyDescent="0.2">
      <c r="D405" s="198"/>
    </row>
    <row r="406" spans="4:4" x14ac:dyDescent="0.2">
      <c r="D406" s="198"/>
    </row>
    <row r="407" spans="4:4" x14ac:dyDescent="0.2">
      <c r="D407" s="198"/>
    </row>
    <row r="408" spans="4:4" x14ac:dyDescent="0.2">
      <c r="D408" s="198"/>
    </row>
    <row r="409" spans="4:4" x14ac:dyDescent="0.2">
      <c r="D409" s="198"/>
    </row>
    <row r="410" spans="4:4" x14ac:dyDescent="0.2">
      <c r="D410" s="198"/>
    </row>
    <row r="411" spans="4:4" x14ac:dyDescent="0.2">
      <c r="D411" s="198"/>
    </row>
    <row r="412" spans="4:4" x14ac:dyDescent="0.2">
      <c r="D412" s="198"/>
    </row>
    <row r="413" spans="4:4" x14ac:dyDescent="0.2">
      <c r="D413" s="198"/>
    </row>
    <row r="414" spans="4:4" x14ac:dyDescent="0.2">
      <c r="D414" s="198"/>
    </row>
    <row r="415" spans="4:4" x14ac:dyDescent="0.2">
      <c r="D415" s="198"/>
    </row>
    <row r="416" spans="4:4" x14ac:dyDescent="0.2">
      <c r="D416" s="198"/>
    </row>
    <row r="417" spans="4:4" x14ac:dyDescent="0.2">
      <c r="D417" s="198"/>
    </row>
    <row r="418" spans="4:4" x14ac:dyDescent="0.2">
      <c r="D418" s="198"/>
    </row>
    <row r="419" spans="4:4" x14ac:dyDescent="0.2">
      <c r="D419" s="198"/>
    </row>
    <row r="420" spans="4:4" x14ac:dyDescent="0.2">
      <c r="D420" s="198"/>
    </row>
    <row r="421" spans="4:4" x14ac:dyDescent="0.2">
      <c r="D421" s="198"/>
    </row>
    <row r="422" spans="4:4" x14ac:dyDescent="0.2">
      <c r="D422" s="198"/>
    </row>
    <row r="423" spans="4:4" x14ac:dyDescent="0.2">
      <c r="D423" s="198"/>
    </row>
    <row r="424" spans="4:4" x14ac:dyDescent="0.2">
      <c r="D424" s="198"/>
    </row>
    <row r="425" spans="4:4" x14ac:dyDescent="0.2">
      <c r="D425" s="198"/>
    </row>
    <row r="426" spans="4:4" x14ac:dyDescent="0.2">
      <c r="D426" s="198"/>
    </row>
    <row r="427" spans="4:4" x14ac:dyDescent="0.2">
      <c r="D427" s="198"/>
    </row>
    <row r="428" spans="4:4" x14ac:dyDescent="0.2">
      <c r="D428" s="198"/>
    </row>
    <row r="429" spans="4:4" x14ac:dyDescent="0.2">
      <c r="D429" s="198"/>
    </row>
    <row r="430" spans="4:4" x14ac:dyDescent="0.2">
      <c r="D430" s="198"/>
    </row>
    <row r="431" spans="4:4" x14ac:dyDescent="0.2">
      <c r="D431" s="198"/>
    </row>
    <row r="432" spans="4:4" x14ac:dyDescent="0.2">
      <c r="D432" s="198"/>
    </row>
    <row r="433" spans="4:4" x14ac:dyDescent="0.2">
      <c r="D433" s="198"/>
    </row>
    <row r="434" spans="4:4" x14ac:dyDescent="0.2">
      <c r="D434" s="198"/>
    </row>
    <row r="435" spans="4:4" x14ac:dyDescent="0.2">
      <c r="D435" s="198"/>
    </row>
    <row r="436" spans="4:4" x14ac:dyDescent="0.2">
      <c r="D436" s="198"/>
    </row>
    <row r="437" spans="4:4" x14ac:dyDescent="0.2">
      <c r="D437" s="198"/>
    </row>
    <row r="438" spans="4:4" x14ac:dyDescent="0.2">
      <c r="D438" s="198"/>
    </row>
    <row r="439" spans="4:4" x14ac:dyDescent="0.2">
      <c r="D439" s="198"/>
    </row>
    <row r="440" spans="4:4" x14ac:dyDescent="0.2">
      <c r="D440" s="198"/>
    </row>
    <row r="441" spans="4:4" x14ac:dyDescent="0.2">
      <c r="D441" s="198"/>
    </row>
    <row r="442" spans="4:4" x14ac:dyDescent="0.2">
      <c r="D442" s="198"/>
    </row>
    <row r="443" spans="4:4" x14ac:dyDescent="0.2">
      <c r="D443" s="198"/>
    </row>
    <row r="444" spans="4:4" x14ac:dyDescent="0.2">
      <c r="D444" s="198"/>
    </row>
    <row r="445" spans="4:4" x14ac:dyDescent="0.2">
      <c r="D445" s="198"/>
    </row>
    <row r="446" spans="4:4" x14ac:dyDescent="0.2">
      <c r="D446" s="198"/>
    </row>
    <row r="447" spans="4:4" x14ac:dyDescent="0.2">
      <c r="D447" s="198"/>
    </row>
    <row r="448" spans="4:4" x14ac:dyDescent="0.2">
      <c r="D448" s="198"/>
    </row>
    <row r="449" spans="4:4" x14ac:dyDescent="0.2">
      <c r="D449" s="198"/>
    </row>
    <row r="450" spans="4:4" x14ac:dyDescent="0.2">
      <c r="D450" s="198"/>
    </row>
    <row r="451" spans="4:4" x14ac:dyDescent="0.2">
      <c r="D451" s="198"/>
    </row>
    <row r="452" spans="4:4" x14ac:dyDescent="0.2">
      <c r="D452" s="198"/>
    </row>
    <row r="453" spans="4:4" x14ac:dyDescent="0.2">
      <c r="D453" s="198"/>
    </row>
    <row r="454" spans="4:4" x14ac:dyDescent="0.2">
      <c r="D454" s="198"/>
    </row>
    <row r="455" spans="4:4" x14ac:dyDescent="0.2">
      <c r="D455" s="198"/>
    </row>
    <row r="456" spans="4:4" x14ac:dyDescent="0.2">
      <c r="D456" s="198"/>
    </row>
    <row r="457" spans="4:4" x14ac:dyDescent="0.2">
      <c r="D457" s="198"/>
    </row>
    <row r="458" spans="4:4" x14ac:dyDescent="0.2">
      <c r="D458" s="198"/>
    </row>
    <row r="459" spans="4:4" x14ac:dyDescent="0.2">
      <c r="D459" s="198"/>
    </row>
    <row r="460" spans="4:4" x14ac:dyDescent="0.2">
      <c r="D460" s="198"/>
    </row>
    <row r="461" spans="4:4" x14ac:dyDescent="0.2">
      <c r="D461" s="198"/>
    </row>
    <row r="462" spans="4:4" x14ac:dyDescent="0.2">
      <c r="D462" s="198"/>
    </row>
    <row r="463" spans="4:4" x14ac:dyDescent="0.2">
      <c r="D463" s="198"/>
    </row>
    <row r="464" spans="4:4" x14ac:dyDescent="0.2">
      <c r="D464" s="198"/>
    </row>
    <row r="465" spans="4:4" x14ac:dyDescent="0.2">
      <c r="D465" s="198"/>
    </row>
    <row r="466" spans="4:4" x14ac:dyDescent="0.2">
      <c r="D466" s="198"/>
    </row>
    <row r="467" spans="4:4" x14ac:dyDescent="0.2">
      <c r="D467" s="198"/>
    </row>
    <row r="468" spans="4:4" x14ac:dyDescent="0.2">
      <c r="D468" s="198"/>
    </row>
    <row r="469" spans="4:4" x14ac:dyDescent="0.2">
      <c r="D469" s="198"/>
    </row>
    <row r="470" spans="4:4" x14ac:dyDescent="0.2">
      <c r="D470" s="198"/>
    </row>
    <row r="471" spans="4:4" x14ac:dyDescent="0.2">
      <c r="D471" s="198"/>
    </row>
    <row r="472" spans="4:4" x14ac:dyDescent="0.2">
      <c r="D472" s="198"/>
    </row>
    <row r="473" spans="4:4" x14ac:dyDescent="0.2">
      <c r="D473" s="198"/>
    </row>
    <row r="474" spans="4:4" x14ac:dyDescent="0.2">
      <c r="D474" s="198"/>
    </row>
    <row r="475" spans="4:4" x14ac:dyDescent="0.2">
      <c r="D475" s="198"/>
    </row>
    <row r="476" spans="4:4" x14ac:dyDescent="0.2">
      <c r="D476" s="198"/>
    </row>
    <row r="477" spans="4:4" x14ac:dyDescent="0.2">
      <c r="D477" s="198"/>
    </row>
    <row r="478" spans="4:4" x14ac:dyDescent="0.2">
      <c r="D478" s="198"/>
    </row>
    <row r="479" spans="4:4" x14ac:dyDescent="0.2">
      <c r="D479" s="198"/>
    </row>
    <row r="480" spans="4:4" x14ac:dyDescent="0.2">
      <c r="D480" s="198"/>
    </row>
    <row r="481" spans="4:4" x14ac:dyDescent="0.2">
      <c r="D481" s="198"/>
    </row>
    <row r="482" spans="4:4" x14ac:dyDescent="0.2">
      <c r="D482" s="198"/>
    </row>
    <row r="483" spans="4:4" x14ac:dyDescent="0.2">
      <c r="D483" s="198"/>
    </row>
    <row r="484" spans="4:4" x14ac:dyDescent="0.2">
      <c r="D484" s="198"/>
    </row>
    <row r="485" spans="4:4" x14ac:dyDescent="0.2">
      <c r="D485" s="198"/>
    </row>
    <row r="486" spans="4:4" x14ac:dyDescent="0.2">
      <c r="D486" s="198"/>
    </row>
    <row r="487" spans="4:4" x14ac:dyDescent="0.2">
      <c r="D487" s="198"/>
    </row>
    <row r="488" spans="4:4" x14ac:dyDescent="0.2">
      <c r="D488" s="198"/>
    </row>
    <row r="489" spans="4:4" x14ac:dyDescent="0.2">
      <c r="D489" s="198"/>
    </row>
    <row r="490" spans="4:4" x14ac:dyDescent="0.2">
      <c r="D490" s="198"/>
    </row>
    <row r="491" spans="4:4" x14ac:dyDescent="0.2">
      <c r="D491" s="198"/>
    </row>
    <row r="492" spans="4:4" x14ac:dyDescent="0.2">
      <c r="D492" s="198"/>
    </row>
    <row r="493" spans="4:4" x14ac:dyDescent="0.2">
      <c r="D493" s="198"/>
    </row>
    <row r="494" spans="4:4" x14ac:dyDescent="0.2">
      <c r="D494" s="198"/>
    </row>
    <row r="495" spans="4:4" x14ac:dyDescent="0.2">
      <c r="D495" s="198"/>
    </row>
    <row r="496" spans="4:4" x14ac:dyDescent="0.2">
      <c r="D496" s="198"/>
    </row>
    <row r="497" spans="4:4" x14ac:dyDescent="0.2">
      <c r="D497" s="198"/>
    </row>
    <row r="498" spans="4:4" x14ac:dyDescent="0.2">
      <c r="D498" s="198"/>
    </row>
    <row r="499" spans="4:4" x14ac:dyDescent="0.2">
      <c r="D499" s="198"/>
    </row>
    <row r="500" spans="4:4" x14ac:dyDescent="0.2">
      <c r="D500" s="198"/>
    </row>
    <row r="501" spans="4:4" x14ac:dyDescent="0.2">
      <c r="D501" s="198"/>
    </row>
    <row r="502" spans="4:4" x14ac:dyDescent="0.2">
      <c r="D502" s="198"/>
    </row>
    <row r="503" spans="4:4" x14ac:dyDescent="0.2">
      <c r="D503" s="198"/>
    </row>
    <row r="504" spans="4:4" x14ac:dyDescent="0.2">
      <c r="D504" s="198"/>
    </row>
    <row r="505" spans="4:4" x14ac:dyDescent="0.2">
      <c r="D505" s="198"/>
    </row>
    <row r="506" spans="4:4" x14ac:dyDescent="0.2">
      <c r="D506" s="198"/>
    </row>
    <row r="507" spans="4:4" x14ac:dyDescent="0.2">
      <c r="D507" s="198"/>
    </row>
    <row r="508" spans="4:4" x14ac:dyDescent="0.2">
      <c r="D508" s="198"/>
    </row>
    <row r="509" spans="4:4" x14ac:dyDescent="0.2">
      <c r="D509" s="198"/>
    </row>
    <row r="510" spans="4:4" x14ac:dyDescent="0.2">
      <c r="D510" s="198"/>
    </row>
    <row r="511" spans="4:4" x14ac:dyDescent="0.2">
      <c r="D511" s="198"/>
    </row>
    <row r="512" spans="4:4" x14ac:dyDescent="0.2">
      <c r="D512" s="198"/>
    </row>
    <row r="513" spans="4:4" x14ac:dyDescent="0.2">
      <c r="D513" s="198"/>
    </row>
    <row r="514" spans="4:4" x14ac:dyDescent="0.2">
      <c r="D514" s="198"/>
    </row>
    <row r="515" spans="4:4" x14ac:dyDescent="0.2">
      <c r="D515" s="198"/>
    </row>
    <row r="516" spans="4:4" x14ac:dyDescent="0.2">
      <c r="D516" s="198"/>
    </row>
    <row r="517" spans="4:4" x14ac:dyDescent="0.2">
      <c r="D517" s="198"/>
    </row>
    <row r="518" spans="4:4" x14ac:dyDescent="0.2">
      <c r="D518" s="198"/>
    </row>
    <row r="519" spans="4:4" x14ac:dyDescent="0.2">
      <c r="D519" s="198"/>
    </row>
    <row r="520" spans="4:4" x14ac:dyDescent="0.2">
      <c r="D520" s="198"/>
    </row>
    <row r="521" spans="4:4" x14ac:dyDescent="0.2">
      <c r="D521" s="198"/>
    </row>
    <row r="522" spans="4:4" x14ac:dyDescent="0.2">
      <c r="D522" s="198"/>
    </row>
    <row r="523" spans="4:4" x14ac:dyDescent="0.2">
      <c r="D523" s="198"/>
    </row>
    <row r="524" spans="4:4" x14ac:dyDescent="0.2">
      <c r="D524" s="198"/>
    </row>
    <row r="525" spans="4:4" x14ac:dyDescent="0.2">
      <c r="D525" s="198"/>
    </row>
    <row r="526" spans="4:4" x14ac:dyDescent="0.2">
      <c r="D526" s="198"/>
    </row>
    <row r="527" spans="4:4" x14ac:dyDescent="0.2">
      <c r="D527" s="198"/>
    </row>
    <row r="528" spans="4:4" x14ac:dyDescent="0.2">
      <c r="D528" s="198"/>
    </row>
    <row r="529" spans="4:4" x14ac:dyDescent="0.2">
      <c r="D529" s="198"/>
    </row>
    <row r="530" spans="4:4" x14ac:dyDescent="0.2">
      <c r="D530" s="198"/>
    </row>
    <row r="531" spans="4:4" x14ac:dyDescent="0.2">
      <c r="D531" s="198"/>
    </row>
    <row r="532" spans="4:4" x14ac:dyDescent="0.2">
      <c r="D532" s="198"/>
    </row>
    <row r="533" spans="4:4" x14ac:dyDescent="0.2">
      <c r="D533" s="198"/>
    </row>
    <row r="534" spans="4:4" x14ac:dyDescent="0.2">
      <c r="D534" s="198"/>
    </row>
    <row r="535" spans="4:4" x14ac:dyDescent="0.2">
      <c r="D535" s="198"/>
    </row>
    <row r="536" spans="4:4" x14ac:dyDescent="0.2">
      <c r="D536" s="198"/>
    </row>
    <row r="537" spans="4:4" x14ac:dyDescent="0.2">
      <c r="D537" s="198"/>
    </row>
    <row r="538" spans="4:4" x14ac:dyDescent="0.2">
      <c r="D538" s="198"/>
    </row>
    <row r="539" spans="4:4" x14ac:dyDescent="0.2">
      <c r="D539" s="198"/>
    </row>
    <row r="540" spans="4:4" x14ac:dyDescent="0.2">
      <c r="D540" s="198"/>
    </row>
    <row r="541" spans="4:4" x14ac:dyDescent="0.2">
      <c r="D541" s="198"/>
    </row>
    <row r="542" spans="4:4" x14ac:dyDescent="0.2">
      <c r="D542" s="198"/>
    </row>
    <row r="543" spans="4:4" x14ac:dyDescent="0.2">
      <c r="D543" s="198"/>
    </row>
    <row r="544" spans="4:4" x14ac:dyDescent="0.2">
      <c r="D544" s="198"/>
    </row>
    <row r="545" spans="4:4" x14ac:dyDescent="0.2">
      <c r="D545" s="198"/>
    </row>
    <row r="546" spans="4:4" x14ac:dyDescent="0.2">
      <c r="D546" s="198"/>
    </row>
    <row r="547" spans="4:4" x14ac:dyDescent="0.2">
      <c r="D547" s="198"/>
    </row>
    <row r="548" spans="4:4" x14ac:dyDescent="0.2">
      <c r="D548" s="198"/>
    </row>
    <row r="549" spans="4:4" x14ac:dyDescent="0.2">
      <c r="D549" s="198"/>
    </row>
    <row r="550" spans="4:4" x14ac:dyDescent="0.2">
      <c r="D550" s="198"/>
    </row>
    <row r="551" spans="4:4" x14ac:dyDescent="0.2">
      <c r="D551" s="198"/>
    </row>
    <row r="552" spans="4:4" x14ac:dyDescent="0.2">
      <c r="D552" s="198"/>
    </row>
    <row r="553" spans="4:4" x14ac:dyDescent="0.2">
      <c r="D553" s="198"/>
    </row>
    <row r="554" spans="4:4" x14ac:dyDescent="0.2">
      <c r="D554" s="198"/>
    </row>
    <row r="555" spans="4:4" x14ac:dyDescent="0.2">
      <c r="D555" s="198"/>
    </row>
    <row r="556" spans="4:4" x14ac:dyDescent="0.2">
      <c r="D556" s="198"/>
    </row>
    <row r="557" spans="4:4" x14ac:dyDescent="0.2">
      <c r="D557" s="198"/>
    </row>
    <row r="558" spans="4:4" x14ac:dyDescent="0.2">
      <c r="D558" s="198"/>
    </row>
    <row r="559" spans="4:4" x14ac:dyDescent="0.2">
      <c r="D559" s="198"/>
    </row>
    <row r="560" spans="4:4" x14ac:dyDescent="0.2">
      <c r="D560" s="198"/>
    </row>
    <row r="561" spans="4:4" x14ac:dyDescent="0.2">
      <c r="D561" s="198"/>
    </row>
    <row r="562" spans="4:4" x14ac:dyDescent="0.2">
      <c r="D562" s="198"/>
    </row>
    <row r="563" spans="4:4" x14ac:dyDescent="0.2">
      <c r="D563" s="198"/>
    </row>
    <row r="564" spans="4:4" x14ac:dyDescent="0.2">
      <c r="D564" s="198"/>
    </row>
    <row r="565" spans="4:4" x14ac:dyDescent="0.2">
      <c r="D565" s="198"/>
    </row>
    <row r="566" spans="4:4" x14ac:dyDescent="0.2">
      <c r="D566" s="198"/>
    </row>
    <row r="567" spans="4:4" x14ac:dyDescent="0.2">
      <c r="D567" s="198"/>
    </row>
    <row r="568" spans="4:4" x14ac:dyDescent="0.2">
      <c r="D568" s="198"/>
    </row>
    <row r="569" spans="4:4" x14ac:dyDescent="0.2">
      <c r="D569" s="198"/>
    </row>
    <row r="570" spans="4:4" x14ac:dyDescent="0.2">
      <c r="D570" s="198"/>
    </row>
    <row r="571" spans="4:4" x14ac:dyDescent="0.2">
      <c r="D571" s="198"/>
    </row>
    <row r="572" spans="4:4" x14ac:dyDescent="0.2">
      <c r="D572" s="198"/>
    </row>
    <row r="573" spans="4:4" x14ac:dyDescent="0.2">
      <c r="D573" s="198"/>
    </row>
    <row r="574" spans="4:4" x14ac:dyDescent="0.2">
      <c r="D574" s="198"/>
    </row>
    <row r="575" spans="4:4" x14ac:dyDescent="0.2">
      <c r="D575" s="198"/>
    </row>
    <row r="576" spans="4:4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</sheetData>
  <mergeCells count="9">
    <mergeCell ref="C92:G92"/>
    <mergeCell ref="A135:C135"/>
    <mergeCell ref="A136:G140"/>
    <mergeCell ref="A1:G1"/>
    <mergeCell ref="C2:G2"/>
    <mergeCell ref="C3:G3"/>
    <mergeCell ref="C4:G4"/>
    <mergeCell ref="C72:G72"/>
    <mergeCell ref="C91:G91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George von On</cp:lastModifiedBy>
  <cp:lastPrinted>2014-02-28T09:52:57Z</cp:lastPrinted>
  <dcterms:created xsi:type="dcterms:W3CDTF">2009-04-08T07:15:50Z</dcterms:created>
  <dcterms:modified xsi:type="dcterms:W3CDTF">2015-10-08T13:02:48Z</dcterms:modified>
</cp:coreProperties>
</file>