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7"/>
  </bookViews>
  <sheets>
    <sheet name="rekapitulace" sheetId="1" r:id="rId1"/>
    <sheet name="000" sheetId="2" r:id="rId2"/>
    <sheet name="020" sheetId="3" r:id="rId3"/>
    <sheet name="101" sheetId="4" r:id="rId4"/>
    <sheet name="111" sheetId="5" r:id="rId5"/>
    <sheet name="301" sheetId="6" r:id="rId6"/>
    <sheet name="421" sheetId="7" r:id="rId7"/>
    <sheet name="801" sheetId="8" r:id="rId8"/>
  </sheets>
  <definedNames/>
  <calcPr fullCalcOnLoad="1"/>
</workbook>
</file>

<file path=xl/sharedStrings.xml><?xml version="1.0" encoding="utf-8"?>
<sst xmlns="http://schemas.openxmlformats.org/spreadsheetml/2006/main" count="2005" uniqueCount="727">
  <si>
    <t>Soupis objektů s DPH</t>
  </si>
  <si>
    <t>Stavba:16020 - STAVEBNÍ ÚPRAVY KOMUNIKACE UL. SPARTAKIÁDNÍ, SOKOLOV</t>
  </si>
  <si>
    <t>Varianta:ZŘ - Základní řešení</t>
  </si>
  <si>
    <t>Odbytová cena:</t>
  </si>
  <si>
    <t>OC+DPH:</t>
  </si>
  <si>
    <t>Sazba 1</t>
  </si>
  <si>
    <t>Sazba 2</t>
  </si>
  <si>
    <t>Sazba 3</t>
  </si>
  <si>
    <t>Objekt</t>
  </si>
  <si>
    <t>Popis</t>
  </si>
  <si>
    <t>OC</t>
  </si>
  <si>
    <t>DPH</t>
  </si>
  <si>
    <t>OC+DPH</t>
  </si>
  <si>
    <t>ASPE 9</t>
  </si>
  <si>
    <t>Firma: VALBEK, SPOL. S R.O.</t>
  </si>
  <si>
    <t>Příloha k formuláři pro ocenění nabídky</t>
  </si>
  <si>
    <t>Stavba :</t>
  </si>
  <si>
    <t>číslo a název SO:</t>
  </si>
  <si>
    <t>číslo a název rozpočtu:</t>
  </si>
  <si>
    <t>16020</t>
  </si>
  <si>
    <t>STAVEBNÍ ÚPRAVY KOMUNIKACE UL. SPARTAKIÁDNÍ, SOKOLOV</t>
  </si>
  <si>
    <t>SO 000</t>
  </si>
  <si>
    <t>VEDLEJŠÍ A OSTATNÍ NÁKLADY</t>
  </si>
  <si>
    <t>000</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</si>
  <si>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</si>
  <si>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</si>
  <si>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</si>
  <si>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</si>
  <si>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</si>
  <si>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</si>
  <si>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</si>
  <si>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</si>
  <si>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</si>
  <si>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</si>
  <si>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</si>
  <si>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</si>
  <si>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</si>
  <si>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</si>
  <si>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</si>
  <si>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</si>
  <si>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</si>
  <si>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</si>
  <si>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</si>
  <si>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</si>
  <si>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</si>
  <si>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</si>
  <si>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2017_OTSKP-SPK</t>
  </si>
  <si>
    <t>02720</t>
  </si>
  <si>
    <t/>
  </si>
  <si>
    <t>POMOC PRÁCE ZŘÍZ NEBO ZAJIŠŤ REGULACI A OCHRANU DOPRAVY
DOPRAVNĚ INŽENÝRSKÁ OPATŘENÍ DLE PD, VČETNĚ NÁJMUA ÚDRŽBY ZNAČEK PO CELOU DOBU STAVBY DLE HARMONOGRAMU ZHOTOVITELE, VČETNĚ ZAJIŠTĚNÍ ROZHODNUTÍ O ZVLÁŠTNÍM UŽÍVÁNÍ, STANOVENÍ PŘECHODNÉHO ZNAČENÍ A ROZHODNUTÍ O UZAVÍRCE</t>
  </si>
  <si>
    <t xml:space="preserve">KČ        </t>
  </si>
  <si>
    <t>1=1,000 [A]</t>
  </si>
  <si>
    <t>zahrnuje veškeré náklady spojené s objednatelem požadovanými zařízeními</t>
  </si>
  <si>
    <t>02730</t>
  </si>
  <si>
    <t>POMOC PRÁCE ZŘÍZ NEBO ZAJIŠŤ OCHRANU INŽENÝRSKÝCH SÍTÍ
OCHRANA STÁVAJÍCÍCH SÍTÍ TECHNICKÉ INFRASTRUKTURY NA STAVENIŠTI, VYJMA SÍTÍ ŘEŠENÝCH SAMOSTATNÝMI STAVEBNÍMI OBJEKTY</t>
  </si>
  <si>
    <t>02910a</t>
  </si>
  <si>
    <t>OSTATNÍ POŽADAVKY - ZEMĚMĚŘIČSKÁ MĚŘENÍ
ZAMĚŘENÍ SKUTEČNÉHO PROVEDENÍ</t>
  </si>
  <si>
    <t>zahrnuje veškeré náklady spojené s objednatelem požadovanými pracemi</t>
  </si>
  <si>
    <t>02910b</t>
  </si>
  <si>
    <t>OSTATNÍ POŽADAVKY - ZEMĚMĚŘIČSKÁ MĚŘENÍ
KOMPLETNÍ VYPOŘÁDÁNÍ STAVBY, GP PRO VĚCNÁ BŘEMENA I PRO DĚLENÍ POZEMKU, VČETNĚ SCHVÁLENÍ NA KATASTRÁLNÍM ÚŘADĚ</t>
  </si>
  <si>
    <t>02940</t>
  </si>
  <si>
    <t>OSTATNÍ POŽADAVKY - VYPRACOVÁNÍ DOKUMENTACE
DOKUMENTACE SKUTEČNÉHO PROVEDENÍ STAVBY</t>
  </si>
  <si>
    <t>02950.a</t>
  </si>
  <si>
    <t>OSTATNÍ POŽADAVKY - POSUDKY, KONTROLY, REVIZNÍ ZPRÁVY
HAVARIJNÍ PLÁN VČETNĚ PROJEDNÁNÍ</t>
  </si>
  <si>
    <t xml:space="preserve">KPL       </t>
  </si>
  <si>
    <t>02950.b</t>
  </si>
  <si>
    <t>OSTATNÍ POŽADAVKY - POSUDKY, KONTROLY, REVIZNÍ ZPRÁVY
PASPORTIZACE OBJEKTŮ PODÉL TRASY PŘED ZAHÁJENÍM STAVEBNÍ ČINNOSTI</t>
  </si>
  <si>
    <t>02971</t>
  </si>
  <si>
    <t>OSTAT POŽADAVKY - GEOTECHNICKÝ MONITORING NA POVRCHU
GEOTECHNICKÝ DOZOR</t>
  </si>
  <si>
    <t>1kpl=1,000 [A]</t>
  </si>
  <si>
    <t>02991.a</t>
  </si>
  <si>
    <t>OSTATNÍ POŽADAVKY - INFORMAČNÍ TABULE
ROZMĚRY 2x1M, PROVEDENÍ PLAST NEBO PLECH, VČETNĚ KOTVENÍ, ÚDAJE DLE ZADÁVACÍ DOKUMENTACE A PODMÍNEK DOTAČNÍHO TITULU</t>
  </si>
  <si>
    <t xml:space="preserve">KUS       </t>
  </si>
  <si>
    <t>2ks=2,000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</si>
  <si>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</si>
  <si>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02991.b</t>
  </si>
  <si>
    <t>OSTATNÍ POŽADAVKY - INFORMAČNÍ TABULE
ROZMĚRY 0,40 x 0,50M, PLASTOVÁ, BAREVNÝ POTISK, ÚDAJE O STAVBĚ A FINANCUJÍCÍM PROGRAMU, VČETNĚ KOTVENÍ NA OBJEKT NEBO DO PATEK, VČETNĚ KOTEVNÍ KONSTRUKCE, DLE PODMÍNEK DOTAČNÍHO PROGRAMU</t>
  </si>
  <si>
    <t>1ks=1,000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</si>
  <si>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</si>
  <si>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C e l k e m</t>
  </si>
  <si>
    <t>SO 020</t>
  </si>
  <si>
    <t>PŘÍPRAVA ÚZEMÍ</t>
  </si>
  <si>
    <t>020</t>
  </si>
  <si>
    <t>014102</t>
  </si>
  <si>
    <t>POPLATKY ZA SKLÁDKU</t>
  </si>
  <si>
    <t xml:space="preserve">T         </t>
  </si>
  <si>
    <t>z pol.č.11313:26,35m3*2,4t/m3=63,240 [A]
z pol.č.11315:2,15m3*2,2t/m3=4,730 [B]
z pol.č.11318:0,8m3*2,2t/m3=1,760 [C]
z pol.č.11328:4,5m2*0,10*2,2t/m3=0,990 [D]
z pol.č.11332:194,33m3*1,8t/m3=349,794 [E]
z pol.č.11351:305,0m*0,04t/m=12,200 [F]
z pol.č.11352:166,0m*0,1t/m=16,600 [G]
Celkem: A+B+C+D+E+F+G=449,314 [H]</t>
  </si>
  <si>
    <t>zahrnuje veškeré poplatky provozovateli skládky související s uložením odpadu na skládce.</t>
  </si>
  <si>
    <t>014201</t>
  </si>
  <si>
    <t>POPLATKY ZA ZEMNÍK - ZEMINA
CHYBĚJÍCÍ ZEMINA</t>
  </si>
  <si>
    <t xml:space="preserve">M3        </t>
  </si>
  <si>
    <t>dle pol.č.12573.a:168,4m3=168,400 [A]</t>
  </si>
  <si>
    <t>zahrnuje veškeré poplatky majiteli zemníku související s nákupem zeminy (nikoliv s otvírkou zemníku)</t>
  </si>
  <si>
    <t>Zemní práce</t>
  </si>
  <si>
    <t>11120</t>
  </si>
  <si>
    <t>ODSTRANĚNÍ KŘOVIN</t>
  </si>
  <si>
    <t xml:space="preserve">M2        </t>
  </si>
  <si>
    <t>3,0m2+8,0m2+10,0m2+2,0m2+2,0m2+7,0m2+19,0m2=51,000 [A]</t>
  </si>
  <si>
    <t>odstranění křovin a stromů do průměru 100 mm
doprava dřevin bez ohledu na vzdálenost
spálení na hromadách nebo štěpkování</t>
  </si>
  <si>
    <t>11201</t>
  </si>
  <si>
    <t>KÁCENÍ STROMŮ D KMENE DO 0,5M S ODSTRANĚNÍM PAŘEZŮ</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</si>
  <si>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</si>
  <si>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11313</t>
  </si>
  <si>
    <t>ODSTRANĚNÍ KRYTU VOZOVEK A CHODNÍKŮ S ASFALTOVÝM POJIVEM</t>
  </si>
  <si>
    <t>chodníky:527,0m2*0,05=26,350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</si>
  <si>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</si>
  <si>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11315</t>
  </si>
  <si>
    <t>ODSTRANĚNÍ KRYTU VOZOVEK A CHODNÍKŮ Z BETONU</t>
  </si>
  <si>
    <t>betonová deska kontejnerových stání:(11,5m2+6,0m2+4,0m2)*0,10=2,150 [A]</t>
  </si>
  <si>
    <t>11318</t>
  </si>
  <si>
    <t>ODSTRANĚNÍ KRYTU CHODNÍKŮ Z DLAŽDIC</t>
  </si>
  <si>
    <t>vegetační dlažba z zelených ploch:10,0m2*0,08=0,800 [A]</t>
  </si>
  <si>
    <t>11328</t>
  </si>
  <si>
    <t>ODSTRANĚNÍ PŘÍKOPŮ A RIGOLŮ Z PŘÍKOPOVÝCH TVÁRNIC</t>
  </si>
  <si>
    <t>betonové žlaby z zelených ploch:4,5m2=4,500 [A]</t>
  </si>
  <si>
    <t>Položka zahrnuje odstranění tvárnic včetně podkladu,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</si>
  <si>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</si>
  <si>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VOZOVEK A CHODNÍKŮ Z KAMENIVA NESTMELENÉHO</t>
  </si>
  <si>
    <t>chodníky:527,0m2*0,25=131,750 [A]
betonová dlažba:21,5m2*0,20=4,300 [B]
komunikace:192,0m2*0,30=57,600 [C]
místo pro kontejnery:4,5m2*0,15=0,675 [D]
Celkem: A+B+C+D=194,325 [E]</t>
  </si>
  <si>
    <t>11351</t>
  </si>
  <si>
    <t>ODSTRANĚNÍ ZÁHONOVÝCH OBRUBNÍKŮ</t>
  </si>
  <si>
    <t xml:space="preserve">M         </t>
  </si>
  <si>
    <t>305,0m=305,000 [A]</t>
  </si>
  <si>
    <t>11352</t>
  </si>
  <si>
    <t>ODSTRANĚNÍ CHODNÍKOVÝCH OBRUBNÍKŮ BETONOVÝCH</t>
  </si>
  <si>
    <t>166,0m=166,000 [A]</t>
  </si>
  <si>
    <t>11372</t>
  </si>
  <si>
    <t>FRÉZOVÁNÍ VOZOVEK ASFALTOVÝCH</t>
  </si>
  <si>
    <t>192,0m2*0,10=19,200 [A]</t>
  </si>
  <si>
    <t>12110</t>
  </si>
  <si>
    <t>SEJMUTÍ ORNICE NEBO LESNÍ PŮDY</t>
  </si>
  <si>
    <t>3434,0m2*0,10=343,400 [A]</t>
  </si>
  <si>
    <t>položka zahrnuje sejmutí ornice bez ohledu na tloušťku vrstvy a její vodorovnou dopravu
nezahrnuje uložení na trvalou skládku</t>
  </si>
  <si>
    <t>12573.a</t>
  </si>
  <si>
    <t>VYKOPÁVKY ZE ZEMNÍKŮ A SKLÁDEK TŘ. I
CHYBĚJÍCÍ VHODNÁ ZEMINA ZE ZEMNÍKU</t>
  </si>
  <si>
    <t>natěžení a dovoz zeminy dle pol.č.17310:168,4m3=168,400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</si>
  <si>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</si>
  <si>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17120</t>
  </si>
  <si>
    <t>ULOŽENÍ SYPANINY DO NÁSYPŮ A NA SKLÁDKY BEZ ZHUTNĚNÍ</t>
  </si>
  <si>
    <t>uložení ornice na deponii dle pol.č.12110:343,4m3=343,400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</si>
  <si>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</si>
  <si>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</si>
  <si>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t>
  </si>
  <si>
    <t>dosypání po rozebraných plochách
chodníky:527,0m2*0,20=105,400 [A]
beton.dlažba:21,5m2*0,25=5,375 [B]
komunikace:192,0m2*0,30=57,600 [C]
Celkem: A+B+C=168,375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</si>
  <si>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</si>
  <si>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Potrubí</t>
  </si>
  <si>
    <t>89921.a</t>
  </si>
  <si>
    <t>VÝŠKOVÁ ÚPRAVA POKLOPŮ
POKLOP KABELOVÉ KOMORY</t>
  </si>
  <si>
    <t>- položka výškové úpravy zahrnuje všechny nutné práce a materiály pro zvýšení nebo snížení zařízení (včetně nutné úpravy stávajícího povrchu vozovky nebo chodníku).</t>
  </si>
  <si>
    <t>89921.b</t>
  </si>
  <si>
    <t>VÝŠKOVÁ ÚPRAVA POKLOPŮ
POKLOP KANALIZAČNÍ ŠACHTY</t>
  </si>
  <si>
    <t>89923</t>
  </si>
  <si>
    <t>VÝŠKOVÁ ÚPRAVA KRYCÍCH HRNCŮ</t>
  </si>
  <si>
    <t>3ks=3,000 [A]</t>
  </si>
  <si>
    <t>SO 101</t>
  </si>
  <si>
    <t>ÚPRAVA ULICE SPARTAKIÁDNÍ</t>
  </si>
  <si>
    <t>101</t>
  </si>
  <si>
    <t>014101</t>
  </si>
  <si>
    <t>dle pol.č.17120:1188,2m3=1 188,200 [A]</t>
  </si>
  <si>
    <t>POPLATKY ZA SKLÁDKU
VYBOURANÉ HMOTY</t>
  </si>
  <si>
    <t>z pol.č.11313:35,58m3*2,4t/m3=85,392 [A]
z pol.č.11315:6,35m3*2,2t/m3=13,970 [B]
z pol.č.11318:0,54m3*2,2t/m3=1,188 [C]
z pol.č.11332:1598,37m3*1,8t/m3=2 877,066 [D]
z pol.č.11351:170,0m*0,04t/m=6,800 [E]
z pol.č.11352:704,5m*0,1t/m=70,450 [F]
Celkem: A+B+C+D+E+F=3 054,866 [G]</t>
  </si>
  <si>
    <t>dle pol.č.12573.a:1284,3m3=1 284,300 [A]</t>
  </si>
  <si>
    <t>chodníky ze situace:711,5m2*0,05=35,575 [A]</t>
  </si>
  <si>
    <t>Položka obsahuje veškerou manipulaci s vybouranou sutí a s vybouranými hmotami vč. uložení na skládku a poplatku za skládku (pokud zadávací dokumentace nestanoví jinak).</t>
  </si>
  <si>
    <t>kontejnerová stání:63,5m2*0,10=6,350 [A]</t>
  </si>
  <si>
    <t>ODSTRANĚNÍ KRYTU CHODNÍKŮ Z DLAŽDIC
ZÁMKOVÁ DLAŽBA</t>
  </si>
  <si>
    <t>kontejnerová stání:9,0m2*0,06=0,540 [A]</t>
  </si>
  <si>
    <t>živič. vozovka:(4755,13m2-obnova vozovky 69,7m2)*0,30=1 405,629 [A]
beton. kontejnerová stání:63,5m2*0,20=12,700 [B]
živič. chodníky:711,5m2*0,25=177,875 [C]
kontejnerová stání ze zámk.dl.:9,0m2*0,24=2,160 [D]
Celkem: A+B+C+D=1 598,364 [E]</t>
  </si>
  <si>
    <t>170,0m=170,000 [A]</t>
  </si>
  <si>
    <t>704,5m=704,500 [A]</t>
  </si>
  <si>
    <t>vozovky ze situace:4755,13m2*0,10=475,513 [A]</t>
  </si>
  <si>
    <t>12373</t>
  </si>
  <si>
    <t>ODKOP PRO SPOD STAVBU SILNIC A ŽELEZNIC TŘ. I</t>
  </si>
  <si>
    <t>odkop z kubatur. listu:313,6m3, z toho tř.I cca 80%, t.j. 0,8*313,6m3=250,880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</si>
  <si>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</si>
  <si>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12373.a</t>
  </si>
  <si>
    <t>ODKOP PRO SPOD STAVBU SILNIC A ŽELEZNIC TŘ. I
ČERPÁNO POUZE SE SOUHLASEM TDI</t>
  </si>
  <si>
    <t>odkop pro AZ z kubatur. listu:1471,6m3, z toho tř.I cca 80%, t.j. 0,8*1471,6m3=1 177,280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</si>
  <si>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</si>
  <si>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12383</t>
  </si>
  <si>
    <t>ODKOP PRO SPOD STAVBU SILNIC A ŽELEZNIC TŘ. II</t>
  </si>
  <si>
    <t>odkop z kubatur. listu:313,6m3, z toho tř.II cca 20%, t.j. 0,2*313,6m3=62,720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</si>
  <si>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</si>
  <si>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12383.a</t>
  </si>
  <si>
    <t>ODKOP PRO SPOD STAVBU SILNIC A ŽELEZNIC TŘ. II
ČERPÁNO POUZE SE SOUHLASEM TDI</t>
  </si>
  <si>
    <t>odkop pro AZ z kubatur. listu:1471,6m3, z toho tř.II cca 20%, t.j. 0,2*1471,6m3=294,320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</si>
  <si>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</si>
  <si>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VYKOPÁVKY ZE ZEMNÍKŮ A SKLÁDEK TŘ. I
ČERPÁNO POUZE SE SOUHLASEM TDI</t>
  </si>
  <si>
    <t>natěžení a dovoz chybějící zeminy:1284,3m3=1 284,300 [A]</t>
  </si>
  <si>
    <t>13273</t>
  </si>
  <si>
    <t>HLOUBENÍ RÝH ŠÍŘ DO 2M PAŽ I NEPAŽ TŘ. I</t>
  </si>
  <si>
    <t>pro osazení obrub:26,00*0,20*0,25=1,300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</si>
  <si>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</si>
  <si>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17110</t>
  </si>
  <si>
    <t>ULOŽENÍ SYPANINY DO NÁSYPŮ SE ZHUTNĚNÍM</t>
  </si>
  <si>
    <t>z kubatur.listu:34,2m3=34,200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</si>
  <si>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</si>
  <si>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17110.a</t>
  </si>
  <si>
    <t>ULOŽENÍ SYPANINY DO NÁSYPŮ SE ZHUTNĚNÍM
POUZE V PŘÍPADĚ, ŽE SE NEBUDE PROVÁDĚT AZ
VČ ZÍSKÁNÍ (MANIPULACE) ZEMINY
ČERPÁNO POUZE SE SOUHLASEM TDI</t>
  </si>
  <si>
    <t>z kubatur.listu:489,4m3=489,400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</si>
  <si>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</si>
  <si>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uložení nevhodné zeminy na skládku:1186,9m3=1 186,900 [A]
dle pol.č.13273:1,3m3=1,300 [B]
Celkem: A+B=1 188,200 [C]</t>
  </si>
  <si>
    <t>17130.a</t>
  </si>
  <si>
    <t>ULOŽENÍ SYPANINY DO NÁSYPŮ V AKTIVNÍ ZÓNĚ SE ZHUTNĚNÍM
VČETNĚ DOVOZU A NÁKUPU VHODNÉHO MATERIÁLU
ČERPÁNO POUZE SE SOUHLASEM TDI</t>
  </si>
  <si>
    <t>5998,4m2*0,30=1 799,520 [A]</t>
  </si>
  <si>
    <t>0,15m2*325,00=48,750 [A]</t>
  </si>
  <si>
    <t>17380.a</t>
  </si>
  <si>
    <t>ZEMNÍ KRAJNICE A DOSYPÁVKY Z NAKUPOVANÝCH MATERIÁLŮ
KAČÍREK FR.16/32</t>
  </si>
  <si>
    <t>32,7m2*0,15=4,905 [A]
11,0m2*0,15=1,650 [B]
Celkem: A+B=6,555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</si>
  <si>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</si>
  <si>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</si>
  <si>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</si>
  <si>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(3201,0+167,4+2571,2)*1,05+59,0=6 295,580 [A]</t>
  </si>
  <si>
    <t>položka zahrnuje úpravu pláně včetně vyrovnání výškových rozdílů. Míru zhutnění určuje projekt.</t>
  </si>
  <si>
    <t>Základy</t>
  </si>
  <si>
    <t>21263</t>
  </si>
  <si>
    <t>TRATIVODY KOMPLET Z TRUB Z PLAST HMOT DN DO 150MM</t>
  </si>
  <si>
    <t>32,0+49,0+429,0=510,000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</si>
  <si>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případně vložení separační nebo drenážní vložky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</si>
  <si>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21361</t>
  </si>
  <si>
    <t>DRENÁŽNÍ VRSTVY Z GEOTEXTILIE</t>
  </si>
  <si>
    <t>pod kačírek:32,7m2=32,700 [B]</t>
  </si>
  <si>
    <t>Položka zahrnuje:
- dodávku předepsané geotextilie (včetně nutných přesahů) pro drenážní vrstvu, včetně mimostaveništní a vnitrostaveništní dopravy
- provedení drenážní vrstvy předepsaných rozměrů a předepsaného tvaru</t>
  </si>
  <si>
    <t>21361.a</t>
  </si>
  <si>
    <t>DRENÁŽNÍ VRSTVY Z GEOTEXTILIE
SEPARAČNÍ GEOTEXTILIE
ČERPÁNO POUZE SE SOUHLASEM TDI</t>
  </si>
  <si>
    <t>na parapláni:5998,4m2*1,1=6 598,240 [A]</t>
  </si>
  <si>
    <t>Položka zahrnuje:
- dodávku předepsané geotextilie (včetně nutných přesahů) pro drenážní vrstvu, včetně mimostaveništní a vnitrostaveništní dopravy
- provedení drenážní vrstvy předepsaných rozměrů a předepsaného tvaru</t>
  </si>
  <si>
    <t>21459Par</t>
  </si>
  <si>
    <t>SANAČNÍ VRSTVY
DLE TZ ODST. e) TECHNICKÉ ŘEŠENÍ 
NA ZÁKLADĚ GEORADAROVÉHO PRŮZKUMU
ČERPÁNO PODLE SKUTEČNOSTI POUZE SE SOUHLASEM TDI
SANACE PORUCH PODLOŽÍ - VÝPLŇ KAVEREN
KOMPLETNÍ PROVEDENÍ - NUTNÉ ODTĚŽENÍ NEVHODNÉHO MATERIÁLU, ODVOZ NA SKLÁDKU, POPLATEK ZA SKLÁDKU A NÁSLEDNÁ SANACE A VYPLNĚNÍ STÁVAJÍCÍCH KAVEREN</t>
  </si>
  <si>
    <t>odhad:500,0m2=500,000 [A]</t>
  </si>
  <si>
    <t>položka zahrnuje dodávku předepsaného kameniva, mimostaveništní a vnitrostaveništní dopravu a jeho uložení
není-li v zadávací dokumentaci uvedeno jinak, jedná se o nakupovaný materiál</t>
  </si>
  <si>
    <t>28999</t>
  </si>
  <si>
    <t>OPLÁŠTĚNÍ (ZPEVNĚNÍ) Z FÓLIE
FÓLIE PROTI PRORŮSTÁNÍ ROSTLIN</t>
  </si>
  <si>
    <t>ostrůvky:11,0m2=11,000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</si>
  <si>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</si>
  <si>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</si>
  <si>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388111</t>
  </si>
  <si>
    <t>TĚLESO KABELOVODU Z BETON TVÁRNIC JEDNOOTVOROVÝCH</t>
  </si>
  <si>
    <t>ochrana kabelů elektra
NN:9,0m=9,000 [A]
VN:2*9,0m=18,000 [B]
Celkem: A+B=27,000 [C]</t>
  </si>
  <si>
    <t>Položka zahrnuje veškerý materiál, výrobky a polotovary, včetně mimostaveništní a vnitrostaveništní dopravy (rovněž přesuny), včetně naložení a složení, případně s uložením.</t>
  </si>
  <si>
    <t>Vodorovné konstrukce</t>
  </si>
  <si>
    <t>45157.a</t>
  </si>
  <si>
    <t>PODKLADNÍ A VÝPLŇOVÉ VRSTVY Z KAMENIVA TĚŽENÉHO - ZŘÍZENÍ A ODSTRANĚNÍ
OCHRANA KOLEKTORU</t>
  </si>
  <si>
    <t>ochrana stávajícího kolektoru v km 0,256-0,293 - pod panely:108,0m2*1,2*0,15=19,440 [A]</t>
  </si>
  <si>
    <t>Popisy prací zahrnují veškerý materiál, výrobky a polotovary, včetně mimostaveništní a vnitrostaveništní dopravy (rovněž přesuny), včetně naložení a složení, případně s uložením.</t>
  </si>
  <si>
    <t>Komunikace</t>
  </si>
  <si>
    <t>561401</t>
  </si>
  <si>
    <t>KAMENIVO ZPEVNĚNÉ CEMENTEM TŘ. I
SC C8/10</t>
  </si>
  <si>
    <t>nová kce vozovky:3201,0m2*0,12=384,120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</si>
  <si>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</si>
  <si>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56330</t>
  </si>
  <si>
    <t>VOZOVKOVÉ VRSTVY ZE ŠTĚRKODRTI</t>
  </si>
  <si>
    <t>nová kce vozovky:3201,0m2*0,15*1,05=504,157 [A]
kontejner. stání ze zámk.dl.:59,0m2*0,15=8,850 [B]
parkovací stání ze zámk.dl.:2571,2m2*0,25*1,05=674,940 [C]
kontejnr. stání z bet. monol. desky:167,4m2*0,20*1,05=35,154 [D]
Celkem: A+B+C+D=1 223,101 [E]</t>
  </si>
  <si>
    <t>- dodání kameniva předepsané kvality a zrnitosti
- rozprostření a zhutnění vrstvy v předepsané tloušťce
- zřízení vrstvy bez rozlišení šířky, pokládání vrstvy po etapách
- nezahrnuje postřiky, nátěry</t>
  </si>
  <si>
    <t>572121</t>
  </si>
  <si>
    <t>INFILTRAČNÍ POSTŘIK ASFALTOVÝ DO 1,0KG/M2
0,8KG/M2</t>
  </si>
  <si>
    <t>obnova frézovaných povrchů:69,7m2=69,700 [A]
nová kce vozovky:3201,0m2=3 201,000 [B]
Celkem: A+B=3 270,700 [C]</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</si>
  <si>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</si>
  <si>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</si>
  <si>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
0,2KG/M2</t>
  </si>
  <si>
    <t>574A03</t>
  </si>
  <si>
    <t>ASFALTOVÝ BETON PRO OBRUSNÉ VRSTVY ACO 11</t>
  </si>
  <si>
    <t>obnova frézovaných povrchů:69,7m2*0,04=2,788 [A]
nová kce vozovky:3201,0m2*0,04=128,040 [B]
Celkem: A+B=130,828 [C]</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</si>
  <si>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</si>
  <si>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574E06</t>
  </si>
  <si>
    <t>ASFALTOVÝ BETON PRO PODKLADNÍ VRSTVY ACP 16+, 16S
ACP 16+</t>
  </si>
  <si>
    <t>obnova frézovaných povrchů:69,7m2*0,06=4,182 [A]
nová kce vozovky:3201,0m2*0,05=160,050 [B]
Celkem: A+B=164,232 [C]</t>
  </si>
  <si>
    <t>582611</t>
  </si>
  <si>
    <t>KRYTY Z BETON DLAŽDIC SE ZÁMKEM ŠEDÝCH TL 60MM DO LOŽE Z KAM</t>
  </si>
  <si>
    <t>kontejnerová stání:24,0m2+20,0m2+15,0m2=59,000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</si>
  <si>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</si>
  <si>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582612</t>
  </si>
  <si>
    <t>KRYTY Z BETON DLAŽDIC SE ZÁMKEM ŠEDÝCH TL 80MM DO LOŽE Z KAM</t>
  </si>
  <si>
    <t>parkovací stání:2571,2m2-93,4m2=2 477,800 [A]</t>
  </si>
  <si>
    <t>582615</t>
  </si>
  <si>
    <t>KRYTY Z BETON DLAŽDIC SE ZÁMKEM BAREV TL 80MM DO LOŽE Z KAM</t>
  </si>
  <si>
    <t>rozlišení parkovacího stání:934,00*0,10=93,400 [A]</t>
  </si>
  <si>
    <t>58301.a</t>
  </si>
  <si>
    <t>KRYT ZE SINIČNÍCH DÍLCŮ (PANELŮ) TL 150MM - DODÁVKA, MONTÁŽ, DEMONTÁŽ
OCHRANA KOLEKTORU</t>
  </si>
  <si>
    <t>ochrana stávajícího kolektoru v km 0,256-0,293:24ks*3,00*1,50=108,000 [A]</t>
  </si>
  <si>
    <t>- dodání směsi, postřiku, nátěru, dlažeb nebo dílců v požadované kvalitě
- očištění podkladu případně zřízení spojovací vrstvy
- uložení směsi, dlažby nebo dílců a provedení nátěrů a postřiků dle předepsaného technologického předpisu
- zřízení vrstvy bez rozlišení šířky, pokládání vrstvy po etapách, včetně pracovních spar a spojů
- úpravu napojení, ukončení a těsnění podél obrubníků, dilatačních zařízení, odvodňovacích proužků, odvodňovačů, vpustí, šachet a pod., nestanoví-li zadávací dokumentace jinak
- těsnění, tmelení a výplň spar a otvorů
- úpravu dilatačních spar a povrchu vrstvy
Položka zahrnuje všechny práce pro zřízení plně funkčního dlážděného krytu, t.j. včetně lože, ukončení dlažby a její provedení do předepsaného tvaru a pohledové úpravy, včetně výplně spar a otvorů a pod.</t>
  </si>
  <si>
    <t>58920</t>
  </si>
  <si>
    <t>VÝPLŇ SPAR MODIFIKOVANÝM ASFALTEM</t>
  </si>
  <si>
    <t>podél obrub v živici:999,7m=999,700 [A]</t>
  </si>
  <si>
    <t>položka zahrnuje:
- dodávku předepsaného materiálu
- vyčištění a výplň spar tímto materiálem</t>
  </si>
  <si>
    <t>Úpravy povrchů, podlahy, výplně otvorů</t>
  </si>
  <si>
    <t>631366</t>
  </si>
  <si>
    <t>VÝZTUŽ MAZANIN Z KARI SÍTÍ</t>
  </si>
  <si>
    <t>kontejnerové stání - kari síť 8/100/100:2*167,4m2*7,99kg/m2/1000=2,675 [A]</t>
  </si>
  <si>
    <t>-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Dokumentace pro zadání stavby může dále předepsat, že cena položky ještě obsahuje například:
- povrchovou antikorozní úpravu výztuže,
- separaci výztuže,
- osazení měřících zařízení a úpravy pro ně,
- osazení měřících skříní nebo míst pro měření bludných proudů.</t>
  </si>
  <si>
    <t>631396</t>
  </si>
  <si>
    <t>PRŮMYSLOVÉ PODLAHY ZE ŽELBET DO C40/50 (B50) S ROZPTÝL VÝZTUŽÍ
C35/45-XF4,XM3</t>
  </si>
  <si>
    <t>kontejnerové stání:167,4m2*0,15=25,110 [A]</t>
  </si>
  <si>
    <t>- dodání  čerstvého  betonu  (betonové  směsi)  požadované  kvality,  jeho  uložení  do požadovaného tvaru při jakékoliv hustotě výztuže, konzistenci čerstvého betonu a způsobu hutnění, ošetření a ochranu betonu
- dodání rozptýlené výztuže (bez ohledu na materiál)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</si>
  <si>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89921</t>
  </si>
  <si>
    <t>VÝŠKOVÁ ÚPRAVA POKLOPŮ</t>
  </si>
  <si>
    <t>šachty kanalizace:29ks=29,000 [A]
šachta s ocel. poklopem 0,5x0,5m:1ks=1,000 [B]
Celkem: A+B=30,000 [C]</t>
  </si>
  <si>
    <t>vodovodní šoupě:4ks=4,000 [A]
plynové šoupě:3ks=3,000 [B]
Celkem: A+B=7,000 [C]</t>
  </si>
  <si>
    <t>899524</t>
  </si>
  <si>
    <t>OBETONOVÁNÍ POTRUBÍ Z PROSTÉHO BETONU DO C25/30 (B30)
C 20/25</t>
  </si>
  <si>
    <t>obetonování stávajícího NTL plynovodu:231,00*0,15m2=34,650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</si>
  <si>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</si>
  <si>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Ostatní konstrukce a práce</t>
  </si>
  <si>
    <t>912973</t>
  </si>
  <si>
    <t>DOPRAVNÍ ZRCADLO - DEMONTÁŽ
VČ ODVOZU NA MÍSTO URČENÉ INVESTOREM</t>
  </si>
  <si>
    <t>Položka zahrnuje odstranění, demontáž a odklizení materiálu s odvozem na předepsané místo</t>
  </si>
  <si>
    <t>914131</t>
  </si>
  <si>
    <t>DOPRAVNÍ ZNAČKY ZÁKLADNÍ VELIKOSTI OCELOVÉ FÓLIE TŘ 2 - DODÁVKA A MONTÁŽ</t>
  </si>
  <si>
    <t>B2:3ks=3,000 [A]
B24a:1ks=1,000 [B]
B24b:1ks=1,000 [C]
C9a:2ks=2,000 [D]
E1:3ks=3,000 [E]
E2b:5ks=5,000 [F]
IP4b:3ks=3,000 [G]
IP6:4ks=4,000 [H]
IP7:2ks=2,000 [I]
IP11c:3ks=3,000 [J]
IP12:9ks=9,000 [K]
P2:3ks=3,000 [L]
P3:1ks=1,000 [M]
P4:3ks=3,000 [N]
E8e:3ks=3,000 [O]
Celkem: A+B+C+D+E+F+G+H+I+J+K+L+M+N+O=46,000 [P]</t>
  </si>
  <si>
    <t>položka zahrnuje:
- dodávku a montáž značek v požadovaném provedení
- u dočasných (provizorních) značek a zařízení údržbu po celou dobu trvání funkce, náhradu zničených nebo ztracených kusů, nutnou opravu poškozených částí</t>
  </si>
  <si>
    <t>914133</t>
  </si>
  <si>
    <t>DOPRAVNÍ ZNAČKY ZÁKLADNÍ VELIKOSTI OCELOVÉ FÓLIE TŘ 2 - DEMONTÁŽ
VČ ODVOZU NA MÍSTO URČENÉ INVESTOREM</t>
  </si>
  <si>
    <t>B2:1ks=1,000 [A]
B29:1ks=1,000 [B]
C9a:2ks=2,000 [C]
C9b:2ks=2,000 [D]
E2b:1ks=1,000 [E]
E8d:1ks=1,000 [F]
E13:5ks=5,000 [G]
IP4b:1ks=1,000 [H]
IP6:6ks=6,000 [I]
IP11a:1ks=1,000 [J]
IP11b:1ks=1,000 [K]
IP12:2ks=2,000 [L]
P2:4ks=4,000 [M]
P3:1ks=1,000 [N]
P4:4ks=4,000 [O]
Celkem: A+B+C+D+E+F+G+H+I+J+K+L+M+N+O=33,000 [P]</t>
  </si>
  <si>
    <t>914911</t>
  </si>
  <si>
    <t>SLOUPKY A STOJKY DOPRAVNÍCH ZNAČEK Z OCEL TRUBEK SE ZABETONOVÁNÍM - DODÁVKA A MO</t>
  </si>
  <si>
    <t>37ks=37,000 [A]</t>
  </si>
  <si>
    <t>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</si>
  <si>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914913</t>
  </si>
  <si>
    <t>SLOUPKY A STOJKY DZ Z OCEL TRUBEK ZABETON DEMONTÁŽ
VČ ODVOZU NA MÍSTO URČENÉ INVESTOREM</t>
  </si>
  <si>
    <t>27ks=27,000 [A]</t>
  </si>
  <si>
    <t>915111</t>
  </si>
  <si>
    <t>VODOROVNÉ DOPRAVNÍ ZNAČENÍ BARVOU HLADKÉ - DODÁVKA A POKLÁDKA</t>
  </si>
  <si>
    <t>dle pol.č.915221:33,7m2=33,700 [A]</t>
  </si>
  <si>
    <t>položka zahrnuje:
- dodání a pokládku nátěrového materiálu (měří se pouze natíraná plocha)
- předznačení a reflexní úpravu</t>
  </si>
  <si>
    <t>915221</t>
  </si>
  <si>
    <t>VODOR DOPRAV ZNAČ PLASTEM STRUKTURÁLNÍ NEHLUČNÉ - DOD A POKLÁDKA</t>
  </si>
  <si>
    <t>V7a:22,0m2=22,000 [A]
V7b:8,2m2=8,200 [B]
V8a:3,5m2=3,500 [C]
Celkem: A+B+C=33,700 [D]</t>
  </si>
  <si>
    <t>91551.a</t>
  </si>
  <si>
    <t>VODOROVNÉ DOPRAVNÍ ZNAČENÍ - PŘEDEM PŘIPRAVENÉ SYMBOLY
PLAST PROFILOVANÝ NEHLUČNÝ</t>
  </si>
  <si>
    <t>12ks=12,000 [A]</t>
  </si>
  <si>
    <t>položka zahrnuje:
- dodání a pokládku předepsaného symbolu
- zahrnuje předznačení a reflexní úpravu</t>
  </si>
  <si>
    <t>917211</t>
  </si>
  <si>
    <t>ZÁHONOVÉ OBRUBY Z BETONOVÝCH OBRUBNÍKŮ ŠÍŘ 50MM</t>
  </si>
  <si>
    <t>u kontejner. stání v km 0,324:14,0m=14,000 [A]</t>
  </si>
  <si>
    <t>Položka zahrnuje:
dodání a pokládku betonových obrubníků o rozměrech předepsaných zadávací dokumentací
betonové lože i boční betonovou opěrku.</t>
  </si>
  <si>
    <t>917224</t>
  </si>
  <si>
    <t>SILNIČNÍ A CHODNÍKOVÉ OBRUBY Z BETONOVÝCH OBRUBNÍKŮ ŠÍŘ 150MM</t>
  </si>
  <si>
    <t>181,0+184,0+32,0+165,0+225,0+140,0+265,0=1 192,000 [A]
ostrůvky:26,0m=26,000 [B]
Celkem: A+B=1 218,000 [C]</t>
  </si>
  <si>
    <t>91723</t>
  </si>
  <si>
    <t>OBRUBY Z BETON KRAJNÍKŮ</t>
  </si>
  <si>
    <t>79,0+20,0+64,0+97,0+120,0+78,0+51,0+44,0=553,000 [A]</t>
  </si>
  <si>
    <t>Položka zahrnuje:
dodání a pokládku betonových krajníků o rozměrech předepsaných zadávací dokumentací
betonové lože i boční betonovou opěrku.</t>
  </si>
  <si>
    <t>919111</t>
  </si>
  <si>
    <t>ŘEZÁNÍ ASFALTOVÉHO KRYTU VOZOVEK TL DO 50MM</t>
  </si>
  <si>
    <t>zaříznutí stáv. asf. v místě napojení:30,0+6,8+6,2+6,2+6,0+13,0=68,200 [A]</t>
  </si>
  <si>
    <t>položka zahrnuje řezání vozovkové vrstvy v předepsané tloušťce, včetně spotřeby vody</t>
  </si>
  <si>
    <t>93799.a</t>
  </si>
  <si>
    <t>MOBILIÁŘ - POŠTOVNÍ SCHRÁNKY
PŘESUN 2KS POŠTOVNÍCH SCHRÁNEK NA OKRAJ STAVENIŠTĚ, PROVIZORNÍ UKOTVENÍ A PO UKONČENÍ VÝSTAVBY PŘESUN ZPĚT A DEFINITIVNÍ UKOTVENÍ</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</si>
  <si>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</si>
  <si>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93799.b</t>
  </si>
  <si>
    <t>MOBILIÁŘ - INFORMAČNÍ TABULE
DEMONTÁŽ, DEPONOVÁNÍ V RÁMCI STAVBY A ZPĚTNÁ MONTÁŽ
INFORMAČNÍ TABULE NA OC STOJKÁCH DL. CCA 3,2M</t>
  </si>
  <si>
    <t>SO 111</t>
  </si>
  <si>
    <t>KOMUNIKACE PRO PĚŠÍ</t>
  </si>
  <si>
    <t>111</t>
  </si>
  <si>
    <t>POPLATKY ZA SKLÁDKU
ZEMINA</t>
  </si>
  <si>
    <t>dle pol.č.17120:480,5m3=480,500 [A]</t>
  </si>
  <si>
    <t>z pol.č.11313:48,51m3*2,4t/m3=116,424 [A]
z pol.č.11315:2,2m3*2,2t/m3=4,840 [B]
z pol.č.11318.a:6,36m3*2,2t/m3=13,992 [C]
z pol.č.11318.b:1,38m3*2,2t/m3=3,036 [D]
z pol.č.11332:296,84m3*1,8t/m3=534,312 [E]
z pol.č.11335:2,3m3*2,2t/m3=5,060 [F]
z pol.č.11351:601,0m*0,04t/m=24,040 [G]
z pol.č.11352:173,0m*0,1t/m=17,300 [H]
z pol.č.96611.a:1,01m3*2,2t/m3=2,222 [I]
z pol.č.96611.b:1,5m3*2,4t/m3=3,600 [J]
z pol.č.96615:42,4m3*2,2t/m3=93,280 [K]
z pol.č.96714:6,75m3*2,0t/m3=13,500 [L]
Celkem: A+B+C+D+E+F+G+H+I+J+K+L=831,606 [M]</t>
  </si>
  <si>
    <t>dle pol.č.12573.a:742,5m3=742,500 [A]</t>
  </si>
  <si>
    <t>chodníky ze situace:891,0m2*0,05=44,550 [A]
odstranění povrchu chodníku:98,925m2*0,04=3,957 [B]
Celkem: A+B=48,507 [C]</t>
  </si>
  <si>
    <t>kontejnerová stání:22,0m2*0,10=2,200 [A]</t>
  </si>
  <si>
    <t>11318.a</t>
  </si>
  <si>
    <t>ODSTRANĚNÍ KRYTU ZPEVNĚNÝCH PLOCH Z DLAŽDIC
ZÁMKOVÁ DLAŽBA</t>
  </si>
  <si>
    <t>chodníky:(50,0m2+56,0m2)*0,06=6,360 [A]</t>
  </si>
  <si>
    <t>11318.b</t>
  </si>
  <si>
    <t>ODSTRANĚNÍ KRYTU ZPEVNĚNÝCH PLOCH Z DLAŽDIC
BET. DLAŽDICE 0,20x0,20M</t>
  </si>
  <si>
    <t>chodníky:23,0m2*0,06=1,380 [A]</t>
  </si>
  <si>
    <t>živič. chodníky:891,0m2*0,25=222,750 [A]
beton.desky:22,0m2*0,20=4,400 [B]
živič. vozovka:131,0m2*0,30=39,300 [C]
chodníky ze zámk.dl:106,0m2*0,24=25,440 [D]
odstranění podkladu chodníku:98,925m2*0,05=4,946 [E]
Celkem: A+B+C+D+E=296,836 [F]</t>
  </si>
  <si>
    <t>11335</t>
  </si>
  <si>
    <t>ODSTRANĚNÍ PODKLADU VOZOVEK A CHODNÍKŮ Z BETONU</t>
  </si>
  <si>
    <t>podklad bet. dlažby z pol.č.11318.b:23,0m2*0,10=2,300 [A]</t>
  </si>
  <si>
    <t>601,0m=601,000 [A]</t>
  </si>
  <si>
    <t>173,0m=173,000 [A]</t>
  </si>
  <si>
    <t>vozovky:131,0m2*0,10=13,100 [A]</t>
  </si>
  <si>
    <t>odkop z kubatur. listu:179,2m3, z toho tř.I cca 80%, t.j. 0,8*179,2m3=143,360 [A]</t>
  </si>
  <si>
    <t>odkop pro AZ z kubatur. listu:558,5m3, z toho tř. I cca 80%, t.j. 0,8*558,5m3=446,800 [A]</t>
  </si>
  <si>
    <t>odkop z kubatur. listu:179,2m3, z toho tř.II cca 20%, t.j. 0,2*179,2m3=35,840 [A]</t>
  </si>
  <si>
    <t>odkop pro AZ z kubatur. listu:558,5m3, z toho tř. II cca 20%, t.j. 0,2*558,5m3=111,700 [A]</t>
  </si>
  <si>
    <t>natěžení a dovoz chybějící zeminy:742,5m3=742,500 [A]</t>
  </si>
  <si>
    <t>z kubatur.listu:135,0m3=135,000 [A]</t>
  </si>
  <si>
    <t>z kubatur.listu:207,9m3=207,900 [A]</t>
  </si>
  <si>
    <t>uložení nevhodné zeminy na skládku:480,5m3=480,500 [A]</t>
  </si>
  <si>
    <t>2882,15m2*0,30=864,645 [A]</t>
  </si>
  <si>
    <t>nová kce:445,292m3/0,15=2 968,613 [A]</t>
  </si>
  <si>
    <t>na parapláni:2882,15m2*1,1=3 170,365 [A]</t>
  </si>
  <si>
    <t>32723</t>
  </si>
  <si>
    <t>ZDI OPĚR, ZÁRUB, NÁBŘEŽ Z CIHEL PÁLENÝCH
DOZDĚNÍ ŠACHTY KOLEKTORU</t>
  </si>
  <si>
    <t>úprava vstupů do šachet parovodního kolektoru
dozdění šachty do potřebné výšky:
0,39*(2*3,5+2*1,0)*0,50+0,45*(2*3,50+2*1,00)*0,50+0,42*(2*3,50+2*1,00)*0,50=5,670 [A]</t>
  </si>
  <si>
    <t>417325</t>
  </si>
  <si>
    <t>ZTUŽUJÍCÍ PÁSY ZE ŽELEZOBETONU DO C30/37 (B37)</t>
  </si>
  <si>
    <t>úprava vstupů do šachet parovodního kolektoru
želbet věnec:3*(2*3,5+2*1,0)*0,2*0,5=2,700 [A]</t>
  </si>
  <si>
    <t>417365</t>
  </si>
  <si>
    <t>VÝZTUŽ ZTUŽUJÍCÍCH PÁSŮ Z BETONÁŘSKÉ OCELI 10505</t>
  </si>
  <si>
    <t>úprava vstupů do šachet parovodního kolektoru
R10:3*10*(2*3,5+2*2,0)*0,0617kg/m/1000=0,020 [A]
třmínky:0,015t=0,015 [B]
Celkem: A+B=0,035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</si>
  <si>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</si>
  <si>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427325</t>
  </si>
  <si>
    <t>ZAKRYTÍ KANÁLŮ ZE ŽELEZOBET DO C30/37 (B37)</t>
  </si>
  <si>
    <t>úprava vstupů do šachet parovodního kolektoru
zákrytová deska se třemi otvory:3ks*(3,00*1,50-(1,0m2+2*0,5m2))*0,20=1,500 [A]</t>
  </si>
  <si>
    <t>427366</t>
  </si>
  <si>
    <t>VÝZTUŽ ZAKRYTÍ KANÁLŮ Z KARI SÍTÍ</t>
  </si>
  <si>
    <t>úprava vstupů do šachet parovodního kolektoru
kari síť 10/100/100:3*2*2,5m2*12,48kg/m2/1000=0,187 [A]</t>
  </si>
  <si>
    <t>nová kce:2882,15m2*0,15*1,03=445,292 [A]</t>
  </si>
  <si>
    <t>56360</t>
  </si>
  <si>
    <t>VOZOVKOVÉ VRSTVY Z RECYKLOVANÉHO MATERIÁLU</t>
  </si>
  <si>
    <t>nová kce:2882,15m2*0,06=172,929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</si>
  <si>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</si>
  <si>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574A01</t>
  </si>
  <si>
    <t>ASFALTOVÝ BETON PRO OBRUSNÉ VRSTVY ACO 8</t>
  </si>
  <si>
    <t>nová kce:2882,15m2*0,04=115,286 [A]</t>
  </si>
  <si>
    <t>58261A</t>
  </si>
  <si>
    <t>KRYTY Z BETON DLAŽDIC SE ZÁMKEM BAREV RELIÉF TL 60MM DO LOŽE Z KAM</t>
  </si>
  <si>
    <t>98,9m2=98,900 [A]</t>
  </si>
  <si>
    <t>899111.a</t>
  </si>
  <si>
    <t>POKLOPY OCELOVÉ SAMOSTATNÉ</t>
  </si>
  <si>
    <t>poklop v km 0,425:1ks =1,000 [A]</t>
  </si>
  <si>
    <t>Položka zahrnuje dodávku a osazení předepsaného poklopu včetně rámu</t>
  </si>
  <si>
    <t>899111.b</t>
  </si>
  <si>
    <t>POKLOPY OCELOVÉ SAMOSTATNÉ
OCEL. POKLOP 1,0x1,0M UZAMYKATELNÝ
MIN TŘÍDA ZATÍŽITELNOSTI D400</t>
  </si>
  <si>
    <t>úprava vstupů do šachet parovodního kolektoru
v zákrytové desce:3ks=3,000 [A]</t>
  </si>
  <si>
    <t>899111.c</t>
  </si>
  <si>
    <t>POKLOPY OCELOVÉ SAMOSTATNÉ
OCELOVÁ MŘÍŽ 0,5x1,0M
MIN TŘÍDA ZATÍŽITELNOSTI D400</t>
  </si>
  <si>
    <t>úprava vstupů do šachet parovodního kolektoru
v zákrytové desce:6ks=6,000 [A]</t>
  </si>
  <si>
    <t>šachty kanalizace:15ks=15,000 [A]
šachty vodovodu:2ks=2,000 [B]
poklop sděl. kamerové komory:1ks=1,000 [C]
Celkem: A+B+C=18,000 [D]</t>
  </si>
  <si>
    <t>89922</t>
  </si>
  <si>
    <t>VÝŠKOVÁ ÚPRAVA MŘÍŽÍ</t>
  </si>
  <si>
    <t>UV před č.p.1976:3ks=3,000 [A]</t>
  </si>
  <si>
    <t>vodovodní šoupě:8ks=8,000 [A]
plynové šoupě:6ks=6,000 [B]
Celkem: A+B=14,000 [C]</t>
  </si>
  <si>
    <t>1168,7m=1 168,700 [A]</t>
  </si>
  <si>
    <t>2*6,00=12,000 [A]</t>
  </si>
  <si>
    <t>zaříznutí stáv. živič. krytu chodníku v místech napojení
2,8+2,6+2,5+2,5+2,6+2,9+2,7+2,6+2,3+2,3+1,5+2,6+2,3+2,8+5,5+2,6=43,100 [A]
proříznutí nového živič. povrchu pro položení reliéfní dl.:266,95m=266,950 [B]
Celkem: A+B=310,050 [C]</t>
  </si>
  <si>
    <t>93723.a</t>
  </si>
  <si>
    <t>MOBILIÁŘ - KOŠE NA ODPADKY Z BETONOVÝCH DÍLCŮ - POSUN</t>
  </si>
  <si>
    <t>Položka zahrnuje:
- demontáž a zpětné osazení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</si>
  <si>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93750.a</t>
  </si>
  <si>
    <t>MOBILIÁŘ - KOVOVÉ KOLEJNICE PRO NÁJEZD KOČÁRKU - DEMONTÁŽ A ZPĚTNÁ MONTÁŽ</t>
  </si>
  <si>
    <t>na schodech:5ks=5,000 [A]</t>
  </si>
  <si>
    <t>96611.a</t>
  </si>
  <si>
    <t>BOURÁNÍ KONSTRUKCÍ Z BETONOVÝCH DÍLCŮ</t>
  </si>
  <si>
    <t>odstranění bet. bloku v zeleni v km cca 0,4:0,80*0,80*0,80=0,512 [A]
odstranění bet. skruže:0,5m3=0,500 [B]
Celkem: A+B=1,012 [C]</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</si>
  <si>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</si>
  <si>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96611.b</t>
  </si>
  <si>
    <t>BOURÁNÍ KONSTRUKCÍ Z BETONOVÝCH DÍLCŮ
ŽELBET DESKY</t>
  </si>
  <si>
    <t>úprava vstupů do šachet parovodního kolektoru
odstranění zákrytových desek:3ks*(3,00*1,50-2m2)*0,20=1,500 [A]</t>
  </si>
  <si>
    <t>96615</t>
  </si>
  <si>
    <t>BOURÁNÍ KONSTRUKCÍ Z PROSTÉHO BETONU</t>
  </si>
  <si>
    <t>stávající římsy:50,0m2*0,80=40,000 [A]
základy telefon. automatů:2ks*3,0m2*0,40=2,400 [B]
Celkem: A+B=42,400 [C]</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</si>
  <si>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</si>
  <si>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96689.a</t>
  </si>
  <si>
    <t>ODSTRANĚNÍ OCELOVÉ MŘÍŽE</t>
  </si>
  <si>
    <t>zapuštěné v živici:8ks=8,000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</si>
  <si>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</si>
  <si>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96714</t>
  </si>
  <si>
    <t>VYBOURÁNÍ ČÁSTÍ KONSTRUKCÍ Z CIHEL A TVÁRNIC</t>
  </si>
  <si>
    <t>úprava vstupů do šachet parovodního kolektoru
ubourání degradované části vyzdívky šachty:(2*3,50+2*1,00)*0,50*0,50*3ks=6,750 [A]</t>
  </si>
  <si>
    <t>97617.a</t>
  </si>
  <si>
    <t>VYBOURÁNÍ DROBNÝCH PŘEDMĚTŮ KOVOVÝCH
STÁVAJÍCÍ POKLOPY</t>
  </si>
  <si>
    <t>ve stávajících zákryt. deskách:3ks=3,000 [A]</t>
  </si>
  <si>
    <t>97617.b</t>
  </si>
  <si>
    <t>VYBOURÁNÍ DROBNÝCH PŘEDMĚTŮ KOVOVÝCH
ZARÁŽKA PRO ČIŠTĚNÍ BOT</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</si>
  <si>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</si>
  <si>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301</t>
  </si>
  <si>
    <t>ODVODNĚNÍ KOMUNIKACÍ</t>
  </si>
  <si>
    <t>301</t>
  </si>
  <si>
    <t>dle pol.č.17120:72,797m3=72,797 [A]</t>
  </si>
  <si>
    <t>014101.a</t>
  </si>
  <si>
    <t>POPLATKY ZA SKLÁDKU
ČERPÁNO POUZE SE SOUHLASEM TDI NA ZÁKLADĚ KAMEROVÉ PROHLÍDKY</t>
  </si>
  <si>
    <t>oprava stávající kanalizace
dle pol.č.17120.a:64,6m3=64,600 [A]</t>
  </si>
  <si>
    <t>z pol.č.96687:17ks*0,3t/ks=5,100 [A]</t>
  </si>
  <si>
    <t>014102.a</t>
  </si>
  <si>
    <t>oprava stávající kanalizace
z pol.č.969234.a:1,65m*0,015t/m=0,025 [A]
z pol.č.969245.a:46,5m*0,03t/m=1,395 [B]
z pol.č.969246.a:4,5m*0,055t/m=0,248 [C]
z pol.č.969257.a:27,15m*0,092t/m=2,498 [D]
Celkem: A+B+C+D=4,166 [E]</t>
  </si>
  <si>
    <t>13173</t>
  </si>
  <si>
    <t>HLOUBENÍ JAM ZAPAŽ I NEPAŽ TŘ. I
PRO ZÁSYP</t>
  </si>
  <si>
    <t>UV:2,00*1,20*1,20*5=14,400 [A]
sorpční vpusti:1,40*2,10*1,40*21=86,436 [B]
Celkem: A+B=100,836 [C]
z toho tř.I cca 80%:100,9m3*0,8=80,720 [D]</t>
  </si>
  <si>
    <t>13183</t>
  </si>
  <si>
    <t>HLOUBENÍ JAM ZAPAŽ I NEPAŽ TŘ II
VČ ODVOZU</t>
  </si>
  <si>
    <t>z pol.č.13173, tř II cca 20%:100,9m3*0,2=20,180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</si>
  <si>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</si>
  <si>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HLOUBENÍ RÝH ŠÍŘ DO 2M PAŽ I NEPAŽ TŘ. I
PRO ZÁSYP</t>
  </si>
  <si>
    <t>přípoky:93,00*1,00*1,25-5*0,35*1,00*2-21*0,30*1,00*1,40=103,930 [A]
z toho tř. I cca 80%:103,9m3*0,8=83,120 [B]
z toho zbývající zemina pro zásyp z pol.č.17411,13173:132,043m3-80,72m3=51,323 [C]</t>
  </si>
  <si>
    <t>13273.a</t>
  </si>
  <si>
    <t>HLOUBENÍ RÝH ŠÍŘ DO 2M PAŽ I NEPAŽ TŘ. I
PRO ZÁSYP
ČERPÁNO POUZE SE SOUHLASEM TDI NA ZÁKLADĚ KAMEROVÉ PROHLÍDKY</t>
  </si>
  <si>
    <t>oprava stávající kanalizace
KT DN200:1,65*1,00*1,70-1,65*3,14*0,10*0,10=2,753 [A]
KT DN300:46,50*1,00*1,80-46,50*3,14*0,15*0,15=80,415 [B]
KT DN400:4,50*1,35*1,90-4,50*3,14*0,20*0,20=10,977 [C]
KT DN500:27,15*1,45*2,00-27,15*3,14*0,25*0,25=73,407 [D]
Celkem: A+B+C+D=167,552 [E]
z toho pro zpětný zásyp dle pol.č.17411a:102,95m3=102,950 [F]</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</si>
  <si>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</si>
  <si>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13273.b</t>
  </si>
  <si>
    <t>HLOUBENÍ RÝH ŠÍŘ DO 2M PAŽ I NEPAŽ TŘ. I
PŘEBYTEČNÁ ZEMINA VČ ODVOZU
ČERPÁNO POUZE SE SOUHLASEM TDI NA ZÁKLADĚ KAMEROVÉ PROHLÍDKY</t>
  </si>
  <si>
    <t>oprava stávající kanalizace
přebytečná zemina z pol.č.13273.a:167,55m3-102,95m3=64,600 [A]</t>
  </si>
  <si>
    <t>13273.c</t>
  </si>
  <si>
    <t>HLOUBENÍ RÝH ŠÍŘ DO 2M PAŽ I NEPAŽ TŘ. I
VČ ODVOZU</t>
  </si>
  <si>
    <t>přebytečná zemina z pol.č.13273:83,12m3-51,323m3=31,797 [A]</t>
  </si>
  <si>
    <t>13283</t>
  </si>
  <si>
    <t>HLOUBENÍ RÝH ŠÍŘ DO 2M PAŽ I NEPAŽ TŘ. II
PŘEBYTEČNÁ ZEMINA VČ ODVOZU</t>
  </si>
  <si>
    <t>z pol.č.13273, tř II cca 20%:103,9m3*0,2=20,780 [A]</t>
  </si>
  <si>
    <t>uložení přebytečného výkopu na trvalou skládku z pol.č.13183,13273.c,13283
20,2m3+31,797m3+20,8m3=72,797 [A]</t>
  </si>
  <si>
    <t>17120.a</t>
  </si>
  <si>
    <t>ULOŽENÍ SYPANINY DO NÁSYPŮ A NA SKLÁDKY BEZ ZHUTNĚNÍ
ČERPÁNO POUZE SE SOUHLASEM TDI NA ZÁKLADĚ KAMEROVÉ PROHLÍDKY</t>
  </si>
  <si>
    <t>oprava stávající kanalizace
uložení přebytečné zeminy na trvalou skládku dle pol.č.13273.b:64,6m3=64,600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</si>
  <si>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</si>
  <si>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</si>
  <si>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</si>
  <si>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přípojky, UV, sorpční vpusti:100,9m3+103,9m3-9,3m3-40,207m3-93,00*1,00*0,25=132,043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</si>
  <si>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</si>
  <si>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17411.a</t>
  </si>
  <si>
    <t>ZÁSYP JAM A RÝH ZEMINOU SE ZHUTNĚNÍM
ČERPÁNO POUZE SE SOUHLASEM TDI NA ZÁKLADĚ KAMEROVÉ PROHLÍDKY</t>
  </si>
  <si>
    <t>oprava stávající kanalizace
výkop(z pol.č.13273.a):167,55m3=167,550 [A]
vytlačená kubatura
lože(z pol.č.45157.a):-9,36m3=-9,360 [B]
obsyp(z pol.č.17581.a):-55,24m3=-55,240 [C]
Celkem: A+B+C=102,950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</si>
  <si>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</si>
  <si>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</si>
  <si>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</si>
  <si>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přípojky DN150
štěrkopísek fr. 0-8mm:93,00*(1,00*0,25-3,14*0,075*0,075)=21,607 [A]
štěrkodrť fr. 0-22mm:93,00*1,00*0,20=18,600 [B]
Celkem: A+B=40,207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</si>
  <si>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</si>
  <si>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17581.a</t>
  </si>
  <si>
    <t>OBSYP POTRUBÍ A OBJEKTŮ Z NAKUPOVANÝCH MATERIÁLŮ
ČERPÁNO POUZE SE SOUHLASEM TDI NA ZÁKLADĚ KAMEROVÉ PROHLÍDKY</t>
  </si>
  <si>
    <t>oprava stávající kanalizace
DN200:1,65*(1,00*0,50-3,14*0,10*0,10)=0,773 [A]
DN300:46,50*(1,00*0,60-3,14*0,15*0,15)=24,615 [B]
DN400:4,50*(1,35*0,70-3,14*0,20*0,20)=3,687 [C]
DN500:27,15*(1,45*0,80-3,14*0,25*0,25)=26,166 [D]
Celkem: A+B+C+D=55,241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</si>
  <si>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</si>
  <si>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451311</t>
  </si>
  <si>
    <t>PODKL A VÝPLŇ VRSTVY Z PROST BET DO B12,5</t>
  </si>
  <si>
    <t>zaslepení stávajících přípojek
17*1,00*3,14*0,075*0,075=0,300 [A]</t>
  </si>
  <si>
    <t>45157</t>
  </si>
  <si>
    <t>PODKLADNÍ A VÝPLŇOVÉ VRSTVY Z KAMENIVA TĚŽENÉHO</t>
  </si>
  <si>
    <t>přípojky DN150:93,00*1,00*0,10=9,300 [A]</t>
  </si>
  <si>
    <t>PODKLADNÍ A VÝPLŇOVÉ VRSTVY Z KAMENIVA TĚŽENÉHO
ČERPÁNO POUZE SE SOUHLASEM TDI NA ZÁKLADĚ KAMEROVÉ PROHLÍDKY</t>
  </si>
  <si>
    <t>oprava stávající kanalizace, štěrkopísek fr. 0-8mm
DN200,300:(1,65+46,50)*1,00*0,10=4,815 [A]
DN400:4,50*1,35*0,10=0,608 [B]
DN500:27,15*1,45*0,10=3,937 [C]
Celkem: A+B+C=9,360 [D]</t>
  </si>
  <si>
    <t>83434.a</t>
  </si>
  <si>
    <t>POTRUBÍ Z TRUB KAMENINOVÝCH DN DO 200MM
ČERPÁNO POUZE SE SOUHLASEM TDI NA ZÁKLADĚ KAMEROVÉ PROHLÍDKY</t>
  </si>
  <si>
    <t>oprava stávající kanlizace, předpoklad výměny cca 15% potrubí
DN 200:11,0m*0,15=1,650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</si>
  <si>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</si>
  <si>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83445.a</t>
  </si>
  <si>
    <t>POTRUBÍ Z TRUB KAMENINOVÝCH DN DO 300MM
ČERPÁNO POUZE SE SOUHLASEM TDI NA ZÁKLADĚ KAMEROVÉ PROHLÍDKY</t>
  </si>
  <si>
    <t>oprava stávající kanlizace, předpoklad výměny cca 15% potrubí
DN 300:310,0m*0,15=46,500 [A]</t>
  </si>
  <si>
    <t>83446.a</t>
  </si>
  <si>
    <t>POTRUBÍ Z TRUB KAMENINOVÝCH DN DO 400MM
ČERPÁNO POUZE SE SOUHLASEM TDI NA ZÁKLADĚ KAMEROVÉ PROHLÍDKY</t>
  </si>
  <si>
    <t>oprava stávající kanlizace, předpoklad výměny cca 15% potrubí
DN 400:30,0m*0,15=4,500 [A]</t>
  </si>
  <si>
    <t>83457.a</t>
  </si>
  <si>
    <t>POTRUBÍ Z TRUB KAMENINOVÝCH DN DO 500MM
ČERPÁNO POUZE SE SOUHLASEM TDI NA ZÁKLADĚ KAMEROVÉ PROHLÍDKY</t>
  </si>
  <si>
    <t>oprava stávající kanlizace, předpoklad výměny cca 15% potrubí
DN 500:181,0m*0,15=27,150 [A]</t>
  </si>
  <si>
    <t>87433</t>
  </si>
  <si>
    <t>POTRUBÍ Z TRUB PLASTOVÝCH ODPADNÍCH DN DO 150MM
MIN SN12</t>
  </si>
  <si>
    <t>přípojky UV:93,0m=93,000 [A]</t>
  </si>
  <si>
    <t>89712.a</t>
  </si>
  <si>
    <t>VPUSŤ KANALIZAČNÍ ULIČNÍ KOMPLETNÍ Z BETONOVÝCH DÍLCŮ
S LITINOVOU MŘÍŽÍ D400 NA PANTY</t>
  </si>
  <si>
    <t>5ks=5,000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</si>
  <si>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</si>
  <si>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89712.b</t>
  </si>
  <si>
    <t>VPUSŤ KANALIZAČNÍ ULIČNÍ KOMPLETNÍ Z BETONOVÝCH DÍLCŮ
SORPČNÍ VPUST, PRŮTOK 4 L/SEC
MŘÍŽE LITINOVÉ D400 NA PANTY</t>
  </si>
  <si>
    <t>21ks=21,000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</si>
  <si>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</si>
  <si>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899632</t>
  </si>
  <si>
    <t>ZKOUŠKA VODOTĚSNOSTI POTRUBÍ DN DO 150MM</t>
  </si>
  <si>
    <t>dle pol.č.87433:93,0m=93,000 [A]</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</si>
  <si>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</si>
  <si>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899642.a</t>
  </si>
  <si>
    <t>ZKOUŠKA VODOTĚSNOSTI POTRUBÍ DN DO 200MM
ČERPÁNO POUZE SE SOUHLASEM TDI NA ZÁKLADĚ KAMEROVÉ PROHLÍDKY</t>
  </si>
  <si>
    <t>oprava stávající kanalizace
dle pol.č.83434:1,65m=1,650 [A]</t>
  </si>
  <si>
    <t>899652.a</t>
  </si>
  <si>
    <t>ZKOUŠKA VODOTĚSNOSTI POTRUBÍ DN DO 300MM
ČERPÁNO POUZE SE SOUHLASEM TDI NA ZÁKLADĚ KAMEROVÉ PROHLÍDKY</t>
  </si>
  <si>
    <t>oprava stávající kanalizace
dle pol.č.83445.a:46,5m=46,500 [A]</t>
  </si>
  <si>
    <t>899662.a</t>
  </si>
  <si>
    <t>ZKOUŠKA VODOTĚSNOSTI POTRUBÍ DN DO 400MM
ČERPÁNO POUZE SE SOUHLASEM TDI NA ZÁKLADĚ KAMEROVÉ PROHLÍDKY</t>
  </si>
  <si>
    <t>oprava stávající kanalizace
dle pol.č.83446.a:4,5m=4,500 [A]</t>
  </si>
  <si>
    <t>899672.a</t>
  </si>
  <si>
    <t>ZKOUŠKA VODOTĚSNOSTI POTRUBÍ DN DO 600MM
ČERPÁNO POUZE SE SOUHLASEM TDI NA ZÁKLADĚ KAMEROVÉ PROHLÍDKY</t>
  </si>
  <si>
    <t>oprava stávající kanalizace
DN 500 dle pol.83457.a:27,15m=27,150 [A]</t>
  </si>
  <si>
    <t>89980</t>
  </si>
  <si>
    <t>TELEVIZNÍ PROHLÍDKA POTRUBÍ</t>
  </si>
  <si>
    <t>položka zahrnuje prohlídku potrubí televizní kamerou, záznam prohlídky na nosičích DVD a vyhotovení závěrečného písemného protokolu</t>
  </si>
  <si>
    <t>89980.a</t>
  </si>
  <si>
    <t>TELEVIZNÍ PROHLÍDKA POTRUBÍ
ČERPÁNO POUZE SE SOUHLASEM TDI NA ZÁKLADĚ KAMEROVÉ PROHLÍDKY</t>
  </si>
  <si>
    <t>oprava stávající kanalizace
dle pol.č.83434.a:1,65m=1,650 [A]
dle pol.č.83445.a:46,5m=46,500 [B]
dle pol.č.83446.a:4,5m=4,500 [C]
dle pol.č.83457.a:27,15m=27,150 [D]
Celkem: A+B+C+D=79,800 [E]</t>
  </si>
  <si>
    <t>89980.b</t>
  </si>
  <si>
    <t>stávající kanalizace
DN200:11,0m=11,000 [A]
DN300:310,0m=310,000 [B]
DN400:30,0m=30,000 [C]
DN500:181,0m=181,000 [D]
Celkem: A+B+C+D=532,000 [E]</t>
  </si>
  <si>
    <t>96687</t>
  </si>
  <si>
    <t>VYBOURÁNÍ ULIČNÍCH VPUSTÍ KOMPLETNÍCH</t>
  </si>
  <si>
    <t>17ks=17,000 [A]</t>
  </si>
  <si>
    <t>969234.a</t>
  </si>
  <si>
    <t>VYBOURÁNÍ POTRUBÍ DN DO 200MM KANALIZAČ
ČERPÁNO POUZE SE SOUHLASEM TDI NA ZÁKLADĚ KAMEROVÉ PROHLÍDKY</t>
  </si>
  <si>
    <t>969245.a</t>
  </si>
  <si>
    <t>VYBOURÁNÍ POTRUBÍ DN DO 300MM KANALIZAČ
ČERPÁNO POUZE SE SOUHLASEM TDI NA ZÁKLADĚ KAMEROVÉ PROHLÍDKY</t>
  </si>
  <si>
    <t>969246.a</t>
  </si>
  <si>
    <t>VYBOURÁNÍ POTRUBÍ DN DO 400MM KANALIZAČ
ČERPÁNO POUZE SE SOUHLASEM TDI NA ZÁKLADĚ KAMEROVÉ PROHLÍDKY</t>
  </si>
  <si>
    <t>969257.a</t>
  </si>
  <si>
    <t>VYBOURÁNÍ POTRUBÍ DN DO 500MM KANALIZAČ
ČERPÁNO POUZE SE SOUHLASEM TDI NA ZÁKLADĚ KAMEROVÉ PROHLÍDKY</t>
  </si>
  <si>
    <t>SO 421</t>
  </si>
  <si>
    <t>VEŘEJNÉ OSVĚTLENÍ</t>
  </si>
  <si>
    <t>421</t>
  </si>
  <si>
    <t>dle pol.č.17120:106,505m3=106,505 [A]</t>
  </si>
  <si>
    <t>02911</t>
  </si>
  <si>
    <t>OSTATNÍ POŽADAVKY - GEODETICKÉ ZAMĚŘENÍ</t>
  </si>
  <si>
    <t xml:space="preserve">HM        </t>
  </si>
  <si>
    <t>11hm=11,000 [A]</t>
  </si>
  <si>
    <t>029522</t>
  </si>
  <si>
    <t>OSTATNÍ POŽADAVKY - REVIZNÍ ZPRÁVY</t>
  </si>
  <si>
    <t>02980</t>
  </si>
  <si>
    <t>OSTATNÍ POŽADAVKY - UZAVÍRÁNÍ VĚCNÝCH VZTAHŮ A BŘEMEN</t>
  </si>
  <si>
    <t>chodník:205,00*0,50*0,35=35,875 [A]
vol. terén:808,00*1,20*0,50=484,800 [B]
pojezdové plochy:20,00*1,40*0,50=14,000 [C]
vozovka:52,00*1,40*0,60=43,680 [D]
Celkem: A+B+C+D=578,355 [E]
z toho pro zásyp dle pol.č.17411:471,85m3=471,850 [F]</t>
  </si>
  <si>
    <t>HLOUBENÍ RÝH ŠÍŘ DO 2M PAŽ I NEPAŽ TŘ. I
PŘEBYTEČNÁ ZEMINA VČ ODVOZU</t>
  </si>
  <si>
    <t>přebytečná zemina z pol.č.13273.a:578,355m3-471,85m3=106,505 [A]</t>
  </si>
  <si>
    <t>uložení přebytečné zeminy na skládku dle pol.č.13273.b:106,505m3=106,505 [A]</t>
  </si>
  <si>
    <t>471,85m3=471,850 [A]</t>
  </si>
  <si>
    <t>pískové lože pro chráničku DN63 a optotrubky
205,00*0,35*0,20+808,00*0,50*0,20+20,00*0,50*0,20=97,150 [A]</t>
  </si>
  <si>
    <t>Přidružená stavební výroba</t>
  </si>
  <si>
    <t>741157a</t>
  </si>
  <si>
    <t>SLOUPY VEŘEJNÉHO OSVĚTLENÍ OCEL TRUBKOVÉ
Např. 159/108/89 VČ. BET. ZÁKLADU, VÝZBROJE A OBLOUKOVÉHO VÝLOŽNÍKU 2m/2m</t>
  </si>
  <si>
    <t>20ks=20,000 [A]</t>
  </si>
  <si>
    <t>741157b</t>
  </si>
  <si>
    <t>SLOUPY VEŘEJNÉHO OSVĚTLENÍ OCEL TRUBKOVÉ
Např. 159/133/114 VČ. BET. ZÁKLADU, VÝZBROJE A ROVNÉHO VÝLOŽNÍKU 2500</t>
  </si>
  <si>
    <t>741157c</t>
  </si>
  <si>
    <t>SLOUPY VEŘEJNÉHO OSVĚTLENÍ OCEL TRUBKOVÉ
Např. 133/108/89 VČ. BET. ZÁKLADU, VÝZBROJE A ROVNÉHO VÝLOŽNÍKU 2000</t>
  </si>
  <si>
    <t>7ks=7,000 [A]</t>
  </si>
  <si>
    <t>741915</t>
  </si>
  <si>
    <t>DEMONT SLOUPŮ VZDUŠ VEDENÍ BETON JEDNODUCHÝCH
Demontáž stávajících osv. bodů</t>
  </si>
  <si>
    <t>16ks=16,000 [A]</t>
  </si>
  <si>
    <t>742123a</t>
  </si>
  <si>
    <t>PODZEM KABEL VEDENÍ N.N. DO 1KV CU DO CHRÁNIČKY
CYKY-J 4x16 do DN 50</t>
  </si>
  <si>
    <t>1187,0m=1 187,000 [A]</t>
  </si>
  <si>
    <t>742124a</t>
  </si>
  <si>
    <t>PODZEM KABEL VEDENÍ N.N. DO 1KV CU NA KONSTRUKCE
CYKY-J 4x16</t>
  </si>
  <si>
    <t>128,0m=128,000 [A]</t>
  </si>
  <si>
    <t>742124b</t>
  </si>
  <si>
    <t>PODZEM KABEL VEDENÍ N.N. DO 1KV CU NA KONSTRUKCE
CYKY-J 3x1,5</t>
  </si>
  <si>
    <t>340,0m=340,000 [A]</t>
  </si>
  <si>
    <t>742519a</t>
  </si>
  <si>
    <t>UKONČENÍ PODZEM KABEL VEDENÍ N.N. DO 1kV Cu
ukončení kabelu v osvětlovacím bodu - CYKY-J 4x16</t>
  </si>
  <si>
    <t>64ks=64,000 [A]</t>
  </si>
  <si>
    <t>742519b</t>
  </si>
  <si>
    <t>UKONČENÍ PODZEM KABEL VEDENÍ N.N. DO 1kV Cu
ukončení kabelu v osvětlovacím bodu - CYKY-J 3x1,5</t>
  </si>
  <si>
    <t>28ks=28,000 [A]</t>
  </si>
  <si>
    <t>742521</t>
  </si>
  <si>
    <t>PROPOJENÍ KABEL SOUBORU SPOJKOU DO 1KV
napojení CYKY 4x16 na stávající kabel</t>
  </si>
  <si>
    <t>742613</t>
  </si>
  <si>
    <t>KRYTÍ KABELŮ VÝSTRAŽNOU FÓLIÍ ŠÍŘ 25CM</t>
  </si>
  <si>
    <t>1085,0m=1 085,000 [A]</t>
  </si>
  <si>
    <t>742653</t>
  </si>
  <si>
    <t>KRYTÍ KABELŮ PLAST DESKAMI ŠÍŘ 25CM</t>
  </si>
  <si>
    <t>205,0m=205,000 [A]</t>
  </si>
  <si>
    <t>74318a</t>
  </si>
  <si>
    <t>SVÍTIDLA SPECIÁLNÍ
Např. LED 108W Philips ClearWay</t>
  </si>
  <si>
    <t>13ks=13,000 [A]</t>
  </si>
  <si>
    <t>74318b</t>
  </si>
  <si>
    <t>SVÍTIDLA SPECIÁLNÍ
Např. LED 81W Philips ClearWay</t>
  </si>
  <si>
    <t>74318c</t>
  </si>
  <si>
    <t>SVÍTIDLA SPECIÁLNÍ
Např. LED 94-101W Philips Luma</t>
  </si>
  <si>
    <t>8ks=8,000 [A]</t>
  </si>
  <si>
    <t>743913</t>
  </si>
  <si>
    <t>DEMONTÁŽ SVÍTIDEL VÝBOJKOVÝCH</t>
  </si>
  <si>
    <t>745511</t>
  </si>
  <si>
    <t>UZEMŇOVACÍ VEDENÍ V ZEMI
FeZn prům. 10 mm vč. svorek a příslušenství</t>
  </si>
  <si>
    <t>1250,0m=1 250,000 [A]</t>
  </si>
  <si>
    <t>752361a</t>
  </si>
  <si>
    <t>OPTOTRUBKY ULOŽENÉ DO RÝHY BEZ LOŽE
HDPE 40/33</t>
  </si>
  <si>
    <t>1135,0m=1 135,000 [A]</t>
  </si>
  <si>
    <t>752361b</t>
  </si>
  <si>
    <t>OPTOTRUBKY ULOŽENÉ DO RÝHY BEZ LOŽE
HDPE 40/33 VČ. MIKROTRUBIČEK 5x 10/8</t>
  </si>
  <si>
    <t>752613</t>
  </si>
  <si>
    <t>995,0m=995,000 [A]</t>
  </si>
  <si>
    <t>752653</t>
  </si>
  <si>
    <t>943,0m=943,000 [A]</t>
  </si>
  <si>
    <t>754114</t>
  </si>
  <si>
    <t>SKŘÍNĚ KABELOVÉ V KOMOŘE
Kabelová komora např. Polyvault 2436 vč. štěrkového lože, obetonovaní, odvodnění a víka</t>
  </si>
  <si>
    <t>87626a</t>
  </si>
  <si>
    <t>CHRÁNIČKY Z TRUB PLAST DN DO 80MM
KORUFLEX 63 SE ZATAHOVACÍM PRVKEM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</si>
  <si>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</si>
  <si>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87627a</t>
  </si>
  <si>
    <t>CHRÁNIČKY Z TRUB PLASTOVÝCH DN DO 100MM
DN 110 VČETNĚ DISTANČNÍCH ROZPĚREK PRO CHRÁNIČKY</t>
  </si>
  <si>
    <t>186,0m=186,000 [A]</t>
  </si>
  <si>
    <t>87815a</t>
  </si>
  <si>
    <t>NASUNUTÍ DO CHRÁNIČKY
CHRÁNIČKA DN 63 A OPTORUBKY DO DN 110</t>
  </si>
  <si>
    <t>156,0m=156,000 [A]</t>
  </si>
  <si>
    <t>položka zahrnuje:
pojízdná sedla (objímky)
případně předepsané utěsnění konců chráničky
nezahrnuje dodávku potrubí</t>
  </si>
  <si>
    <t>899521</t>
  </si>
  <si>
    <t>OBETONOVÁNÍ POTRUBÍ Z PROSTÉHO BETONU DO B12,5</t>
  </si>
  <si>
    <t>52,00*(0,60*0,30-3*0,055*0,055*3,14)=7,878 [A]</t>
  </si>
  <si>
    <t>899604a</t>
  </si>
  <si>
    <t>KALIBRACE OPTOTRUBKY
optotrubka HDPE 40/33</t>
  </si>
  <si>
    <t>položka zahrnuje protlačení kalibračního předmětu (např. kuličky) tlakovým vzduchem</t>
  </si>
  <si>
    <t>899611a</t>
  </si>
  <si>
    <t>TLAKOVÉ ZKOUŠKY POTRUBÍ DN DO 80MM
zkouška těsnosti optotrubky HDPE 40/33</t>
  </si>
  <si>
    <t>2270,0m=2 270,000 [A]</t>
  </si>
  <si>
    <t>899611b</t>
  </si>
  <si>
    <t>TLAKOVÉ ZKOUŠKY POTRUBÍ DN DO 80MM
zkouška těsnosti mikrotrubičky</t>
  </si>
  <si>
    <t>5675,0m=5 675,000 [A]</t>
  </si>
  <si>
    <t>SO 801</t>
  </si>
  <si>
    <t>VEGETAČNÍ ÚPRAVY</t>
  </si>
  <si>
    <t>801</t>
  </si>
  <si>
    <t>18232</t>
  </si>
  <si>
    <t>ROZPROSTŘENÍ ORNICE V ROVINĚ V TL DO 0,15M</t>
  </si>
  <si>
    <t>2289,0m2=2 289,000 [A]</t>
  </si>
  <si>
    <t>položka zahrnuje:
nutné přemístění ornice z dočasných skládek vzdálených do 50m
rozprostření ornice v předepsané tloušťce v rovině a ve svahu do 1:5</t>
  </si>
  <si>
    <t>18241</t>
  </si>
  <si>
    <t>ZALOŽENÍ TRÁVNÍKU RUČNÍM VÝSEVEM</t>
  </si>
  <si>
    <t>z pol.č.18232,18311:2289,0m2-155,5m2=2 133,500 [A]</t>
  </si>
  <si>
    <t>Zahrnuje dodání předepsané travní směsi, její výsev na ornici, zalévání, první pokosení, to vše bez ohledu na sklon terénu</t>
  </si>
  <si>
    <t>18247</t>
  </si>
  <si>
    <t>OŠETŘOVÁNÍ TRÁVNÍKU</t>
  </si>
  <si>
    <t>ošetření 2x, z pol.č.18241:2133,5m2*2=4 267,000 [A]</t>
  </si>
  <si>
    <t>Zahrnuje pokosení se shrabáním, naložení shrabků na dopravní prostředek, s odvozem a se složením, to vše bez ohledu na sklon terénu</t>
  </si>
  <si>
    <t>18311</t>
  </si>
  <si>
    <t>ZALOŽENÍ ZÁHONU PRO VÝSADBU</t>
  </si>
  <si>
    <t>stromy:2,0m2=2,000 [A]
keře:52,00*0,50+170,0m2*0,75=153,500 [B]
Celkem: A+B=155,500 [C]</t>
  </si>
  <si>
    <t>položka zahrnuje založení záhonu, urovnání, naložení a odvoz odpadu, to vše bez ohledu na sklon terénu</t>
  </si>
  <si>
    <t>183311</t>
  </si>
  <si>
    <t>SADOVNICKÉ OBDĚLÁNÍ PŮDY MECHANICKY</t>
  </si>
  <si>
    <t>dle pol.č.18241:2133,5m2=2 133,500 [A]</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</si>
  <si>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</si>
  <si>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183511</t>
  </si>
  <si>
    <t>CHEMICKÉ ODPLEVELENÍ CELOPLOŠNÉ</t>
  </si>
  <si>
    <t>1,5x z pol.č.18232:2289,0m2*1,5=3 433,500 [A]</t>
  </si>
  <si>
    <t>položka zahrnuje celoplošný postřik a chemickou likvidace nežádoucích rostlin nebo jejích částí a zabránění jejich dalšímu růstu na urovnaném volném terénu</t>
  </si>
  <si>
    <t>18411</t>
  </si>
  <si>
    <t>VYSAZOVÁNÍ KEŘŮ S BALEM VČETNĚ VÝKOPU JAMKY
PŘIHNOJENÍ, ÚPRAVA ZÁHONU</t>
  </si>
  <si>
    <t>živý plot:156ks=156,000 [A]
půdopokryvné rostliny:510ks=510,000 [B]
Celkem: A+B=666,000 [C]</t>
  </si>
  <si>
    <t>Položka vysazování a přesazování stromů a keřů zahrnuje i hloubení jamek (min. rozměry pro keře 30/30/30cm, pro stromy 50/50/50cm) s event. výměnou půdy, s hnojením anorganickým hnojivem a přídavkem organického hnojiva min. 2kg pro keře a 5kg pro stromy, zálivku, kůly, chráničky ke stromům nebo ochrana stromů nátěrem a pod.
Obvod kmene se měří ve výšce 1,00m nad zemí.
Popisy prací zahrnují veškerý materiál, výrobky a polotovary, včetně mimostaveništní a vnitrostaveništní dopravy (rovněž přesuny), včetně naložení a složení, případně s uložením</t>
  </si>
  <si>
    <t>184216a</t>
  </si>
  <si>
    <t>VYSAZ STROMŮ OBV KMENE DO 18CM S BALEM VČET VÝKOPU JAMKY
LISTNATÉ
PŘIHNOJENÍ, UKOTVENÍ, ÚPRAVA STROMOVÉ MÍSY, VYBAVENÍ CHRÁNIČKOU</t>
  </si>
  <si>
    <t>18461</t>
  </si>
  <si>
    <t>MULČOVÁNÍ</t>
  </si>
  <si>
    <t>dle pol.č.18311:155,5m2=155,500 [A]</t>
  </si>
  <si>
    <t>položka zahrnuje dodání a rozprostření mulčovací kůry nebo štěpky v předepsané tloušťce nebo mulčovací textilie bez ohledu na sklon terénu, stabilizaci mulče proti erozi, přísady proti vznícení mulče, naložení a odvoz odpadu</t>
  </si>
  <si>
    <t>18471</t>
  </si>
  <si>
    <t>OŠETŘENÍ DŘEVIN VE SKUPINÁCH</t>
  </si>
  <si>
    <t>ošetření 2x, keře z pol.č.18311:153,5m2*2=307,000 [A]</t>
  </si>
  <si>
    <t>položka zahrnuje odplevelení s nakypřením, vypletí, ošetření řezem, hnojením, odstranění poškozených částí dřevin s případným složením odpadu na hromady, naložením na dopravní prostředek, odvozem a složením</t>
  </si>
  <si>
    <t>18472</t>
  </si>
  <si>
    <t>OŠETŘENÍ DŘEVIN SOLITERNÍCH</t>
  </si>
  <si>
    <t>ošetření 2x, stromy z pol.č.184216a:2ks*2=4,000 [A]</t>
  </si>
  <si>
    <t>odplevelení s nakypřením, vypletí, řezem, hnojením, odstranění poškozených částí dřevin s případným složením odpadu na hromady, naložením na dopravní prostředek, odvozem a složením</t>
  </si>
  <si>
    <t>18600</t>
  </si>
  <si>
    <t>ZALÉVÁNÍ VODOU</t>
  </si>
  <si>
    <t>3x 10 l/ks keře, 3x50 l/ks stromy, 5 l/m2 trávník
(3*10*666+3*50*2+3*5*2133,50)*0,001=52,283 [A]</t>
  </si>
  <si>
    <t>položka zahrnuje veškerý materiál, výrobky a polotovary, včetně mimostaveništní a vnitrostaveništní dopravy (rovněž přesuny), včetně naložení a složení, případně s uložením</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</si>
</sst>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 ###\ ###\ ##0.000"/>
  </numFmts>
  <fonts count="38">
    <font>
      <sz val="10"/>
      <name val="Arial"/>
      <family val="0"/>
    </font>
    <font>
      <b/>
      <sz val="11"/>
      <name val="Arial"/>
      <family val="2"/>
    </font>
    <font>
      <sz val="11"/>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15">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zoomScalePageLayoutView="0" workbookViewId="0" topLeftCell="A1">
      <pane ySplit="10" topLeftCell="A11" activePane="bottomLeft" state="frozen"/>
      <selection pane="topLeft" activeCell="A1" sqref="A1"/>
      <selection pane="bottomLeft" activeCell="E15" sqref="E15"/>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SUM(C11:C17)</f>
        <v>0</v>
      </c>
      <c r="G7" t="s">
        <v>6</v>
      </c>
      <c r="H7">
        <v>15</v>
      </c>
    </row>
    <row r="8" spans="2:8" ht="12.75" customHeight="1">
      <c r="B8" s="3" t="s">
        <v>4</v>
      </c>
      <c r="C8" s="2">
        <f>SUM(E11:E17)</f>
        <v>0</v>
      </c>
      <c r="G8" t="s">
        <v>7</v>
      </c>
      <c r="H8">
        <v>21</v>
      </c>
    </row>
    <row r="10" spans="1:5" ht="12.75" customHeight="1">
      <c r="A10" s="4" t="s">
        <v>8</v>
      </c>
      <c r="B10" s="4" t="s">
        <v>9</v>
      </c>
      <c r="C10" s="4" t="s">
        <v>10</v>
      </c>
      <c r="D10" s="4" t="s">
        <v>11</v>
      </c>
      <c r="E10" s="4" t="s">
        <v>12</v>
      </c>
    </row>
    <row r="11" spans="1:5" ht="12.75" customHeight="1">
      <c r="A11" s="6" t="s">
        <v>23</v>
      </c>
      <c r="B11" s="6" t="s">
        <v>22</v>
      </c>
      <c r="C11" s="10">
        <f>'000'!I44</f>
        <v>0</v>
      </c>
      <c r="D11" s="10">
        <f>'000'!P44</f>
        <v>0</v>
      </c>
      <c r="E11" s="10">
        <f aca="true" t="shared" si="0" ref="E11:E17">C11+D11</f>
        <v>0</v>
      </c>
    </row>
    <row r="12" spans="1:5" ht="12.75" customHeight="1">
      <c r="A12" s="6" t="s">
        <v>82</v>
      </c>
      <c r="B12" s="6" t="s">
        <v>81</v>
      </c>
      <c r="C12" s="10">
        <f>'020'!I77</f>
        <v>0</v>
      </c>
      <c r="D12" s="10">
        <f>'020'!P77</f>
        <v>0</v>
      </c>
      <c r="E12" s="10">
        <f t="shared" si="0"/>
        <v>0</v>
      </c>
    </row>
    <row r="13" spans="1:5" ht="12.75" customHeight="1">
      <c r="A13" s="6" t="s">
        <v>156</v>
      </c>
      <c r="B13" s="6" t="s">
        <v>155</v>
      </c>
      <c r="C13" s="10">
        <f>'101'!I218</f>
        <v>0</v>
      </c>
      <c r="D13" s="10">
        <f>'101'!P218</f>
        <v>0</v>
      </c>
      <c r="E13" s="10">
        <f t="shared" si="0"/>
        <v>0</v>
      </c>
    </row>
    <row r="14" spans="1:5" ht="12.75" customHeight="1">
      <c r="A14" s="6" t="s">
        <v>353</v>
      </c>
      <c r="B14" s="6" t="s">
        <v>352</v>
      </c>
      <c r="C14" s="10">
        <f>'111'!I185</f>
        <v>0</v>
      </c>
      <c r="D14" s="10">
        <f>'111'!P185</f>
        <v>0</v>
      </c>
      <c r="E14" s="10">
        <f t="shared" si="0"/>
        <v>0</v>
      </c>
    </row>
    <row r="15" spans="1:5" ht="12.75" customHeight="1">
      <c r="A15" s="6" t="s">
        <v>461</v>
      </c>
      <c r="B15" s="6" t="s">
        <v>460</v>
      </c>
      <c r="C15" s="10">
        <f>'301'!I146</f>
        <v>0</v>
      </c>
      <c r="D15" s="10">
        <f>'301'!P146</f>
        <v>0</v>
      </c>
      <c r="E15" s="10">
        <f t="shared" si="0"/>
        <v>0</v>
      </c>
    </row>
    <row r="16" spans="1:5" ht="12.75" customHeight="1">
      <c r="A16" s="6" t="s">
        <v>581</v>
      </c>
      <c r="B16" s="6" t="s">
        <v>580</v>
      </c>
      <c r="C16" s="10">
        <f>'421'!I140</f>
        <v>0</v>
      </c>
      <c r="D16" s="10">
        <f>'421'!P140</f>
        <v>0</v>
      </c>
      <c r="E16" s="10">
        <f t="shared" si="0"/>
        <v>0</v>
      </c>
    </row>
    <row r="17" spans="1:5" ht="12.75" customHeight="1">
      <c r="A17" s="6" t="s">
        <v>680</v>
      </c>
      <c r="B17" s="6" t="s">
        <v>679</v>
      </c>
      <c r="C17" s="10">
        <f>'801'!I50</f>
        <v>0</v>
      </c>
      <c r="D17" s="10">
        <f>'801'!P50</f>
        <v>0</v>
      </c>
      <c r="E17" s="10">
        <f t="shared" si="0"/>
        <v>0</v>
      </c>
    </row>
  </sheetData>
  <sheetProtection formatColumns="0"/>
  <hyperlinks>
    <hyperlink ref="A11" location="#'000'!A1" tooltip="Odkaz na stranku objektu [000]" display="000"/>
    <hyperlink ref="A12" location="#'020'!A1" tooltip="Odkaz na stranku objektu [020]" display="020"/>
    <hyperlink ref="A13" location="#'101'!A1" tooltip="Odkaz na stranku objektu [101]" display="101"/>
    <hyperlink ref="A14" location="#'111'!A1" tooltip="Odkaz na stranku objektu [111]" display="111"/>
    <hyperlink ref="A15" location="#'301'!A1" tooltip="Odkaz na stranku objektu [301]" display="301"/>
    <hyperlink ref="A16" location="#'421'!A1" tooltip="Odkaz na stranku objektu [421]" display="421"/>
    <hyperlink ref="A17" location="#'801'!A1" tooltip="Odkaz na stranku objektu [801]" display="801"/>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44"/>
  <sheetViews>
    <sheetView zoomScalePageLayoutView="0" workbookViewId="0" topLeftCell="A1">
      <pane ySplit="10" topLeftCell="A38" activePane="bottomLeft" state="frozen"/>
      <selection pane="topLeft" activeCell="A1" sqref="A1"/>
      <selection pane="bottomLeft" activeCell="L16" sqref="L16"/>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v>
      </c>
      <c r="D5" s="5"/>
      <c r="E5" s="5" t="s">
        <v>22</v>
      </c>
    </row>
    <row r="6" spans="1:5" ht="12.75" customHeight="1">
      <c r="A6" t="s">
        <v>18</v>
      </c>
      <c r="C6" s="5" t="s">
        <v>23</v>
      </c>
      <c r="D6" s="5"/>
      <c r="E6" s="5" t="s">
        <v>22</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63.75">
      <c r="A12" s="6">
        <v>1</v>
      </c>
      <c r="B12" s="6" t="s">
        <v>46</v>
      </c>
      <c r="C12" s="6" t="s">
        <v>47</v>
      </c>
      <c r="D12" s="6" t="s">
        <v>48</v>
      </c>
      <c r="E12" s="6" t="s">
        <v>49</v>
      </c>
      <c r="F12" s="6" t="s">
        <v>50</v>
      </c>
      <c r="G12" s="8">
        <v>1</v>
      </c>
      <c r="H12" s="11"/>
      <c r="I12" s="10">
        <f>ROUND((H12*G12),2)</f>
        <v>0</v>
      </c>
      <c r="O12">
        <f>rekapitulace!H8</f>
        <v>21</v>
      </c>
      <c r="P12">
        <f>O12/100*I12</f>
        <v>0</v>
      </c>
    </row>
    <row r="13" ht="12.75">
      <c r="E13" s="12" t="s">
        <v>51</v>
      </c>
    </row>
    <row r="14" ht="12.75">
      <c r="E14" s="12" t="s">
        <v>52</v>
      </c>
    </row>
    <row r="15" spans="1:16" ht="38.25">
      <c r="A15" s="6">
        <v>2</v>
      </c>
      <c r="B15" s="6" t="s">
        <v>46</v>
      </c>
      <c r="C15" s="6" t="s">
        <v>53</v>
      </c>
      <c r="D15" s="6" t="s">
        <v>48</v>
      </c>
      <c r="E15" s="6" t="s">
        <v>54</v>
      </c>
      <c r="F15" s="6" t="s">
        <v>50</v>
      </c>
      <c r="G15" s="8">
        <v>1</v>
      </c>
      <c r="H15" s="11"/>
      <c r="I15" s="10">
        <f>ROUND((H15*G15),2)</f>
        <v>0</v>
      </c>
      <c r="O15">
        <f>rekapitulace!H8</f>
        <v>21</v>
      </c>
      <c r="P15">
        <f>O15/100*I15</f>
        <v>0</v>
      </c>
    </row>
    <row r="16" ht="12.75">
      <c r="E16" s="12" t="s">
        <v>51</v>
      </c>
    </row>
    <row r="17" ht="12.75">
      <c r="E17" s="12" t="s">
        <v>52</v>
      </c>
    </row>
    <row r="18" spans="1:16" ht="25.5">
      <c r="A18" s="6">
        <v>3</v>
      </c>
      <c r="B18" s="6" t="s">
        <v>46</v>
      </c>
      <c r="C18" s="6" t="s">
        <v>55</v>
      </c>
      <c r="D18" s="6" t="s">
        <v>48</v>
      </c>
      <c r="E18" s="6" t="s">
        <v>56</v>
      </c>
      <c r="F18" s="6" t="s">
        <v>50</v>
      </c>
      <c r="G18" s="8">
        <v>1</v>
      </c>
      <c r="H18" s="11"/>
      <c r="I18" s="10">
        <f>ROUND((H18*G18),2)</f>
        <v>0</v>
      </c>
      <c r="O18">
        <f>rekapitulace!H8</f>
        <v>21</v>
      </c>
      <c r="P18">
        <f>O18/100*I18</f>
        <v>0</v>
      </c>
    </row>
    <row r="19" ht="12.75">
      <c r="E19" s="12" t="s">
        <v>51</v>
      </c>
    </row>
    <row r="20" ht="12.75">
      <c r="E20" s="12" t="s">
        <v>57</v>
      </c>
    </row>
    <row r="21" spans="1:16" ht="38.25">
      <c r="A21" s="6">
        <v>4</v>
      </c>
      <c r="B21" s="6" t="s">
        <v>46</v>
      </c>
      <c r="C21" s="6" t="s">
        <v>58</v>
      </c>
      <c r="D21" s="6" t="s">
        <v>48</v>
      </c>
      <c r="E21" s="6" t="s">
        <v>59</v>
      </c>
      <c r="F21" s="6" t="s">
        <v>50</v>
      </c>
      <c r="G21" s="8">
        <v>1</v>
      </c>
      <c r="H21" s="11"/>
      <c r="I21" s="10">
        <f>ROUND((H21*G21),2)</f>
        <v>0</v>
      </c>
      <c r="O21">
        <f>rekapitulace!H8</f>
        <v>21</v>
      </c>
      <c r="P21">
        <f>O21/100*I21</f>
        <v>0</v>
      </c>
    </row>
    <row r="22" ht="12.75">
      <c r="E22" s="12" t="s">
        <v>51</v>
      </c>
    </row>
    <row r="23" ht="12.75">
      <c r="E23" s="12" t="s">
        <v>57</v>
      </c>
    </row>
    <row r="24" spans="1:16" ht="25.5">
      <c r="A24" s="6">
        <v>5</v>
      </c>
      <c r="B24" s="6" t="s">
        <v>46</v>
      </c>
      <c r="C24" s="6" t="s">
        <v>60</v>
      </c>
      <c r="D24" s="6" t="s">
        <v>48</v>
      </c>
      <c r="E24" s="6" t="s">
        <v>61</v>
      </c>
      <c r="F24" s="6" t="s">
        <v>50</v>
      </c>
      <c r="G24" s="8">
        <v>1</v>
      </c>
      <c r="H24" s="11"/>
      <c r="I24" s="10">
        <f>ROUND((H24*G24),2)</f>
        <v>0</v>
      </c>
      <c r="O24">
        <f>rekapitulace!H8</f>
        <v>21</v>
      </c>
      <c r="P24">
        <f>O24/100*I24</f>
        <v>0</v>
      </c>
    </row>
    <row r="25" ht="12.75">
      <c r="E25" s="12" t="s">
        <v>51</v>
      </c>
    </row>
    <row r="26" ht="12.75">
      <c r="E26" s="12" t="s">
        <v>57</v>
      </c>
    </row>
    <row r="27" spans="1:16" ht="25.5">
      <c r="A27" s="6">
        <v>6</v>
      </c>
      <c r="B27" s="6" t="s">
        <v>46</v>
      </c>
      <c r="C27" s="6" t="s">
        <v>62</v>
      </c>
      <c r="D27" s="6" t="s">
        <v>48</v>
      </c>
      <c r="E27" s="6" t="s">
        <v>63</v>
      </c>
      <c r="F27" s="6" t="s">
        <v>64</v>
      </c>
      <c r="G27" s="8">
        <v>1</v>
      </c>
      <c r="H27" s="11"/>
      <c r="I27" s="10">
        <f>ROUND((H27*G27),2)</f>
        <v>0</v>
      </c>
      <c r="O27">
        <f>rekapitulace!H8</f>
        <v>21</v>
      </c>
      <c r="P27">
        <f>O27/100*I27</f>
        <v>0</v>
      </c>
    </row>
    <row r="28" ht="12.75">
      <c r="E28" s="12" t="s">
        <v>51</v>
      </c>
    </row>
    <row r="29" ht="12.75">
      <c r="E29" s="12" t="s">
        <v>57</v>
      </c>
    </row>
    <row r="30" spans="1:16" ht="25.5">
      <c r="A30" s="6">
        <v>7</v>
      </c>
      <c r="B30" s="6" t="s">
        <v>46</v>
      </c>
      <c r="C30" s="6" t="s">
        <v>65</v>
      </c>
      <c r="D30" s="6" t="s">
        <v>48</v>
      </c>
      <c r="E30" s="6" t="s">
        <v>66</v>
      </c>
      <c r="F30" s="6" t="s">
        <v>64</v>
      </c>
      <c r="G30" s="8">
        <v>1</v>
      </c>
      <c r="H30" s="11"/>
      <c r="I30" s="10">
        <f>ROUND((H30*G30),2)</f>
        <v>0</v>
      </c>
      <c r="O30">
        <f>rekapitulace!H8</f>
        <v>21</v>
      </c>
      <c r="P30">
        <f>O30/100*I30</f>
        <v>0</v>
      </c>
    </row>
    <row r="31" ht="12.75">
      <c r="E31" s="12" t="s">
        <v>51</v>
      </c>
    </row>
    <row r="32" ht="12.75">
      <c r="E32" s="12" t="s">
        <v>57</v>
      </c>
    </row>
    <row r="33" spans="1:16" ht="25.5">
      <c r="A33" s="6">
        <v>8</v>
      </c>
      <c r="B33" s="6" t="s">
        <v>46</v>
      </c>
      <c r="C33" s="6" t="s">
        <v>67</v>
      </c>
      <c r="D33" s="6" t="s">
        <v>48</v>
      </c>
      <c r="E33" s="6" t="s">
        <v>68</v>
      </c>
      <c r="F33" s="6" t="s">
        <v>64</v>
      </c>
      <c r="G33" s="8">
        <v>1</v>
      </c>
      <c r="H33" s="11"/>
      <c r="I33" s="10">
        <f>ROUND((H33*G33),2)</f>
        <v>0</v>
      </c>
      <c r="O33">
        <f>rekapitulace!H8</f>
        <v>21</v>
      </c>
      <c r="P33">
        <f>O33/100*I33</f>
        <v>0</v>
      </c>
    </row>
    <row r="34" ht="12.75">
      <c r="E34" s="12" t="s">
        <v>69</v>
      </c>
    </row>
    <row r="35" ht="12.75">
      <c r="E35" s="12" t="s">
        <v>57</v>
      </c>
    </row>
    <row r="36" spans="1:16" ht="38.25">
      <c r="A36" s="6">
        <v>9</v>
      </c>
      <c r="B36" s="6" t="s">
        <v>46</v>
      </c>
      <c r="C36" s="6" t="s">
        <v>70</v>
      </c>
      <c r="D36" s="6" t="s">
        <v>48</v>
      </c>
      <c r="E36" s="6" t="s">
        <v>71</v>
      </c>
      <c r="F36" s="6" t="s">
        <v>72</v>
      </c>
      <c r="G36" s="8">
        <v>2</v>
      </c>
      <c r="H36" s="11"/>
      <c r="I36" s="10">
        <f>ROUND((H36*G36),2)</f>
        <v>0</v>
      </c>
      <c r="O36">
        <f>rekapitulace!H8</f>
        <v>21</v>
      </c>
      <c r="P36">
        <f>O36/100*I36</f>
        <v>0</v>
      </c>
    </row>
    <row r="37" ht="12.75">
      <c r="E37" s="12" t="s">
        <v>73</v>
      </c>
    </row>
    <row r="38" ht="89.25">
      <c r="E38" s="12" t="s">
        <v>74</v>
      </c>
    </row>
    <row r="39" spans="1:16" ht="51">
      <c r="A39" s="6">
        <v>10</v>
      </c>
      <c r="B39" s="6" t="s">
        <v>46</v>
      </c>
      <c r="C39" s="6" t="s">
        <v>75</v>
      </c>
      <c r="D39" s="6" t="s">
        <v>48</v>
      </c>
      <c r="E39" s="6" t="s">
        <v>76</v>
      </c>
      <c r="F39" s="6" t="s">
        <v>72</v>
      </c>
      <c r="G39" s="8">
        <v>1</v>
      </c>
      <c r="H39" s="11"/>
      <c r="I39" s="10">
        <f>ROUND((H39*G39),2)</f>
        <v>0</v>
      </c>
      <c r="O39">
        <f>rekapitulace!H8</f>
        <v>21</v>
      </c>
      <c r="P39">
        <f>O39/100*I39</f>
        <v>0</v>
      </c>
    </row>
    <row r="40" ht="12.75">
      <c r="E40" s="12" t="s">
        <v>77</v>
      </c>
    </row>
    <row r="41" ht="89.25">
      <c r="E41" s="12" t="s">
        <v>78</v>
      </c>
    </row>
    <row r="42" spans="1:16" ht="12.75" customHeight="1">
      <c r="A42" s="13"/>
      <c r="B42" s="13"/>
      <c r="C42" s="13" t="s">
        <v>45</v>
      </c>
      <c r="D42" s="13"/>
      <c r="E42" s="13" t="s">
        <v>44</v>
      </c>
      <c r="F42" s="13"/>
      <c r="G42" s="13"/>
      <c r="H42" s="13"/>
      <c r="I42" s="13">
        <f>SUM(I12:I41)</f>
        <v>0</v>
      </c>
      <c r="P42">
        <f>ROUND(SUM(P12:P41),2)</f>
        <v>0</v>
      </c>
    </row>
    <row r="44" spans="1:16" ht="12.75" customHeight="1">
      <c r="A44" s="13"/>
      <c r="B44" s="13"/>
      <c r="C44" s="13"/>
      <c r="D44" s="13"/>
      <c r="E44" s="13" t="s">
        <v>79</v>
      </c>
      <c r="F44" s="13"/>
      <c r="G44" s="13"/>
      <c r="H44" s="13"/>
      <c r="I44" s="13">
        <f>+I42</f>
        <v>0</v>
      </c>
      <c r="P44">
        <f>+P42</f>
        <v>0</v>
      </c>
    </row>
  </sheetData>
  <sheetProtection password="9CDF" sheet="1" formatColumns="0"/>
  <protectedRanges>
    <protectedRange sqref="H12:H39" name="Oblast1"/>
  </protectedRanges>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77"/>
  <sheetViews>
    <sheetView zoomScalePageLayoutView="0" workbookViewId="0" topLeftCell="A1">
      <pane ySplit="10" topLeftCell="A67" activePane="bottomLeft" state="frozen"/>
      <selection pane="topLeft" activeCell="A1" sqref="A1"/>
      <selection pane="bottomLeft" activeCell="H12" sqref="H1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80</v>
      </c>
      <c r="D5" s="5"/>
      <c r="E5" s="5" t="s">
        <v>81</v>
      </c>
    </row>
    <row r="6" spans="1:5" ht="12.75" customHeight="1">
      <c r="A6" t="s">
        <v>18</v>
      </c>
      <c r="C6" s="5" t="s">
        <v>82</v>
      </c>
      <c r="D6" s="5"/>
      <c r="E6" s="5" t="s">
        <v>81</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83</v>
      </c>
      <c r="D12" s="6" t="s">
        <v>48</v>
      </c>
      <c r="E12" s="6" t="s">
        <v>84</v>
      </c>
      <c r="F12" s="6" t="s">
        <v>85</v>
      </c>
      <c r="G12" s="8">
        <v>449.314</v>
      </c>
      <c r="H12" s="11"/>
      <c r="I12" s="10">
        <f>ROUND((H12*G12),2)</f>
        <v>0</v>
      </c>
      <c r="O12">
        <f>rekapitulace!H8</f>
        <v>21</v>
      </c>
      <c r="P12">
        <f>O12/100*I12</f>
        <v>0</v>
      </c>
    </row>
    <row r="13" ht="102">
      <c r="E13" s="12" t="s">
        <v>86</v>
      </c>
    </row>
    <row r="14" ht="25.5">
      <c r="E14" s="12" t="s">
        <v>87</v>
      </c>
    </row>
    <row r="15" spans="1:16" ht="25.5">
      <c r="A15" s="6">
        <v>2</v>
      </c>
      <c r="B15" s="6" t="s">
        <v>46</v>
      </c>
      <c r="C15" s="6" t="s">
        <v>88</v>
      </c>
      <c r="D15" s="6" t="s">
        <v>48</v>
      </c>
      <c r="E15" s="6" t="s">
        <v>89</v>
      </c>
      <c r="F15" s="6" t="s">
        <v>90</v>
      </c>
      <c r="G15" s="8">
        <v>168.4</v>
      </c>
      <c r="H15" s="11"/>
      <c r="I15" s="10">
        <f>ROUND((H15*G15),2)</f>
        <v>0</v>
      </c>
      <c r="O15">
        <f>rekapitulace!H8</f>
        <v>21</v>
      </c>
      <c r="P15">
        <f>O15/100*I15</f>
        <v>0</v>
      </c>
    </row>
    <row r="16" ht="12.75">
      <c r="E16" s="12" t="s">
        <v>91</v>
      </c>
    </row>
    <row r="17" ht="25.5">
      <c r="E17" s="12" t="s">
        <v>92</v>
      </c>
    </row>
    <row r="18" spans="1:16" ht="12.75" customHeight="1">
      <c r="A18" s="13"/>
      <c r="B18" s="13"/>
      <c r="C18" s="13" t="s">
        <v>45</v>
      </c>
      <c r="D18" s="13"/>
      <c r="E18" s="13" t="s">
        <v>44</v>
      </c>
      <c r="F18" s="13"/>
      <c r="G18" s="13"/>
      <c r="H18" s="13"/>
      <c r="I18" s="13">
        <f>SUM(I12:I17)</f>
        <v>0</v>
      </c>
      <c r="P18">
        <f>ROUND(SUM(P12:P17),2)</f>
        <v>0</v>
      </c>
    </row>
    <row r="20" spans="1:9" ht="12.75" customHeight="1">
      <c r="A20" s="7"/>
      <c r="B20" s="7"/>
      <c r="C20" s="7" t="s">
        <v>25</v>
      </c>
      <c r="D20" s="7"/>
      <c r="E20" s="7" t="s">
        <v>93</v>
      </c>
      <c r="F20" s="7"/>
      <c r="G20" s="9"/>
      <c r="H20" s="7"/>
      <c r="I20" s="9"/>
    </row>
    <row r="21" spans="1:16" ht="25.5">
      <c r="A21" s="6">
        <v>3</v>
      </c>
      <c r="B21" s="6" t="s">
        <v>46</v>
      </c>
      <c r="C21" s="6" t="s">
        <v>94</v>
      </c>
      <c r="D21" s="6" t="s">
        <v>48</v>
      </c>
      <c r="E21" s="6" t="s">
        <v>95</v>
      </c>
      <c r="F21" s="6" t="s">
        <v>96</v>
      </c>
      <c r="G21" s="8">
        <v>51</v>
      </c>
      <c r="H21" s="11"/>
      <c r="I21" s="10">
        <f>ROUND((H21*G21),2)</f>
        <v>0</v>
      </c>
      <c r="O21">
        <f>rekapitulace!H8</f>
        <v>21</v>
      </c>
      <c r="P21">
        <f>O21/100*I21</f>
        <v>0</v>
      </c>
    </row>
    <row r="22" ht="12.75">
      <c r="E22" s="12" t="s">
        <v>97</v>
      </c>
    </row>
    <row r="23" ht="38.25">
      <c r="E23" s="12" t="s">
        <v>98</v>
      </c>
    </row>
    <row r="24" spans="1:16" ht="25.5">
      <c r="A24" s="6">
        <v>4</v>
      </c>
      <c r="B24" s="6" t="s">
        <v>46</v>
      </c>
      <c r="C24" s="6" t="s">
        <v>99</v>
      </c>
      <c r="D24" s="6" t="s">
        <v>48</v>
      </c>
      <c r="E24" s="6" t="s">
        <v>100</v>
      </c>
      <c r="F24" s="6" t="s">
        <v>72</v>
      </c>
      <c r="G24" s="8">
        <v>2</v>
      </c>
      <c r="H24" s="11"/>
      <c r="I24" s="10">
        <f>ROUND((H24*G24),2)</f>
        <v>0</v>
      </c>
      <c r="O24">
        <f>rekapitulace!H8</f>
        <v>21</v>
      </c>
      <c r="P24">
        <f>O24/100*I24</f>
        <v>0</v>
      </c>
    </row>
    <row r="25" ht="12.75">
      <c r="E25" s="12" t="s">
        <v>73</v>
      </c>
    </row>
    <row r="26" ht="165.75">
      <c r="E26" s="12" t="s">
        <v>101</v>
      </c>
    </row>
    <row r="27" spans="1:16" ht="25.5">
      <c r="A27" s="6">
        <v>5</v>
      </c>
      <c r="B27" s="6" t="s">
        <v>46</v>
      </c>
      <c r="C27" s="6" t="s">
        <v>102</v>
      </c>
      <c r="D27" s="6" t="s">
        <v>48</v>
      </c>
      <c r="E27" s="6" t="s">
        <v>103</v>
      </c>
      <c r="F27" s="6" t="s">
        <v>90</v>
      </c>
      <c r="G27" s="8">
        <v>26.35</v>
      </c>
      <c r="H27" s="11"/>
      <c r="I27" s="10">
        <f>ROUND((H27*G27),2)</f>
        <v>0</v>
      </c>
      <c r="O27">
        <f>rekapitulace!H8</f>
        <v>21</v>
      </c>
      <c r="P27">
        <f>O27/100*I27</f>
        <v>0</v>
      </c>
    </row>
    <row r="28" ht="12.75">
      <c r="E28" s="12" t="s">
        <v>104</v>
      </c>
    </row>
    <row r="29" ht="63.75">
      <c r="E29" s="12" t="s">
        <v>105</v>
      </c>
    </row>
    <row r="30" spans="1:16" ht="25.5">
      <c r="A30" s="6">
        <v>6</v>
      </c>
      <c r="B30" s="6" t="s">
        <v>46</v>
      </c>
      <c r="C30" s="6" t="s">
        <v>106</v>
      </c>
      <c r="D30" s="6" t="s">
        <v>48</v>
      </c>
      <c r="E30" s="6" t="s">
        <v>107</v>
      </c>
      <c r="F30" s="6" t="s">
        <v>90</v>
      </c>
      <c r="G30" s="8">
        <v>2.15</v>
      </c>
      <c r="H30" s="11"/>
      <c r="I30" s="10">
        <f>ROUND((H30*G30),2)</f>
        <v>0</v>
      </c>
      <c r="O30">
        <f>rekapitulace!H8</f>
        <v>21</v>
      </c>
      <c r="P30">
        <f>O30/100*I30</f>
        <v>0</v>
      </c>
    </row>
    <row r="31" ht="12.75">
      <c r="E31" s="12" t="s">
        <v>108</v>
      </c>
    </row>
    <row r="32" ht="63.75">
      <c r="E32" s="12" t="s">
        <v>105</v>
      </c>
    </row>
    <row r="33" spans="1:16" ht="25.5">
      <c r="A33" s="6">
        <v>7</v>
      </c>
      <c r="B33" s="6" t="s">
        <v>46</v>
      </c>
      <c r="C33" s="6" t="s">
        <v>109</v>
      </c>
      <c r="D33" s="6" t="s">
        <v>48</v>
      </c>
      <c r="E33" s="6" t="s">
        <v>110</v>
      </c>
      <c r="F33" s="6" t="s">
        <v>90</v>
      </c>
      <c r="G33" s="8">
        <v>0.8</v>
      </c>
      <c r="H33" s="11"/>
      <c r="I33" s="10">
        <f>ROUND((H33*G33),2)</f>
        <v>0</v>
      </c>
      <c r="O33">
        <f>rekapitulace!H8</f>
        <v>21</v>
      </c>
      <c r="P33">
        <f>O33/100*I33</f>
        <v>0</v>
      </c>
    </row>
    <row r="34" ht="12.75">
      <c r="E34" s="12" t="s">
        <v>111</v>
      </c>
    </row>
    <row r="35" ht="63.75">
      <c r="E35" s="12" t="s">
        <v>105</v>
      </c>
    </row>
    <row r="36" spans="1:16" ht="25.5">
      <c r="A36" s="6">
        <v>8</v>
      </c>
      <c r="B36" s="6" t="s">
        <v>46</v>
      </c>
      <c r="C36" s="6" t="s">
        <v>112</v>
      </c>
      <c r="D36" s="6" t="s">
        <v>48</v>
      </c>
      <c r="E36" s="6" t="s">
        <v>113</v>
      </c>
      <c r="F36" s="6" t="s">
        <v>96</v>
      </c>
      <c r="G36" s="8">
        <v>4.5</v>
      </c>
      <c r="H36" s="11"/>
      <c r="I36" s="10">
        <f>ROUND((H36*G36),2)</f>
        <v>0</v>
      </c>
      <c r="O36">
        <f>rekapitulace!H8</f>
        <v>21</v>
      </c>
      <c r="P36">
        <f>O36/100*I36</f>
        <v>0</v>
      </c>
    </row>
    <row r="37" ht="12.75">
      <c r="E37" s="12" t="s">
        <v>114</v>
      </c>
    </row>
    <row r="38" ht="63.75">
      <c r="E38" s="12" t="s">
        <v>115</v>
      </c>
    </row>
    <row r="39" spans="1:16" ht="25.5">
      <c r="A39" s="6">
        <v>9</v>
      </c>
      <c r="B39" s="6" t="s">
        <v>46</v>
      </c>
      <c r="C39" s="6" t="s">
        <v>116</v>
      </c>
      <c r="D39" s="6" t="s">
        <v>48</v>
      </c>
      <c r="E39" s="6" t="s">
        <v>117</v>
      </c>
      <c r="F39" s="6" t="s">
        <v>90</v>
      </c>
      <c r="G39" s="8">
        <v>194.325</v>
      </c>
      <c r="H39" s="11"/>
      <c r="I39" s="10">
        <f>ROUND((H39*G39),2)</f>
        <v>0</v>
      </c>
      <c r="O39">
        <f>rekapitulace!H8</f>
        <v>21</v>
      </c>
      <c r="P39">
        <f>O39/100*I39</f>
        <v>0</v>
      </c>
    </row>
    <row r="40" ht="63.75">
      <c r="E40" s="12" t="s">
        <v>118</v>
      </c>
    </row>
    <row r="41" ht="63.75">
      <c r="E41" s="12" t="s">
        <v>105</v>
      </c>
    </row>
    <row r="42" spans="1:16" ht="25.5">
      <c r="A42" s="6">
        <v>10</v>
      </c>
      <c r="B42" s="6" t="s">
        <v>46</v>
      </c>
      <c r="C42" s="6" t="s">
        <v>119</v>
      </c>
      <c r="D42" s="6" t="s">
        <v>48</v>
      </c>
      <c r="E42" s="6" t="s">
        <v>120</v>
      </c>
      <c r="F42" s="6" t="s">
        <v>121</v>
      </c>
      <c r="G42" s="8">
        <v>305</v>
      </c>
      <c r="H42" s="11"/>
      <c r="I42" s="10">
        <f>ROUND((H42*G42),2)</f>
        <v>0</v>
      </c>
      <c r="O42">
        <f>rekapitulace!H8</f>
        <v>21</v>
      </c>
      <c r="P42">
        <f>O42/100*I42</f>
        <v>0</v>
      </c>
    </row>
    <row r="43" ht="12.75">
      <c r="E43" s="12" t="s">
        <v>122</v>
      </c>
    </row>
    <row r="44" ht="63.75">
      <c r="E44" s="12" t="s">
        <v>105</v>
      </c>
    </row>
    <row r="45" spans="1:16" ht="25.5">
      <c r="A45" s="6">
        <v>11</v>
      </c>
      <c r="B45" s="6" t="s">
        <v>46</v>
      </c>
      <c r="C45" s="6" t="s">
        <v>123</v>
      </c>
      <c r="D45" s="6" t="s">
        <v>48</v>
      </c>
      <c r="E45" s="6" t="s">
        <v>124</v>
      </c>
      <c r="F45" s="6" t="s">
        <v>121</v>
      </c>
      <c r="G45" s="8">
        <v>166</v>
      </c>
      <c r="H45" s="11"/>
      <c r="I45" s="10">
        <f>ROUND((H45*G45),2)</f>
        <v>0</v>
      </c>
      <c r="O45">
        <f>rekapitulace!H8</f>
        <v>21</v>
      </c>
      <c r="P45">
        <f>O45/100*I45</f>
        <v>0</v>
      </c>
    </row>
    <row r="46" ht="12.75">
      <c r="E46" s="12" t="s">
        <v>125</v>
      </c>
    </row>
    <row r="47" ht="63.75">
      <c r="E47" s="12" t="s">
        <v>105</v>
      </c>
    </row>
    <row r="48" spans="1:16" ht="25.5">
      <c r="A48" s="6">
        <v>12</v>
      </c>
      <c r="B48" s="6" t="s">
        <v>46</v>
      </c>
      <c r="C48" s="6" t="s">
        <v>126</v>
      </c>
      <c r="D48" s="6" t="s">
        <v>48</v>
      </c>
      <c r="E48" s="6" t="s">
        <v>127</v>
      </c>
      <c r="F48" s="6" t="s">
        <v>90</v>
      </c>
      <c r="G48" s="8">
        <v>19.2</v>
      </c>
      <c r="H48" s="11"/>
      <c r="I48" s="10">
        <f>ROUND((H48*G48),2)</f>
        <v>0</v>
      </c>
      <c r="O48">
        <f>rekapitulace!H8</f>
        <v>21</v>
      </c>
      <c r="P48">
        <f>O48/100*I48</f>
        <v>0</v>
      </c>
    </row>
    <row r="49" ht="12.75">
      <c r="E49" s="12" t="s">
        <v>128</v>
      </c>
    </row>
    <row r="50" ht="63.75">
      <c r="E50" s="12" t="s">
        <v>105</v>
      </c>
    </row>
    <row r="51" spans="1:16" ht="25.5">
      <c r="A51" s="6">
        <v>13</v>
      </c>
      <c r="B51" s="6" t="s">
        <v>46</v>
      </c>
      <c r="C51" s="6" t="s">
        <v>129</v>
      </c>
      <c r="D51" s="6" t="s">
        <v>48</v>
      </c>
      <c r="E51" s="6" t="s">
        <v>130</v>
      </c>
      <c r="F51" s="6" t="s">
        <v>90</v>
      </c>
      <c r="G51" s="8">
        <v>343.4</v>
      </c>
      <c r="H51" s="11"/>
      <c r="I51" s="10">
        <f>ROUND((H51*G51),2)</f>
        <v>0</v>
      </c>
      <c r="O51">
        <f>rekapitulace!H8</f>
        <v>21</v>
      </c>
      <c r="P51">
        <f>O51/100*I51</f>
        <v>0</v>
      </c>
    </row>
    <row r="52" ht="12.75">
      <c r="E52" s="12" t="s">
        <v>131</v>
      </c>
    </row>
    <row r="53" ht="25.5">
      <c r="E53" s="12" t="s">
        <v>132</v>
      </c>
    </row>
    <row r="54" spans="1:16" ht="25.5">
      <c r="A54" s="6">
        <v>14</v>
      </c>
      <c r="B54" s="6" t="s">
        <v>46</v>
      </c>
      <c r="C54" s="6" t="s">
        <v>133</v>
      </c>
      <c r="D54" s="6" t="s">
        <v>48</v>
      </c>
      <c r="E54" s="6" t="s">
        <v>134</v>
      </c>
      <c r="F54" s="6" t="s">
        <v>90</v>
      </c>
      <c r="G54" s="8">
        <v>168.4</v>
      </c>
      <c r="H54" s="11"/>
      <c r="I54" s="10">
        <f>ROUND((H54*G54),2)</f>
        <v>0</v>
      </c>
      <c r="O54">
        <f>rekapitulace!H8</f>
        <v>21</v>
      </c>
      <c r="P54">
        <f>O54/100*I54</f>
        <v>0</v>
      </c>
    </row>
    <row r="55" ht="12.75">
      <c r="E55" s="12" t="s">
        <v>135</v>
      </c>
    </row>
    <row r="56" ht="306">
      <c r="E56" s="12" t="s">
        <v>136</v>
      </c>
    </row>
    <row r="57" spans="1:16" ht="25.5">
      <c r="A57" s="6">
        <v>15</v>
      </c>
      <c r="B57" s="6" t="s">
        <v>46</v>
      </c>
      <c r="C57" s="6" t="s">
        <v>137</v>
      </c>
      <c r="D57" s="6" t="s">
        <v>48</v>
      </c>
      <c r="E57" s="6" t="s">
        <v>138</v>
      </c>
      <c r="F57" s="6" t="s">
        <v>90</v>
      </c>
      <c r="G57" s="8">
        <v>343.4</v>
      </c>
      <c r="H57" s="11"/>
      <c r="I57" s="10">
        <f>ROUND((H57*G57),2)</f>
        <v>0</v>
      </c>
      <c r="O57">
        <f>rekapitulace!H8</f>
        <v>21</v>
      </c>
      <c r="P57">
        <f>O57/100*I57</f>
        <v>0</v>
      </c>
    </row>
    <row r="58" ht="12.75">
      <c r="E58" s="12" t="s">
        <v>139</v>
      </c>
    </row>
    <row r="59" ht="191.25">
      <c r="E59" s="12" t="s">
        <v>140</v>
      </c>
    </row>
    <row r="60" spans="1:16" ht="25.5">
      <c r="A60" s="6">
        <v>16</v>
      </c>
      <c r="B60" s="6" t="s">
        <v>46</v>
      </c>
      <c r="C60" s="6" t="s">
        <v>141</v>
      </c>
      <c r="D60" s="6" t="s">
        <v>48</v>
      </c>
      <c r="E60" s="6" t="s">
        <v>142</v>
      </c>
      <c r="F60" s="6" t="s">
        <v>90</v>
      </c>
      <c r="G60" s="8">
        <v>168.375</v>
      </c>
      <c r="H60" s="11"/>
      <c r="I60" s="10">
        <f>ROUND((H60*G60),2)</f>
        <v>0</v>
      </c>
      <c r="O60">
        <f>rekapitulace!H8</f>
        <v>21</v>
      </c>
      <c r="P60">
        <f>O60/100*I60</f>
        <v>0</v>
      </c>
    </row>
    <row r="61" ht="63.75">
      <c r="E61" s="12" t="s">
        <v>143</v>
      </c>
    </row>
    <row r="62" ht="242.25">
      <c r="E62" s="12" t="s">
        <v>144</v>
      </c>
    </row>
    <row r="63" spans="1:16" ht="12.75" customHeight="1">
      <c r="A63" s="13"/>
      <c r="B63" s="13"/>
      <c r="C63" s="13" t="s">
        <v>25</v>
      </c>
      <c r="D63" s="13"/>
      <c r="E63" s="13" t="s">
        <v>93</v>
      </c>
      <c r="F63" s="13"/>
      <c r="G63" s="13"/>
      <c r="H63" s="13"/>
      <c r="I63" s="13">
        <f>SUM(I21:I62)</f>
        <v>0</v>
      </c>
      <c r="P63">
        <f>ROUND(SUM(P21:P62),2)</f>
        <v>0</v>
      </c>
    </row>
    <row r="65" spans="1:9" ht="12.75" customHeight="1">
      <c r="A65" s="7"/>
      <c r="B65" s="7"/>
      <c r="C65" s="7" t="s">
        <v>42</v>
      </c>
      <c r="D65" s="7"/>
      <c r="E65" s="7" t="s">
        <v>145</v>
      </c>
      <c r="F65" s="7"/>
      <c r="G65" s="9"/>
      <c r="H65" s="7"/>
      <c r="I65" s="9"/>
    </row>
    <row r="66" spans="1:16" ht="25.5">
      <c r="A66" s="6">
        <v>17</v>
      </c>
      <c r="B66" s="6" t="s">
        <v>46</v>
      </c>
      <c r="C66" s="6" t="s">
        <v>146</v>
      </c>
      <c r="D66" s="6" t="s">
        <v>48</v>
      </c>
      <c r="E66" s="6" t="s">
        <v>147</v>
      </c>
      <c r="F66" s="6" t="s">
        <v>72</v>
      </c>
      <c r="G66" s="8">
        <v>2</v>
      </c>
      <c r="H66" s="11"/>
      <c r="I66" s="10">
        <f>ROUND((H66*G66),2)</f>
        <v>0</v>
      </c>
      <c r="O66">
        <f>rekapitulace!H8</f>
        <v>21</v>
      </c>
      <c r="P66">
        <f>O66/100*I66</f>
        <v>0</v>
      </c>
    </row>
    <row r="67" ht="12.75">
      <c r="E67" s="12" t="s">
        <v>73</v>
      </c>
    </row>
    <row r="68" ht="25.5">
      <c r="E68" s="12" t="s">
        <v>148</v>
      </c>
    </row>
    <row r="69" spans="1:16" ht="25.5">
      <c r="A69" s="6">
        <v>18</v>
      </c>
      <c r="B69" s="6" t="s">
        <v>46</v>
      </c>
      <c r="C69" s="6" t="s">
        <v>149</v>
      </c>
      <c r="D69" s="6" t="s">
        <v>48</v>
      </c>
      <c r="E69" s="6" t="s">
        <v>150</v>
      </c>
      <c r="F69" s="6" t="s">
        <v>72</v>
      </c>
      <c r="G69" s="8">
        <v>1</v>
      </c>
      <c r="H69" s="11"/>
      <c r="I69" s="10">
        <f>ROUND((H69*G69),2)</f>
        <v>0</v>
      </c>
      <c r="O69">
        <f>rekapitulace!H8</f>
        <v>21</v>
      </c>
      <c r="P69">
        <f>O69/100*I69</f>
        <v>0</v>
      </c>
    </row>
    <row r="70" ht="12.75">
      <c r="E70" s="12" t="s">
        <v>77</v>
      </c>
    </row>
    <row r="71" ht="25.5">
      <c r="E71" s="12" t="s">
        <v>148</v>
      </c>
    </row>
    <row r="72" spans="1:16" ht="25.5">
      <c r="A72" s="6">
        <v>19</v>
      </c>
      <c r="B72" s="6" t="s">
        <v>46</v>
      </c>
      <c r="C72" s="6" t="s">
        <v>151</v>
      </c>
      <c r="D72" s="6" t="s">
        <v>48</v>
      </c>
      <c r="E72" s="6" t="s">
        <v>152</v>
      </c>
      <c r="F72" s="6" t="s">
        <v>72</v>
      </c>
      <c r="G72" s="8">
        <v>3</v>
      </c>
      <c r="H72" s="11"/>
      <c r="I72" s="10">
        <f>ROUND((H72*G72),2)</f>
        <v>0</v>
      </c>
      <c r="O72">
        <f>rekapitulace!H8</f>
        <v>21</v>
      </c>
      <c r="P72">
        <f>O72/100*I72</f>
        <v>0</v>
      </c>
    </row>
    <row r="73" ht="12.75">
      <c r="E73" s="12" t="s">
        <v>153</v>
      </c>
    </row>
    <row r="74" ht="25.5">
      <c r="E74" s="12" t="s">
        <v>148</v>
      </c>
    </row>
    <row r="75" spans="1:16" ht="12.75" customHeight="1">
      <c r="A75" s="13"/>
      <c r="B75" s="13"/>
      <c r="C75" s="13" t="s">
        <v>42</v>
      </c>
      <c r="D75" s="13"/>
      <c r="E75" s="13" t="s">
        <v>145</v>
      </c>
      <c r="F75" s="13"/>
      <c r="G75" s="13"/>
      <c r="H75" s="13"/>
      <c r="I75" s="13">
        <f>SUM(I66:I74)</f>
        <v>0</v>
      </c>
      <c r="P75">
        <f>ROUND(SUM(P66:P74),2)</f>
        <v>0</v>
      </c>
    </row>
    <row r="77" spans="1:16" ht="12.75" customHeight="1">
      <c r="A77" s="13"/>
      <c r="B77" s="13"/>
      <c r="C77" s="13"/>
      <c r="D77" s="13"/>
      <c r="E77" s="13" t="s">
        <v>79</v>
      </c>
      <c r="F77" s="13"/>
      <c r="G77" s="13"/>
      <c r="H77" s="13"/>
      <c r="I77" s="13">
        <f>+I18+I63+I75</f>
        <v>0</v>
      </c>
      <c r="P77">
        <f>+P18+P63+P75</f>
        <v>0</v>
      </c>
    </row>
  </sheetData>
  <sheetProtection password="9CDF" sheet="1" formatColumns="0"/>
  <protectedRanges>
    <protectedRange sqref="H12:H72" name="Oblast1"/>
  </protectedRanges>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218"/>
  <sheetViews>
    <sheetView zoomScalePageLayoutView="0" workbookViewId="0" topLeftCell="A1">
      <pane ySplit="10" topLeftCell="A11" activePane="bottomLeft" state="frozen"/>
      <selection pane="topLeft" activeCell="A1" sqref="A1"/>
      <selection pane="bottomLeft" activeCell="H18" sqref="H18"/>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154</v>
      </c>
      <c r="D5" s="5"/>
      <c r="E5" s="5" t="s">
        <v>155</v>
      </c>
    </row>
    <row r="6" spans="1:5" ht="12.75" customHeight="1">
      <c r="A6" t="s">
        <v>18</v>
      </c>
      <c r="C6" s="5" t="s">
        <v>156</v>
      </c>
      <c r="D6" s="5"/>
      <c r="E6" s="5" t="s">
        <v>155</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157</v>
      </c>
      <c r="D12" s="6" t="s">
        <v>48</v>
      </c>
      <c r="E12" s="6" t="s">
        <v>84</v>
      </c>
      <c r="F12" s="6" t="s">
        <v>90</v>
      </c>
      <c r="G12" s="8">
        <v>1188.2</v>
      </c>
      <c r="H12" s="11"/>
      <c r="I12" s="10">
        <f>ROUND((H12*G12),2)</f>
        <v>0</v>
      </c>
      <c r="O12">
        <f>rekapitulace!H8</f>
        <v>21</v>
      </c>
      <c r="P12">
        <f>O12/100*I12</f>
        <v>0</v>
      </c>
    </row>
    <row r="13" ht="12.75">
      <c r="E13" s="12" t="s">
        <v>158</v>
      </c>
    </row>
    <row r="14" ht="25.5">
      <c r="E14" s="12" t="s">
        <v>87</v>
      </c>
    </row>
    <row r="15" spans="1:16" ht="25.5">
      <c r="A15" s="6">
        <v>2</v>
      </c>
      <c r="B15" s="6" t="s">
        <v>46</v>
      </c>
      <c r="C15" s="6" t="s">
        <v>83</v>
      </c>
      <c r="D15" s="6" t="s">
        <v>48</v>
      </c>
      <c r="E15" s="6" t="s">
        <v>159</v>
      </c>
      <c r="F15" s="6" t="s">
        <v>85</v>
      </c>
      <c r="G15" s="8">
        <v>3054.866</v>
      </c>
      <c r="H15" s="11"/>
      <c r="I15" s="10">
        <f>ROUND((H15*G15),2)</f>
        <v>0</v>
      </c>
      <c r="O15">
        <f>rekapitulace!H8</f>
        <v>21</v>
      </c>
      <c r="P15">
        <f>O15/100*I15</f>
        <v>0</v>
      </c>
    </row>
    <row r="16" ht="89.25">
      <c r="E16" s="12" t="s">
        <v>160</v>
      </c>
    </row>
    <row r="17" ht="25.5">
      <c r="E17" s="12" t="s">
        <v>87</v>
      </c>
    </row>
    <row r="18" spans="1:16" ht="25.5">
      <c r="A18" s="6">
        <v>3</v>
      </c>
      <c r="B18" s="6" t="s">
        <v>46</v>
      </c>
      <c r="C18" s="6" t="s">
        <v>88</v>
      </c>
      <c r="D18" s="6" t="s">
        <v>48</v>
      </c>
      <c r="E18" s="6" t="s">
        <v>89</v>
      </c>
      <c r="F18" s="6" t="s">
        <v>90</v>
      </c>
      <c r="G18" s="8">
        <v>1284.3</v>
      </c>
      <c r="H18" s="11"/>
      <c r="I18" s="10">
        <f>ROUND((H18*G18),2)</f>
        <v>0</v>
      </c>
      <c r="O18">
        <f>rekapitulace!H8</f>
        <v>21</v>
      </c>
      <c r="P18">
        <f>O18/100*I18</f>
        <v>0</v>
      </c>
    </row>
    <row r="19" ht="12.75">
      <c r="E19" s="12" t="s">
        <v>161</v>
      </c>
    </row>
    <row r="20" ht="25.5">
      <c r="E20" s="12" t="s">
        <v>92</v>
      </c>
    </row>
    <row r="21" spans="1:16" ht="12.75" customHeight="1">
      <c r="A21" s="13"/>
      <c r="B21" s="13"/>
      <c r="C21" s="13" t="s">
        <v>45</v>
      </c>
      <c r="D21" s="13"/>
      <c r="E21" s="13" t="s">
        <v>44</v>
      </c>
      <c r="F21" s="13"/>
      <c r="G21" s="13"/>
      <c r="H21" s="13"/>
      <c r="I21" s="13">
        <f>SUM(I12:I20)</f>
        <v>0</v>
      </c>
      <c r="P21">
        <f>ROUND(SUM(P12:P20),2)</f>
        <v>0</v>
      </c>
    </row>
    <row r="23" spans="1:9" ht="12.75" customHeight="1">
      <c r="A23" s="7"/>
      <c r="B23" s="7"/>
      <c r="C23" s="7" t="s">
        <v>25</v>
      </c>
      <c r="D23" s="7"/>
      <c r="E23" s="7" t="s">
        <v>93</v>
      </c>
      <c r="F23" s="7"/>
      <c r="G23" s="9"/>
      <c r="H23" s="7"/>
      <c r="I23" s="9"/>
    </row>
    <row r="24" spans="1:16" ht="25.5">
      <c r="A24" s="6">
        <v>4</v>
      </c>
      <c r="B24" s="6" t="s">
        <v>46</v>
      </c>
      <c r="C24" s="6" t="s">
        <v>102</v>
      </c>
      <c r="D24" s="6" t="s">
        <v>48</v>
      </c>
      <c r="E24" s="6" t="s">
        <v>103</v>
      </c>
      <c r="F24" s="6" t="s">
        <v>90</v>
      </c>
      <c r="G24" s="8">
        <v>35.575</v>
      </c>
      <c r="H24" s="11"/>
      <c r="I24" s="10">
        <f>ROUND((H24*G24),2)</f>
        <v>0</v>
      </c>
      <c r="O24">
        <f>rekapitulace!H8</f>
        <v>21</v>
      </c>
      <c r="P24">
        <f>O24/100*I24</f>
        <v>0</v>
      </c>
    </row>
    <row r="25" ht="12.75">
      <c r="E25" s="12" t="s">
        <v>162</v>
      </c>
    </row>
    <row r="26" ht="38.25">
      <c r="E26" s="12" t="s">
        <v>163</v>
      </c>
    </row>
    <row r="27" spans="1:16" ht="25.5">
      <c r="A27" s="6">
        <v>5</v>
      </c>
      <c r="B27" s="6" t="s">
        <v>46</v>
      </c>
      <c r="C27" s="6" t="s">
        <v>106</v>
      </c>
      <c r="D27" s="6" t="s">
        <v>48</v>
      </c>
      <c r="E27" s="6" t="s">
        <v>107</v>
      </c>
      <c r="F27" s="6" t="s">
        <v>90</v>
      </c>
      <c r="G27" s="8">
        <v>6.35</v>
      </c>
      <c r="H27" s="11"/>
      <c r="I27" s="10">
        <f>ROUND((H27*G27),2)</f>
        <v>0</v>
      </c>
      <c r="O27">
        <f>rekapitulace!H8</f>
        <v>21</v>
      </c>
      <c r="P27">
        <f>O27/100*I27</f>
        <v>0</v>
      </c>
    </row>
    <row r="28" ht="12.75">
      <c r="E28" s="12" t="s">
        <v>164</v>
      </c>
    </row>
    <row r="29" ht="38.25">
      <c r="E29" s="12" t="s">
        <v>163</v>
      </c>
    </row>
    <row r="30" spans="1:16" ht="25.5">
      <c r="A30" s="6">
        <v>6</v>
      </c>
      <c r="B30" s="6" t="s">
        <v>46</v>
      </c>
      <c r="C30" s="6" t="s">
        <v>109</v>
      </c>
      <c r="D30" s="6" t="s">
        <v>48</v>
      </c>
      <c r="E30" s="6" t="s">
        <v>165</v>
      </c>
      <c r="F30" s="6" t="s">
        <v>90</v>
      </c>
      <c r="G30" s="8">
        <v>0.54</v>
      </c>
      <c r="H30" s="11"/>
      <c r="I30" s="10">
        <f>ROUND((H30*G30),2)</f>
        <v>0</v>
      </c>
      <c r="O30">
        <f>rekapitulace!H8</f>
        <v>21</v>
      </c>
      <c r="P30">
        <f>O30/100*I30</f>
        <v>0</v>
      </c>
    </row>
    <row r="31" ht="12.75">
      <c r="E31" s="12" t="s">
        <v>166</v>
      </c>
    </row>
    <row r="32" ht="38.25">
      <c r="E32" s="12" t="s">
        <v>163</v>
      </c>
    </row>
    <row r="33" spans="1:16" ht="25.5">
      <c r="A33" s="6">
        <v>7</v>
      </c>
      <c r="B33" s="6" t="s">
        <v>46</v>
      </c>
      <c r="C33" s="6" t="s">
        <v>116</v>
      </c>
      <c r="D33" s="6" t="s">
        <v>48</v>
      </c>
      <c r="E33" s="6" t="s">
        <v>117</v>
      </c>
      <c r="F33" s="6" t="s">
        <v>90</v>
      </c>
      <c r="G33" s="8">
        <v>1598.364</v>
      </c>
      <c r="H33" s="11"/>
      <c r="I33" s="10">
        <f>ROUND((H33*G33),2)</f>
        <v>0</v>
      </c>
      <c r="O33">
        <f>rekapitulace!H8</f>
        <v>21</v>
      </c>
      <c r="P33">
        <f>O33/100*I33</f>
        <v>0</v>
      </c>
    </row>
    <row r="34" ht="63.75">
      <c r="E34" s="12" t="s">
        <v>167</v>
      </c>
    </row>
    <row r="35" ht="38.25">
      <c r="E35" s="12" t="s">
        <v>163</v>
      </c>
    </row>
    <row r="36" spans="1:16" ht="25.5">
      <c r="A36" s="6">
        <v>8</v>
      </c>
      <c r="B36" s="6" t="s">
        <v>46</v>
      </c>
      <c r="C36" s="6" t="s">
        <v>119</v>
      </c>
      <c r="D36" s="6" t="s">
        <v>48</v>
      </c>
      <c r="E36" s="6" t="s">
        <v>120</v>
      </c>
      <c r="F36" s="6" t="s">
        <v>121</v>
      </c>
      <c r="G36" s="8">
        <v>170</v>
      </c>
      <c r="H36" s="11"/>
      <c r="I36" s="10">
        <f>ROUND((H36*G36),2)</f>
        <v>0</v>
      </c>
      <c r="O36">
        <f>rekapitulace!H8</f>
        <v>21</v>
      </c>
      <c r="P36">
        <f>O36/100*I36</f>
        <v>0</v>
      </c>
    </row>
    <row r="37" ht="12.75">
      <c r="E37" s="12" t="s">
        <v>168</v>
      </c>
    </row>
    <row r="38" ht="38.25">
      <c r="E38" s="12" t="s">
        <v>163</v>
      </c>
    </row>
    <row r="39" spans="1:16" ht="25.5">
      <c r="A39" s="6">
        <v>9</v>
      </c>
      <c r="B39" s="6" t="s">
        <v>46</v>
      </c>
      <c r="C39" s="6" t="s">
        <v>123</v>
      </c>
      <c r="D39" s="6" t="s">
        <v>48</v>
      </c>
      <c r="E39" s="6" t="s">
        <v>124</v>
      </c>
      <c r="F39" s="6" t="s">
        <v>121</v>
      </c>
      <c r="G39" s="8">
        <v>704.5</v>
      </c>
      <c r="H39" s="11"/>
      <c r="I39" s="10">
        <f>ROUND((H39*G39),2)</f>
        <v>0</v>
      </c>
      <c r="O39">
        <f>rekapitulace!H8</f>
        <v>21</v>
      </c>
      <c r="P39">
        <f>O39/100*I39</f>
        <v>0</v>
      </c>
    </row>
    <row r="40" ht="12.75">
      <c r="E40" s="12" t="s">
        <v>169</v>
      </c>
    </row>
    <row r="41" ht="38.25">
      <c r="E41" s="12" t="s">
        <v>163</v>
      </c>
    </row>
    <row r="42" spans="1:16" ht="25.5">
      <c r="A42" s="6">
        <v>10</v>
      </c>
      <c r="B42" s="6" t="s">
        <v>46</v>
      </c>
      <c r="C42" s="6" t="s">
        <v>126</v>
      </c>
      <c r="D42" s="6" t="s">
        <v>48</v>
      </c>
      <c r="E42" s="6" t="s">
        <v>127</v>
      </c>
      <c r="F42" s="6" t="s">
        <v>90</v>
      </c>
      <c r="G42" s="8">
        <v>475.513</v>
      </c>
      <c r="H42" s="11"/>
      <c r="I42" s="10">
        <f>ROUND((H42*G42),2)</f>
        <v>0</v>
      </c>
      <c r="O42">
        <f>rekapitulace!H8</f>
        <v>21</v>
      </c>
      <c r="P42">
        <f>O42/100*I42</f>
        <v>0</v>
      </c>
    </row>
    <row r="43" ht="12.75">
      <c r="E43" s="12" t="s">
        <v>170</v>
      </c>
    </row>
    <row r="44" ht="38.25">
      <c r="E44" s="12" t="s">
        <v>163</v>
      </c>
    </row>
    <row r="45" spans="1:16" ht="25.5">
      <c r="A45" s="6">
        <v>11</v>
      </c>
      <c r="B45" s="6" t="s">
        <v>46</v>
      </c>
      <c r="C45" s="6" t="s">
        <v>171</v>
      </c>
      <c r="D45" s="6" t="s">
        <v>48</v>
      </c>
      <c r="E45" s="6" t="s">
        <v>172</v>
      </c>
      <c r="F45" s="6" t="s">
        <v>90</v>
      </c>
      <c r="G45" s="8">
        <v>250.88</v>
      </c>
      <c r="H45" s="11"/>
      <c r="I45" s="10">
        <f>ROUND((H45*G45),2)</f>
        <v>0</v>
      </c>
      <c r="O45">
        <f>rekapitulace!H8</f>
        <v>21</v>
      </c>
      <c r="P45">
        <f>O45/100*I45</f>
        <v>0</v>
      </c>
    </row>
    <row r="46" ht="12.75">
      <c r="E46" s="12" t="s">
        <v>173</v>
      </c>
    </row>
    <row r="47" ht="369.75">
      <c r="E47" s="12" t="s">
        <v>174</v>
      </c>
    </row>
    <row r="48" spans="1:16" ht="25.5">
      <c r="A48" s="6">
        <v>12</v>
      </c>
      <c r="B48" s="6" t="s">
        <v>46</v>
      </c>
      <c r="C48" s="6" t="s">
        <v>175</v>
      </c>
      <c r="D48" s="6" t="s">
        <v>48</v>
      </c>
      <c r="E48" s="6" t="s">
        <v>176</v>
      </c>
      <c r="F48" s="6" t="s">
        <v>90</v>
      </c>
      <c r="G48" s="8">
        <v>1177.28</v>
      </c>
      <c r="H48" s="11"/>
      <c r="I48" s="10">
        <f>ROUND((H48*G48),2)</f>
        <v>0</v>
      </c>
      <c r="O48">
        <f>rekapitulace!H8</f>
        <v>21</v>
      </c>
      <c r="P48">
        <f>O48/100*I48</f>
        <v>0</v>
      </c>
    </row>
    <row r="49" ht="25.5">
      <c r="E49" s="12" t="s">
        <v>177</v>
      </c>
    </row>
    <row r="50" ht="369.75">
      <c r="E50" s="12" t="s">
        <v>178</v>
      </c>
    </row>
    <row r="51" spans="1:16" ht="25.5">
      <c r="A51" s="6">
        <v>13</v>
      </c>
      <c r="B51" s="6" t="s">
        <v>46</v>
      </c>
      <c r="C51" s="6" t="s">
        <v>179</v>
      </c>
      <c r="D51" s="6" t="s">
        <v>48</v>
      </c>
      <c r="E51" s="6" t="s">
        <v>180</v>
      </c>
      <c r="F51" s="6" t="s">
        <v>90</v>
      </c>
      <c r="G51" s="8">
        <v>62.72</v>
      </c>
      <c r="H51" s="11"/>
      <c r="I51" s="10">
        <f>ROUND((H51*G51),2)</f>
        <v>0</v>
      </c>
      <c r="O51">
        <f>rekapitulace!H8</f>
        <v>21</v>
      </c>
      <c r="P51">
        <f>O51/100*I51</f>
        <v>0</v>
      </c>
    </row>
    <row r="52" ht="12.75">
      <c r="E52" s="12" t="s">
        <v>181</v>
      </c>
    </row>
    <row r="53" ht="369.75">
      <c r="E53" s="12" t="s">
        <v>182</v>
      </c>
    </row>
    <row r="54" spans="1:16" ht="25.5">
      <c r="A54" s="6">
        <v>14</v>
      </c>
      <c r="B54" s="6" t="s">
        <v>46</v>
      </c>
      <c r="C54" s="6" t="s">
        <v>183</v>
      </c>
      <c r="D54" s="6" t="s">
        <v>48</v>
      </c>
      <c r="E54" s="6" t="s">
        <v>184</v>
      </c>
      <c r="F54" s="6" t="s">
        <v>90</v>
      </c>
      <c r="G54" s="8">
        <v>294.32</v>
      </c>
      <c r="H54" s="11"/>
      <c r="I54" s="10">
        <f>ROUND((H54*G54),2)</f>
        <v>0</v>
      </c>
      <c r="O54">
        <f>rekapitulace!H8</f>
        <v>21</v>
      </c>
      <c r="P54">
        <f>O54/100*I54</f>
        <v>0</v>
      </c>
    </row>
    <row r="55" ht="25.5">
      <c r="E55" s="12" t="s">
        <v>185</v>
      </c>
    </row>
    <row r="56" ht="369.75">
      <c r="E56" s="12" t="s">
        <v>186</v>
      </c>
    </row>
    <row r="57" spans="1:16" ht="25.5">
      <c r="A57" s="6">
        <v>15</v>
      </c>
      <c r="B57" s="6" t="s">
        <v>46</v>
      </c>
      <c r="C57" s="6" t="s">
        <v>133</v>
      </c>
      <c r="D57" s="6" t="s">
        <v>48</v>
      </c>
      <c r="E57" s="6" t="s">
        <v>187</v>
      </c>
      <c r="F57" s="6" t="s">
        <v>90</v>
      </c>
      <c r="G57" s="8">
        <v>1284.3</v>
      </c>
      <c r="H57" s="11"/>
      <c r="I57" s="10">
        <f>ROUND((H57*G57),2)</f>
        <v>0</v>
      </c>
      <c r="O57">
        <f>rekapitulace!H8</f>
        <v>21</v>
      </c>
      <c r="P57">
        <f>O57/100*I57</f>
        <v>0</v>
      </c>
    </row>
    <row r="58" ht="12.75">
      <c r="E58" s="12" t="s">
        <v>188</v>
      </c>
    </row>
    <row r="59" ht="306">
      <c r="E59" s="12" t="s">
        <v>136</v>
      </c>
    </row>
    <row r="60" spans="1:16" ht="25.5">
      <c r="A60" s="6">
        <v>16</v>
      </c>
      <c r="B60" s="6" t="s">
        <v>46</v>
      </c>
      <c r="C60" s="6" t="s">
        <v>189</v>
      </c>
      <c r="D60" s="6" t="s">
        <v>48</v>
      </c>
      <c r="E60" s="6" t="s">
        <v>190</v>
      </c>
      <c r="F60" s="6" t="s">
        <v>90</v>
      </c>
      <c r="G60" s="8">
        <v>1.3</v>
      </c>
      <c r="H60" s="11"/>
      <c r="I60" s="10">
        <f>ROUND((H60*G60),2)</f>
        <v>0</v>
      </c>
      <c r="O60">
        <f>rekapitulace!H8</f>
        <v>21</v>
      </c>
      <c r="P60">
        <f>O60/100*I60</f>
        <v>0</v>
      </c>
    </row>
    <row r="61" ht="12.75">
      <c r="E61" s="12" t="s">
        <v>191</v>
      </c>
    </row>
    <row r="62" ht="318.75">
      <c r="E62" s="12" t="s">
        <v>192</v>
      </c>
    </row>
    <row r="63" spans="1:16" ht="25.5">
      <c r="A63" s="6">
        <v>17</v>
      </c>
      <c r="B63" s="6" t="s">
        <v>46</v>
      </c>
      <c r="C63" s="6" t="s">
        <v>193</v>
      </c>
      <c r="D63" s="6" t="s">
        <v>48</v>
      </c>
      <c r="E63" s="6" t="s">
        <v>194</v>
      </c>
      <c r="F63" s="6" t="s">
        <v>90</v>
      </c>
      <c r="G63" s="8">
        <v>34.2</v>
      </c>
      <c r="H63" s="11"/>
      <c r="I63" s="10">
        <f>ROUND((H63*G63),2)</f>
        <v>0</v>
      </c>
      <c r="O63">
        <f>rekapitulace!H8</f>
        <v>21</v>
      </c>
      <c r="P63">
        <f>O63/100*I63</f>
        <v>0</v>
      </c>
    </row>
    <row r="64" ht="12.75">
      <c r="E64" s="12" t="s">
        <v>195</v>
      </c>
    </row>
    <row r="65" ht="267.75">
      <c r="E65" s="12" t="s">
        <v>196</v>
      </c>
    </row>
    <row r="66" spans="1:16" ht="51">
      <c r="A66" s="6">
        <v>18</v>
      </c>
      <c r="B66" s="6" t="s">
        <v>46</v>
      </c>
      <c r="C66" s="6" t="s">
        <v>197</v>
      </c>
      <c r="D66" s="6" t="s">
        <v>48</v>
      </c>
      <c r="E66" s="6" t="s">
        <v>198</v>
      </c>
      <c r="F66" s="6" t="s">
        <v>90</v>
      </c>
      <c r="G66" s="8">
        <v>489.4</v>
      </c>
      <c r="H66" s="11"/>
      <c r="I66" s="10">
        <f>ROUND((H66*G66),2)</f>
        <v>0</v>
      </c>
      <c r="O66">
        <f>rekapitulace!H8</f>
        <v>21</v>
      </c>
      <c r="P66">
        <f>O66/100*I66</f>
        <v>0</v>
      </c>
    </row>
    <row r="67" ht="12.75">
      <c r="E67" s="12" t="s">
        <v>199</v>
      </c>
    </row>
    <row r="68" ht="267.75">
      <c r="E68" s="12" t="s">
        <v>200</v>
      </c>
    </row>
    <row r="69" spans="1:16" ht="25.5">
      <c r="A69" s="6">
        <v>19</v>
      </c>
      <c r="B69" s="6" t="s">
        <v>46</v>
      </c>
      <c r="C69" s="6" t="s">
        <v>137</v>
      </c>
      <c r="D69" s="6" t="s">
        <v>48</v>
      </c>
      <c r="E69" s="6" t="s">
        <v>138</v>
      </c>
      <c r="F69" s="6" t="s">
        <v>90</v>
      </c>
      <c r="G69" s="8">
        <v>1188.2</v>
      </c>
      <c r="H69" s="11"/>
      <c r="I69" s="10">
        <f>ROUND((H69*G69),2)</f>
        <v>0</v>
      </c>
      <c r="O69">
        <f>rekapitulace!H8</f>
        <v>21</v>
      </c>
      <c r="P69">
        <f>O69/100*I69</f>
        <v>0</v>
      </c>
    </row>
    <row r="70" ht="38.25">
      <c r="E70" s="12" t="s">
        <v>201</v>
      </c>
    </row>
    <row r="71" ht="191.25">
      <c r="E71" s="12" t="s">
        <v>140</v>
      </c>
    </row>
    <row r="72" spans="1:16" ht="38.25">
      <c r="A72" s="6">
        <v>20</v>
      </c>
      <c r="B72" s="6" t="s">
        <v>46</v>
      </c>
      <c r="C72" s="6" t="s">
        <v>202</v>
      </c>
      <c r="D72" s="6" t="s">
        <v>48</v>
      </c>
      <c r="E72" s="6" t="s">
        <v>203</v>
      </c>
      <c r="F72" s="6" t="s">
        <v>90</v>
      </c>
      <c r="G72" s="8">
        <v>1799.52</v>
      </c>
      <c r="H72" s="11"/>
      <c r="I72" s="10">
        <f>ROUND((H72*G72),2)</f>
        <v>0</v>
      </c>
      <c r="O72">
        <f>rekapitulace!H8</f>
        <v>21</v>
      </c>
      <c r="P72">
        <f>O72/100*I72</f>
        <v>0</v>
      </c>
    </row>
    <row r="73" ht="12.75">
      <c r="E73" s="12" t="s">
        <v>204</v>
      </c>
    </row>
    <row r="74" ht="267.75">
      <c r="E74" s="12" t="s">
        <v>200</v>
      </c>
    </row>
    <row r="75" spans="1:16" ht="25.5">
      <c r="A75" s="6">
        <v>21</v>
      </c>
      <c r="B75" s="6" t="s">
        <v>46</v>
      </c>
      <c r="C75" s="6" t="s">
        <v>141</v>
      </c>
      <c r="D75" s="6" t="s">
        <v>48</v>
      </c>
      <c r="E75" s="6" t="s">
        <v>142</v>
      </c>
      <c r="F75" s="6" t="s">
        <v>90</v>
      </c>
      <c r="G75" s="8">
        <v>48.75</v>
      </c>
      <c r="H75" s="11"/>
      <c r="I75" s="10">
        <f>ROUND((H75*G75),2)</f>
        <v>0</v>
      </c>
      <c r="O75">
        <f>rekapitulace!H8</f>
        <v>21</v>
      </c>
      <c r="P75">
        <f>O75/100*I75</f>
        <v>0</v>
      </c>
    </row>
    <row r="76" ht="12.75">
      <c r="E76" s="12" t="s">
        <v>205</v>
      </c>
    </row>
    <row r="77" ht="242.25">
      <c r="E77" s="12" t="s">
        <v>144</v>
      </c>
    </row>
    <row r="78" spans="1:16" ht="25.5">
      <c r="A78" s="6">
        <v>22</v>
      </c>
      <c r="B78" s="6" t="s">
        <v>46</v>
      </c>
      <c r="C78" s="6" t="s">
        <v>206</v>
      </c>
      <c r="D78" s="6" t="s">
        <v>48</v>
      </c>
      <c r="E78" s="6" t="s">
        <v>207</v>
      </c>
      <c r="F78" s="6" t="s">
        <v>90</v>
      </c>
      <c r="G78" s="8">
        <v>6.555</v>
      </c>
      <c r="H78" s="11"/>
      <c r="I78" s="10">
        <f>ROUND((H78*G78),2)</f>
        <v>0</v>
      </c>
      <c r="O78">
        <f>rekapitulace!H8</f>
        <v>21</v>
      </c>
      <c r="P78">
        <f>O78/100*I78</f>
        <v>0</v>
      </c>
    </row>
    <row r="79" ht="38.25">
      <c r="E79" s="12" t="s">
        <v>208</v>
      </c>
    </row>
    <row r="80" ht="242.25">
      <c r="E80" s="12" t="s">
        <v>209</v>
      </c>
    </row>
    <row r="81" spans="1:16" ht="25.5">
      <c r="A81" s="6">
        <v>23</v>
      </c>
      <c r="B81" s="6" t="s">
        <v>46</v>
      </c>
      <c r="C81" s="6" t="s">
        <v>210</v>
      </c>
      <c r="D81" s="6" t="s">
        <v>48</v>
      </c>
      <c r="E81" s="6" t="s">
        <v>211</v>
      </c>
      <c r="F81" s="6" t="s">
        <v>96</v>
      </c>
      <c r="G81" s="8">
        <v>6295.58</v>
      </c>
      <c r="H81" s="11"/>
      <c r="I81" s="10">
        <f>ROUND((H81*G81),2)</f>
        <v>0</v>
      </c>
      <c r="O81">
        <f>rekapitulace!H8</f>
        <v>21</v>
      </c>
      <c r="P81">
        <f>O81/100*I81</f>
        <v>0</v>
      </c>
    </row>
    <row r="82" ht="12.75">
      <c r="E82" s="12" t="s">
        <v>212</v>
      </c>
    </row>
    <row r="83" ht="25.5">
      <c r="E83" s="12" t="s">
        <v>213</v>
      </c>
    </row>
    <row r="84" spans="1:16" ht="12.75" customHeight="1">
      <c r="A84" s="13"/>
      <c r="B84" s="13"/>
      <c r="C84" s="13" t="s">
        <v>25</v>
      </c>
      <c r="D84" s="13"/>
      <c r="E84" s="13" t="s">
        <v>93</v>
      </c>
      <c r="F84" s="13"/>
      <c r="G84" s="13"/>
      <c r="H84" s="13"/>
      <c r="I84" s="13">
        <f>SUM(I24:I83)</f>
        <v>0</v>
      </c>
      <c r="P84">
        <f>ROUND(SUM(P24:P83),2)</f>
        <v>0</v>
      </c>
    </row>
    <row r="86" spans="1:9" ht="12.75" customHeight="1">
      <c r="A86" s="7"/>
      <c r="B86" s="7"/>
      <c r="C86" s="7" t="s">
        <v>36</v>
      </c>
      <c r="D86" s="7"/>
      <c r="E86" s="7" t="s">
        <v>214</v>
      </c>
      <c r="F86" s="7"/>
      <c r="G86" s="9"/>
      <c r="H86" s="7"/>
      <c r="I86" s="9"/>
    </row>
    <row r="87" spans="1:16" ht="25.5">
      <c r="A87" s="6">
        <v>24</v>
      </c>
      <c r="B87" s="6" t="s">
        <v>46</v>
      </c>
      <c r="C87" s="6" t="s">
        <v>215</v>
      </c>
      <c r="D87" s="6" t="s">
        <v>48</v>
      </c>
      <c r="E87" s="6" t="s">
        <v>216</v>
      </c>
      <c r="F87" s="6" t="s">
        <v>121</v>
      </c>
      <c r="G87" s="8">
        <v>510</v>
      </c>
      <c r="H87" s="11"/>
      <c r="I87" s="10">
        <f>ROUND((H87*G87),2)</f>
        <v>0</v>
      </c>
      <c r="O87">
        <f>rekapitulace!H8</f>
        <v>21</v>
      </c>
      <c r="P87">
        <f>O87/100*I87</f>
        <v>0</v>
      </c>
    </row>
    <row r="88" ht="12.75">
      <c r="E88" s="12" t="s">
        <v>217</v>
      </c>
    </row>
    <row r="89" ht="178.5">
      <c r="E89" s="12" t="s">
        <v>218</v>
      </c>
    </row>
    <row r="90" spans="1:16" ht="25.5">
      <c r="A90" s="6">
        <v>25</v>
      </c>
      <c r="B90" s="6" t="s">
        <v>46</v>
      </c>
      <c r="C90" s="6" t="s">
        <v>219</v>
      </c>
      <c r="D90" s="6" t="s">
        <v>48</v>
      </c>
      <c r="E90" s="6" t="s">
        <v>220</v>
      </c>
      <c r="F90" s="6" t="s">
        <v>96</v>
      </c>
      <c r="G90" s="8">
        <v>32.7</v>
      </c>
      <c r="H90" s="11"/>
      <c r="I90" s="10">
        <f>ROUND((H90*G90),2)</f>
        <v>0</v>
      </c>
      <c r="O90">
        <f>rekapitulace!H8</f>
        <v>21</v>
      </c>
      <c r="P90">
        <f>O90/100*I90</f>
        <v>0</v>
      </c>
    </row>
    <row r="91" ht="12.75">
      <c r="E91" s="12" t="s">
        <v>221</v>
      </c>
    </row>
    <row r="92" ht="51">
      <c r="E92" s="12" t="s">
        <v>222</v>
      </c>
    </row>
    <row r="93" spans="1:16" ht="38.25">
      <c r="A93" s="6">
        <v>26</v>
      </c>
      <c r="B93" s="6" t="s">
        <v>46</v>
      </c>
      <c r="C93" s="6" t="s">
        <v>223</v>
      </c>
      <c r="D93" s="6" t="s">
        <v>48</v>
      </c>
      <c r="E93" s="6" t="s">
        <v>224</v>
      </c>
      <c r="F93" s="6" t="s">
        <v>96</v>
      </c>
      <c r="G93" s="8">
        <v>6598.24</v>
      </c>
      <c r="H93" s="11"/>
      <c r="I93" s="10">
        <f>ROUND((H93*G93),2)</f>
        <v>0</v>
      </c>
      <c r="O93">
        <f>rekapitulace!H8</f>
        <v>21</v>
      </c>
      <c r="P93">
        <f>O93/100*I93</f>
        <v>0</v>
      </c>
    </row>
    <row r="94" ht="12.75">
      <c r="E94" s="12" t="s">
        <v>225</v>
      </c>
    </row>
    <row r="95" ht="51">
      <c r="E95" s="12" t="s">
        <v>226</v>
      </c>
    </row>
    <row r="96" spans="1:16" ht="102">
      <c r="A96" s="6">
        <v>27</v>
      </c>
      <c r="B96" s="6" t="s">
        <v>46</v>
      </c>
      <c r="C96" s="6" t="s">
        <v>227</v>
      </c>
      <c r="D96" s="6" t="s">
        <v>48</v>
      </c>
      <c r="E96" s="6" t="s">
        <v>228</v>
      </c>
      <c r="F96" s="6" t="s">
        <v>96</v>
      </c>
      <c r="G96" s="8">
        <v>500</v>
      </c>
      <c r="H96" s="11"/>
      <c r="I96" s="10">
        <f>ROUND((H96*G96),2)</f>
        <v>0</v>
      </c>
      <c r="O96">
        <f>rekapitulace!H8</f>
        <v>21</v>
      </c>
      <c r="P96">
        <f>O96/100*I96</f>
        <v>0</v>
      </c>
    </row>
    <row r="97" ht="12.75">
      <c r="E97" s="12" t="s">
        <v>229</v>
      </c>
    </row>
    <row r="98" ht="38.25">
      <c r="E98" s="12" t="s">
        <v>230</v>
      </c>
    </row>
    <row r="99" spans="1:16" ht="25.5">
      <c r="A99" s="6">
        <v>28</v>
      </c>
      <c r="B99" s="6" t="s">
        <v>46</v>
      </c>
      <c r="C99" s="6" t="s">
        <v>231</v>
      </c>
      <c r="D99" s="6" t="s">
        <v>48</v>
      </c>
      <c r="E99" s="6" t="s">
        <v>232</v>
      </c>
      <c r="F99" s="6" t="s">
        <v>96</v>
      </c>
      <c r="G99" s="8">
        <v>11</v>
      </c>
      <c r="H99" s="11"/>
      <c r="I99" s="10">
        <f>ROUND((H99*G99),2)</f>
        <v>0</v>
      </c>
      <c r="O99">
        <f>rekapitulace!H8</f>
        <v>21</v>
      </c>
      <c r="P99">
        <f>O99/100*I99</f>
        <v>0</v>
      </c>
    </row>
    <row r="100" ht="12.75">
      <c r="E100" s="12" t="s">
        <v>233</v>
      </c>
    </row>
    <row r="101" ht="102">
      <c r="E101" s="12" t="s">
        <v>234</v>
      </c>
    </row>
    <row r="102" spans="1:16" ht="12.75" customHeight="1">
      <c r="A102" s="13"/>
      <c r="B102" s="13"/>
      <c r="C102" s="13" t="s">
        <v>36</v>
      </c>
      <c r="D102" s="13"/>
      <c r="E102" s="13" t="s">
        <v>214</v>
      </c>
      <c r="F102" s="13"/>
      <c r="G102" s="13"/>
      <c r="H102" s="13"/>
      <c r="I102" s="13">
        <f>SUM(I87:I101)</f>
        <v>0</v>
      </c>
      <c r="P102">
        <f>ROUND(SUM(P87:P101),2)</f>
        <v>0</v>
      </c>
    </row>
    <row r="104" spans="1:9" ht="12.75" customHeight="1">
      <c r="A104" s="7"/>
      <c r="B104" s="7"/>
      <c r="C104" s="7" t="s">
        <v>37</v>
      </c>
      <c r="D104" s="7"/>
      <c r="E104" s="7" t="s">
        <v>235</v>
      </c>
      <c r="F104" s="7"/>
      <c r="G104" s="9"/>
      <c r="H104" s="7"/>
      <c r="I104" s="9"/>
    </row>
    <row r="105" spans="1:16" ht="25.5">
      <c r="A105" s="6">
        <v>29</v>
      </c>
      <c r="B105" s="6" t="s">
        <v>46</v>
      </c>
      <c r="C105" s="6" t="s">
        <v>236</v>
      </c>
      <c r="D105" s="6" t="s">
        <v>48</v>
      </c>
      <c r="E105" s="6" t="s">
        <v>237</v>
      </c>
      <c r="F105" s="6" t="s">
        <v>121</v>
      </c>
      <c r="G105" s="8">
        <v>27</v>
      </c>
      <c r="H105" s="11"/>
      <c r="I105" s="10">
        <f>ROUND((H105*G105),2)</f>
        <v>0</v>
      </c>
      <c r="O105">
        <f>rekapitulace!H8</f>
        <v>21</v>
      </c>
      <c r="P105">
        <f>O105/100*I105</f>
        <v>0</v>
      </c>
    </row>
    <row r="106" ht="51">
      <c r="E106" s="12" t="s">
        <v>238</v>
      </c>
    </row>
    <row r="107" ht="38.25">
      <c r="E107" s="12" t="s">
        <v>239</v>
      </c>
    </row>
    <row r="108" spans="1:16" ht="12.75" customHeight="1">
      <c r="A108" s="13"/>
      <c r="B108" s="13"/>
      <c r="C108" s="13" t="s">
        <v>37</v>
      </c>
      <c r="D108" s="13"/>
      <c r="E108" s="13" t="s">
        <v>235</v>
      </c>
      <c r="F108" s="13"/>
      <c r="G108" s="13"/>
      <c r="H108" s="13"/>
      <c r="I108" s="13">
        <f>SUM(I105:I107)</f>
        <v>0</v>
      </c>
      <c r="P108">
        <f>ROUND(SUM(P105:P107),2)</f>
        <v>0</v>
      </c>
    </row>
    <row r="110" spans="1:9" ht="12.75" customHeight="1">
      <c r="A110" s="7"/>
      <c r="B110" s="7"/>
      <c r="C110" s="7" t="s">
        <v>38</v>
      </c>
      <c r="D110" s="7"/>
      <c r="E110" s="7" t="s">
        <v>240</v>
      </c>
      <c r="F110" s="7"/>
      <c r="G110" s="9"/>
      <c r="H110" s="7"/>
      <c r="I110" s="9"/>
    </row>
    <row r="111" spans="1:16" ht="38.25">
      <c r="A111" s="6">
        <v>30</v>
      </c>
      <c r="B111" s="6" t="s">
        <v>46</v>
      </c>
      <c r="C111" s="6" t="s">
        <v>241</v>
      </c>
      <c r="D111" s="6" t="s">
        <v>48</v>
      </c>
      <c r="E111" s="6" t="s">
        <v>242</v>
      </c>
      <c r="F111" s="6" t="s">
        <v>90</v>
      </c>
      <c r="G111" s="8">
        <v>19.44</v>
      </c>
      <c r="H111" s="11"/>
      <c r="I111" s="10">
        <f>ROUND((H111*G111),2)</f>
        <v>0</v>
      </c>
      <c r="O111">
        <f>rekapitulace!H8</f>
        <v>21</v>
      </c>
      <c r="P111">
        <f>O111/100*I111</f>
        <v>0</v>
      </c>
    </row>
    <row r="112" ht="25.5">
      <c r="E112" s="12" t="s">
        <v>243</v>
      </c>
    </row>
    <row r="113" ht="38.25">
      <c r="E113" s="12" t="s">
        <v>244</v>
      </c>
    </row>
    <row r="114" spans="1:16" ht="12.75" customHeight="1">
      <c r="A114" s="13"/>
      <c r="B114" s="13"/>
      <c r="C114" s="13" t="s">
        <v>38</v>
      </c>
      <c r="D114" s="13"/>
      <c r="E114" s="13" t="s">
        <v>240</v>
      </c>
      <c r="F114" s="13"/>
      <c r="G114" s="13"/>
      <c r="H114" s="13"/>
      <c r="I114" s="13">
        <f>SUM(I111:I113)</f>
        <v>0</v>
      </c>
      <c r="P114">
        <f>ROUND(SUM(P111:P113),2)</f>
        <v>0</v>
      </c>
    </row>
    <row r="116" spans="1:9" ht="12.75" customHeight="1">
      <c r="A116" s="7"/>
      <c r="B116" s="7"/>
      <c r="C116" s="7" t="s">
        <v>39</v>
      </c>
      <c r="D116" s="7"/>
      <c r="E116" s="7" t="s">
        <v>245</v>
      </c>
      <c r="F116" s="7"/>
      <c r="G116" s="9"/>
      <c r="H116" s="7"/>
      <c r="I116" s="9"/>
    </row>
    <row r="117" spans="1:16" ht="25.5">
      <c r="A117" s="6">
        <v>31</v>
      </c>
      <c r="B117" s="6" t="s">
        <v>46</v>
      </c>
      <c r="C117" s="6" t="s">
        <v>246</v>
      </c>
      <c r="D117" s="6" t="s">
        <v>48</v>
      </c>
      <c r="E117" s="6" t="s">
        <v>247</v>
      </c>
      <c r="F117" s="6" t="s">
        <v>90</v>
      </c>
      <c r="G117" s="8">
        <v>384.12</v>
      </c>
      <c r="H117" s="11"/>
      <c r="I117" s="10">
        <f>ROUND((H117*G117),2)</f>
        <v>0</v>
      </c>
      <c r="O117">
        <f>rekapitulace!H8</f>
        <v>21</v>
      </c>
      <c r="P117">
        <f>O117/100*I117</f>
        <v>0</v>
      </c>
    </row>
    <row r="118" ht="12.75">
      <c r="E118" s="12" t="s">
        <v>248</v>
      </c>
    </row>
    <row r="119" ht="127.5">
      <c r="E119" s="12" t="s">
        <v>249</v>
      </c>
    </row>
    <row r="120" spans="1:16" ht="25.5">
      <c r="A120" s="6">
        <v>32</v>
      </c>
      <c r="B120" s="6" t="s">
        <v>46</v>
      </c>
      <c r="C120" s="6" t="s">
        <v>250</v>
      </c>
      <c r="D120" s="6" t="s">
        <v>48</v>
      </c>
      <c r="E120" s="6" t="s">
        <v>251</v>
      </c>
      <c r="F120" s="6" t="s">
        <v>90</v>
      </c>
      <c r="G120" s="8">
        <v>1223.102</v>
      </c>
      <c r="H120" s="11"/>
      <c r="I120" s="10">
        <f>ROUND((H120*G120),2)</f>
        <v>0</v>
      </c>
      <c r="O120">
        <f>rekapitulace!H8</f>
        <v>21</v>
      </c>
      <c r="P120">
        <f>O120/100*I120</f>
        <v>0</v>
      </c>
    </row>
    <row r="121" ht="63.75">
      <c r="E121" s="12" t="s">
        <v>252</v>
      </c>
    </row>
    <row r="122" ht="51">
      <c r="E122" s="12" t="s">
        <v>253</v>
      </c>
    </row>
    <row r="123" spans="1:16" ht="25.5">
      <c r="A123" s="6">
        <v>33</v>
      </c>
      <c r="B123" s="6" t="s">
        <v>46</v>
      </c>
      <c r="C123" s="6" t="s">
        <v>254</v>
      </c>
      <c r="D123" s="6" t="s">
        <v>48</v>
      </c>
      <c r="E123" s="6" t="s">
        <v>255</v>
      </c>
      <c r="F123" s="6" t="s">
        <v>96</v>
      </c>
      <c r="G123" s="8">
        <v>3270.7</v>
      </c>
      <c r="H123" s="11"/>
      <c r="I123" s="10">
        <f>ROUND((H123*G123),2)</f>
        <v>0</v>
      </c>
      <c r="O123">
        <f>rekapitulace!H8</f>
        <v>21</v>
      </c>
      <c r="P123">
        <f>O123/100*I123</f>
        <v>0</v>
      </c>
    </row>
    <row r="124" ht="38.25">
      <c r="E124" s="12" t="s">
        <v>256</v>
      </c>
    </row>
    <row r="125" ht="51">
      <c r="E125" s="12" t="s">
        <v>257</v>
      </c>
    </row>
    <row r="126" spans="1:16" ht="25.5">
      <c r="A126" s="6">
        <v>34</v>
      </c>
      <c r="B126" s="6" t="s">
        <v>46</v>
      </c>
      <c r="C126" s="6" t="s">
        <v>258</v>
      </c>
      <c r="D126" s="6" t="s">
        <v>48</v>
      </c>
      <c r="E126" s="6" t="s">
        <v>259</v>
      </c>
      <c r="F126" s="6" t="s">
        <v>96</v>
      </c>
      <c r="G126" s="8">
        <v>3270.7</v>
      </c>
      <c r="H126" s="11"/>
      <c r="I126" s="10">
        <f>ROUND((H126*G126),2)</f>
        <v>0</v>
      </c>
      <c r="O126">
        <f>rekapitulace!H8</f>
        <v>21</v>
      </c>
      <c r="P126">
        <f>O126/100*I126</f>
        <v>0</v>
      </c>
    </row>
    <row r="127" ht="38.25">
      <c r="E127" s="12" t="s">
        <v>256</v>
      </c>
    </row>
    <row r="128" ht="51">
      <c r="E128" s="12" t="s">
        <v>257</v>
      </c>
    </row>
    <row r="129" spans="1:16" ht="25.5">
      <c r="A129" s="6">
        <v>35</v>
      </c>
      <c r="B129" s="6" t="s">
        <v>46</v>
      </c>
      <c r="C129" s="6" t="s">
        <v>260</v>
      </c>
      <c r="D129" s="6" t="s">
        <v>48</v>
      </c>
      <c r="E129" s="6" t="s">
        <v>261</v>
      </c>
      <c r="F129" s="6" t="s">
        <v>90</v>
      </c>
      <c r="G129" s="8">
        <v>130.828</v>
      </c>
      <c r="H129" s="11"/>
      <c r="I129" s="10">
        <f>ROUND((H129*G129),2)</f>
        <v>0</v>
      </c>
      <c r="O129">
        <f>rekapitulace!H8</f>
        <v>21</v>
      </c>
      <c r="P129">
        <f>O129/100*I129</f>
        <v>0</v>
      </c>
    </row>
    <row r="130" ht="38.25">
      <c r="E130" s="12" t="s">
        <v>262</v>
      </c>
    </row>
    <row r="131" ht="140.25">
      <c r="E131" s="12" t="s">
        <v>263</v>
      </c>
    </row>
    <row r="132" spans="1:16" ht="25.5">
      <c r="A132" s="6">
        <v>36</v>
      </c>
      <c r="B132" s="6" t="s">
        <v>46</v>
      </c>
      <c r="C132" s="6" t="s">
        <v>264</v>
      </c>
      <c r="D132" s="6" t="s">
        <v>48</v>
      </c>
      <c r="E132" s="6" t="s">
        <v>265</v>
      </c>
      <c r="F132" s="6" t="s">
        <v>90</v>
      </c>
      <c r="G132" s="8">
        <v>164.232</v>
      </c>
      <c r="H132" s="11"/>
      <c r="I132" s="10">
        <f>ROUND((H132*G132),2)</f>
        <v>0</v>
      </c>
      <c r="O132">
        <f>rekapitulace!H8</f>
        <v>21</v>
      </c>
      <c r="P132">
        <f>O132/100*I132</f>
        <v>0</v>
      </c>
    </row>
    <row r="133" ht="38.25">
      <c r="E133" s="12" t="s">
        <v>266</v>
      </c>
    </row>
    <row r="134" ht="140.25">
      <c r="E134" s="12" t="s">
        <v>263</v>
      </c>
    </row>
    <row r="135" spans="1:16" ht="25.5">
      <c r="A135" s="6">
        <v>37</v>
      </c>
      <c r="B135" s="6" t="s">
        <v>46</v>
      </c>
      <c r="C135" s="6" t="s">
        <v>267</v>
      </c>
      <c r="D135" s="6" t="s">
        <v>48</v>
      </c>
      <c r="E135" s="6" t="s">
        <v>268</v>
      </c>
      <c r="F135" s="6" t="s">
        <v>96</v>
      </c>
      <c r="G135" s="8">
        <v>59</v>
      </c>
      <c r="H135" s="11"/>
      <c r="I135" s="10">
        <f>ROUND((H135*G135),2)</f>
        <v>0</v>
      </c>
      <c r="O135">
        <f>rekapitulace!H8</f>
        <v>21</v>
      </c>
      <c r="P135">
        <f>O135/100*I135</f>
        <v>0</v>
      </c>
    </row>
    <row r="136" ht="12.75">
      <c r="E136" s="12" t="s">
        <v>269</v>
      </c>
    </row>
    <row r="137" ht="140.25">
      <c r="E137" s="12" t="s">
        <v>270</v>
      </c>
    </row>
    <row r="138" spans="1:16" ht="25.5">
      <c r="A138" s="6">
        <v>38</v>
      </c>
      <c r="B138" s="6" t="s">
        <v>46</v>
      </c>
      <c r="C138" s="6" t="s">
        <v>271</v>
      </c>
      <c r="D138" s="6" t="s">
        <v>48</v>
      </c>
      <c r="E138" s="6" t="s">
        <v>272</v>
      </c>
      <c r="F138" s="6" t="s">
        <v>96</v>
      </c>
      <c r="G138" s="8">
        <v>2477.8</v>
      </c>
      <c r="H138" s="11"/>
      <c r="I138" s="10">
        <f>ROUND((H138*G138),2)</f>
        <v>0</v>
      </c>
      <c r="O138">
        <f>rekapitulace!H8</f>
        <v>21</v>
      </c>
      <c r="P138">
        <f>O138/100*I138</f>
        <v>0</v>
      </c>
    </row>
    <row r="139" ht="12.75">
      <c r="E139" s="12" t="s">
        <v>273</v>
      </c>
    </row>
    <row r="140" ht="140.25">
      <c r="E140" s="12" t="s">
        <v>270</v>
      </c>
    </row>
    <row r="141" spans="1:16" ht="25.5">
      <c r="A141" s="6">
        <v>39</v>
      </c>
      <c r="B141" s="6" t="s">
        <v>46</v>
      </c>
      <c r="C141" s="6" t="s">
        <v>274</v>
      </c>
      <c r="D141" s="6" t="s">
        <v>48</v>
      </c>
      <c r="E141" s="6" t="s">
        <v>275</v>
      </c>
      <c r="F141" s="6" t="s">
        <v>96</v>
      </c>
      <c r="G141" s="8">
        <v>93.4</v>
      </c>
      <c r="H141" s="11"/>
      <c r="I141" s="10">
        <f>ROUND((H141*G141),2)</f>
        <v>0</v>
      </c>
      <c r="O141">
        <f>rekapitulace!H8</f>
        <v>21</v>
      </c>
      <c r="P141">
        <f>O141/100*I141</f>
        <v>0</v>
      </c>
    </row>
    <row r="142" ht="12.75">
      <c r="E142" s="12" t="s">
        <v>276</v>
      </c>
    </row>
    <row r="143" ht="140.25">
      <c r="E143" s="12" t="s">
        <v>270</v>
      </c>
    </row>
    <row r="144" spans="1:16" ht="25.5">
      <c r="A144" s="6">
        <v>40</v>
      </c>
      <c r="B144" s="6" t="s">
        <v>46</v>
      </c>
      <c r="C144" s="6" t="s">
        <v>277</v>
      </c>
      <c r="D144" s="6" t="s">
        <v>48</v>
      </c>
      <c r="E144" s="6" t="s">
        <v>278</v>
      </c>
      <c r="F144" s="6" t="s">
        <v>96</v>
      </c>
      <c r="G144" s="8">
        <v>108</v>
      </c>
      <c r="H144" s="11"/>
      <c r="I144" s="10">
        <f>ROUND((H144*G144),2)</f>
        <v>0</v>
      </c>
      <c r="O144">
        <f>rekapitulace!H8</f>
        <v>21</v>
      </c>
      <c r="P144">
        <f>O144/100*I144</f>
        <v>0</v>
      </c>
    </row>
    <row r="145" ht="12.75">
      <c r="E145" s="12" t="s">
        <v>279</v>
      </c>
    </row>
    <row r="146" ht="178.5">
      <c r="E146" s="12" t="s">
        <v>280</v>
      </c>
    </row>
    <row r="147" spans="1:16" ht="25.5">
      <c r="A147" s="6">
        <v>41</v>
      </c>
      <c r="B147" s="6" t="s">
        <v>46</v>
      </c>
      <c r="C147" s="6" t="s">
        <v>281</v>
      </c>
      <c r="D147" s="6" t="s">
        <v>48</v>
      </c>
      <c r="E147" s="6" t="s">
        <v>282</v>
      </c>
      <c r="F147" s="6" t="s">
        <v>121</v>
      </c>
      <c r="G147" s="8">
        <v>999.7</v>
      </c>
      <c r="H147" s="11"/>
      <c r="I147" s="10">
        <f>ROUND((H147*G147),2)</f>
        <v>0</v>
      </c>
      <c r="O147">
        <f>rekapitulace!H8</f>
        <v>21</v>
      </c>
      <c r="P147">
        <f>O147/100*I147</f>
        <v>0</v>
      </c>
    </row>
    <row r="148" ht="12.75">
      <c r="E148" s="12" t="s">
        <v>283</v>
      </c>
    </row>
    <row r="149" ht="38.25">
      <c r="E149" s="12" t="s">
        <v>284</v>
      </c>
    </row>
    <row r="150" spans="1:16" ht="12.75" customHeight="1">
      <c r="A150" s="13"/>
      <c r="B150" s="13"/>
      <c r="C150" s="13" t="s">
        <v>39</v>
      </c>
      <c r="D150" s="13"/>
      <c r="E150" s="13" t="s">
        <v>245</v>
      </c>
      <c r="F150" s="13"/>
      <c r="G150" s="13"/>
      <c r="H150" s="13"/>
      <c r="I150" s="13">
        <f>SUM(I117:I149)</f>
        <v>0</v>
      </c>
      <c r="P150">
        <f>ROUND(SUM(P117:P149),2)</f>
        <v>0</v>
      </c>
    </row>
    <row r="152" spans="1:9" ht="12.75" customHeight="1">
      <c r="A152" s="7"/>
      <c r="B152" s="7"/>
      <c r="C152" s="7" t="s">
        <v>40</v>
      </c>
      <c r="D152" s="7"/>
      <c r="E152" s="7" t="s">
        <v>285</v>
      </c>
      <c r="F152" s="7"/>
      <c r="G152" s="9"/>
      <c r="H152" s="7"/>
      <c r="I152" s="9"/>
    </row>
    <row r="153" spans="1:16" ht="25.5">
      <c r="A153" s="6">
        <v>42</v>
      </c>
      <c r="B153" s="6" t="s">
        <v>46</v>
      </c>
      <c r="C153" s="6" t="s">
        <v>286</v>
      </c>
      <c r="D153" s="6" t="s">
        <v>48</v>
      </c>
      <c r="E153" s="6" t="s">
        <v>287</v>
      </c>
      <c r="F153" s="6" t="s">
        <v>85</v>
      </c>
      <c r="G153" s="8">
        <v>2.675</v>
      </c>
      <c r="H153" s="11"/>
      <c r="I153" s="10">
        <f>ROUND((H153*G153),2)</f>
        <v>0</v>
      </c>
      <c r="O153">
        <f>rekapitulace!H8</f>
        <v>21</v>
      </c>
      <c r="P153">
        <f>O153/100*I153</f>
        <v>0</v>
      </c>
    </row>
    <row r="154" ht="12.75">
      <c r="E154" s="12" t="s">
        <v>288</v>
      </c>
    </row>
    <row r="155" ht="267.75">
      <c r="E155" s="12" t="s">
        <v>289</v>
      </c>
    </row>
    <row r="156" spans="1:16" ht="25.5">
      <c r="A156" s="6">
        <v>43</v>
      </c>
      <c r="B156" s="6" t="s">
        <v>46</v>
      </c>
      <c r="C156" s="6" t="s">
        <v>290</v>
      </c>
      <c r="D156" s="6" t="s">
        <v>48</v>
      </c>
      <c r="E156" s="6" t="s">
        <v>291</v>
      </c>
      <c r="F156" s="6" t="s">
        <v>90</v>
      </c>
      <c r="G156" s="8">
        <v>25.11</v>
      </c>
      <c r="H156" s="11"/>
      <c r="I156" s="10">
        <f>ROUND((H156*G156),2)</f>
        <v>0</v>
      </c>
      <c r="O156">
        <f>rekapitulace!H8</f>
        <v>21</v>
      </c>
      <c r="P156">
        <f>O156/100*I156</f>
        <v>0</v>
      </c>
    </row>
    <row r="157" ht="12.75">
      <c r="E157" s="12" t="s">
        <v>292</v>
      </c>
    </row>
    <row r="158" ht="267.75">
      <c r="E158" s="12" t="s">
        <v>293</v>
      </c>
    </row>
    <row r="159" spans="1:16" ht="12.75" customHeight="1">
      <c r="A159" s="13"/>
      <c r="B159" s="13"/>
      <c r="C159" s="13" t="s">
        <v>40</v>
      </c>
      <c r="D159" s="13"/>
      <c r="E159" s="13" t="s">
        <v>285</v>
      </c>
      <c r="F159" s="13"/>
      <c r="G159" s="13"/>
      <c r="H159" s="13"/>
      <c r="I159" s="13">
        <f>SUM(I153:I158)</f>
        <v>0</v>
      </c>
      <c r="P159">
        <f>ROUND(SUM(P153:P158),2)</f>
        <v>0</v>
      </c>
    </row>
    <row r="161" spans="1:9" ht="12.75" customHeight="1">
      <c r="A161" s="7"/>
      <c r="B161" s="7"/>
      <c r="C161" s="7" t="s">
        <v>42</v>
      </c>
      <c r="D161" s="7"/>
      <c r="E161" s="7" t="s">
        <v>145</v>
      </c>
      <c r="F161" s="7"/>
      <c r="G161" s="9"/>
      <c r="H161" s="7"/>
      <c r="I161" s="9"/>
    </row>
    <row r="162" spans="1:16" ht="25.5">
      <c r="A162" s="6">
        <v>44</v>
      </c>
      <c r="B162" s="6" t="s">
        <v>46</v>
      </c>
      <c r="C162" s="6" t="s">
        <v>294</v>
      </c>
      <c r="D162" s="6" t="s">
        <v>48</v>
      </c>
      <c r="E162" s="6" t="s">
        <v>295</v>
      </c>
      <c r="F162" s="6" t="s">
        <v>72</v>
      </c>
      <c r="G162" s="8">
        <v>30</v>
      </c>
      <c r="H162" s="11"/>
      <c r="I162" s="10">
        <f>ROUND((H162*G162),2)</f>
        <v>0</v>
      </c>
      <c r="O162">
        <f>rekapitulace!H8</f>
        <v>21</v>
      </c>
      <c r="P162">
        <f>O162/100*I162</f>
        <v>0</v>
      </c>
    </row>
    <row r="163" ht="38.25">
      <c r="E163" s="12" t="s">
        <v>296</v>
      </c>
    </row>
    <row r="164" ht="25.5">
      <c r="E164" s="12" t="s">
        <v>148</v>
      </c>
    </row>
    <row r="165" spans="1:16" ht="25.5">
      <c r="A165" s="6">
        <v>45</v>
      </c>
      <c r="B165" s="6" t="s">
        <v>46</v>
      </c>
      <c r="C165" s="6" t="s">
        <v>151</v>
      </c>
      <c r="D165" s="6" t="s">
        <v>48</v>
      </c>
      <c r="E165" s="6" t="s">
        <v>152</v>
      </c>
      <c r="F165" s="6" t="s">
        <v>72</v>
      </c>
      <c r="G165" s="8">
        <v>7</v>
      </c>
      <c r="H165" s="11"/>
      <c r="I165" s="10">
        <f>ROUND((H165*G165),2)</f>
        <v>0</v>
      </c>
      <c r="O165">
        <f>rekapitulace!H8</f>
        <v>21</v>
      </c>
      <c r="P165">
        <f>O165/100*I165</f>
        <v>0</v>
      </c>
    </row>
    <row r="166" ht="38.25">
      <c r="E166" s="12" t="s">
        <v>297</v>
      </c>
    </row>
    <row r="167" ht="25.5">
      <c r="E167" s="12" t="s">
        <v>148</v>
      </c>
    </row>
    <row r="168" spans="1:16" ht="25.5">
      <c r="A168" s="6">
        <v>46</v>
      </c>
      <c r="B168" s="6" t="s">
        <v>46</v>
      </c>
      <c r="C168" s="6" t="s">
        <v>298</v>
      </c>
      <c r="D168" s="6" t="s">
        <v>48</v>
      </c>
      <c r="E168" s="6" t="s">
        <v>299</v>
      </c>
      <c r="F168" s="6" t="s">
        <v>90</v>
      </c>
      <c r="G168" s="8">
        <v>34.65</v>
      </c>
      <c r="H168" s="11"/>
      <c r="I168" s="10">
        <f>ROUND((H168*G168),2)</f>
        <v>0</v>
      </c>
      <c r="O168">
        <f>rekapitulace!H8</f>
        <v>21</v>
      </c>
      <c r="P168">
        <f>O168/100*I168</f>
        <v>0</v>
      </c>
    </row>
    <row r="169" ht="12.75">
      <c r="E169" s="12" t="s">
        <v>300</v>
      </c>
    </row>
    <row r="170" ht="357">
      <c r="E170" s="12" t="s">
        <v>301</v>
      </c>
    </row>
    <row r="171" spans="1:16" ht="12.75" customHeight="1">
      <c r="A171" s="13"/>
      <c r="B171" s="13"/>
      <c r="C171" s="13" t="s">
        <v>42</v>
      </c>
      <c r="D171" s="13"/>
      <c r="E171" s="13" t="s">
        <v>145</v>
      </c>
      <c r="F171" s="13"/>
      <c r="G171" s="13"/>
      <c r="H171" s="13"/>
      <c r="I171" s="13">
        <f>SUM(I162:I170)</f>
        <v>0</v>
      </c>
      <c r="P171">
        <f>ROUND(SUM(P162:P170),2)</f>
        <v>0</v>
      </c>
    </row>
    <row r="173" spans="1:9" ht="12.75" customHeight="1">
      <c r="A173" s="7"/>
      <c r="B173" s="7"/>
      <c r="C173" s="7" t="s">
        <v>43</v>
      </c>
      <c r="D173" s="7"/>
      <c r="E173" s="7" t="s">
        <v>302</v>
      </c>
      <c r="F173" s="7"/>
      <c r="G173" s="9"/>
      <c r="H173" s="7"/>
      <c r="I173" s="9"/>
    </row>
    <row r="174" spans="1:16" ht="25.5">
      <c r="A174" s="6">
        <v>47</v>
      </c>
      <c r="B174" s="6" t="s">
        <v>46</v>
      </c>
      <c r="C174" s="6" t="s">
        <v>303</v>
      </c>
      <c r="D174" s="6" t="s">
        <v>48</v>
      </c>
      <c r="E174" s="6" t="s">
        <v>304</v>
      </c>
      <c r="F174" s="6" t="s">
        <v>72</v>
      </c>
      <c r="G174" s="8">
        <v>1</v>
      </c>
      <c r="H174" s="11"/>
      <c r="I174" s="10">
        <f>ROUND((H174*G174),2)</f>
        <v>0</v>
      </c>
      <c r="O174">
        <f>rekapitulace!H8</f>
        <v>21</v>
      </c>
      <c r="P174">
        <f>O174/100*I174</f>
        <v>0</v>
      </c>
    </row>
    <row r="175" ht="12.75">
      <c r="E175" s="12" t="s">
        <v>77</v>
      </c>
    </row>
    <row r="176" ht="25.5">
      <c r="E176" s="12" t="s">
        <v>305</v>
      </c>
    </row>
    <row r="177" spans="1:16" ht="25.5">
      <c r="A177" s="6">
        <v>48</v>
      </c>
      <c r="B177" s="6" t="s">
        <v>46</v>
      </c>
      <c r="C177" s="6" t="s">
        <v>306</v>
      </c>
      <c r="D177" s="6" t="s">
        <v>48</v>
      </c>
      <c r="E177" s="6" t="s">
        <v>307</v>
      </c>
      <c r="F177" s="6" t="s">
        <v>72</v>
      </c>
      <c r="G177" s="8">
        <v>46</v>
      </c>
      <c r="H177" s="11"/>
      <c r="I177" s="10">
        <f>ROUND((H177*G177),2)</f>
        <v>0</v>
      </c>
      <c r="O177">
        <f>rekapitulace!H8</f>
        <v>21</v>
      </c>
      <c r="P177">
        <f>O177/100*I177</f>
        <v>0</v>
      </c>
    </row>
    <row r="178" ht="204">
      <c r="E178" s="12" t="s">
        <v>308</v>
      </c>
    </row>
    <row r="179" ht="51">
      <c r="E179" s="12" t="s">
        <v>309</v>
      </c>
    </row>
    <row r="180" spans="1:16" ht="25.5">
      <c r="A180" s="6">
        <v>49</v>
      </c>
      <c r="B180" s="6" t="s">
        <v>46</v>
      </c>
      <c r="C180" s="6" t="s">
        <v>310</v>
      </c>
      <c r="D180" s="6" t="s">
        <v>48</v>
      </c>
      <c r="E180" s="6" t="s">
        <v>311</v>
      </c>
      <c r="F180" s="6" t="s">
        <v>72</v>
      </c>
      <c r="G180" s="8">
        <v>33</v>
      </c>
      <c r="H180" s="11"/>
      <c r="I180" s="10">
        <f>ROUND((H180*G180),2)</f>
        <v>0</v>
      </c>
      <c r="O180">
        <f>rekapitulace!H8</f>
        <v>21</v>
      </c>
      <c r="P180">
        <f>O180/100*I180</f>
        <v>0</v>
      </c>
    </row>
    <row r="181" ht="204">
      <c r="E181" s="12" t="s">
        <v>312</v>
      </c>
    </row>
    <row r="182" ht="25.5">
      <c r="E182" s="12" t="s">
        <v>305</v>
      </c>
    </row>
    <row r="183" spans="1:16" ht="25.5">
      <c r="A183" s="6">
        <v>50</v>
      </c>
      <c r="B183" s="6" t="s">
        <v>46</v>
      </c>
      <c r="C183" s="6" t="s">
        <v>313</v>
      </c>
      <c r="D183" s="6" t="s">
        <v>48</v>
      </c>
      <c r="E183" s="6" t="s">
        <v>314</v>
      </c>
      <c r="F183" s="6" t="s">
        <v>72</v>
      </c>
      <c r="G183" s="8">
        <v>37</v>
      </c>
      <c r="H183" s="11"/>
      <c r="I183" s="10">
        <f>ROUND((H183*G183),2)</f>
        <v>0</v>
      </c>
      <c r="O183">
        <f>rekapitulace!H8</f>
        <v>21</v>
      </c>
      <c r="P183">
        <f>O183/100*I183</f>
        <v>0</v>
      </c>
    </row>
    <row r="184" ht="12.75">
      <c r="E184" s="12" t="s">
        <v>315</v>
      </c>
    </row>
    <row r="185" ht="51">
      <c r="E185" s="12" t="s">
        <v>316</v>
      </c>
    </row>
    <row r="186" spans="1:16" ht="25.5">
      <c r="A186" s="6">
        <v>51</v>
      </c>
      <c r="B186" s="6" t="s">
        <v>46</v>
      </c>
      <c r="C186" s="6" t="s">
        <v>317</v>
      </c>
      <c r="D186" s="6" t="s">
        <v>48</v>
      </c>
      <c r="E186" s="6" t="s">
        <v>318</v>
      </c>
      <c r="F186" s="6" t="s">
        <v>72</v>
      </c>
      <c r="G186" s="8">
        <v>27</v>
      </c>
      <c r="H186" s="11"/>
      <c r="I186" s="10">
        <f>ROUND((H186*G186),2)</f>
        <v>0</v>
      </c>
      <c r="O186">
        <f>rekapitulace!H8</f>
        <v>21</v>
      </c>
      <c r="P186">
        <f>O186/100*I186</f>
        <v>0</v>
      </c>
    </row>
    <row r="187" ht="12.75">
      <c r="E187" s="12" t="s">
        <v>319</v>
      </c>
    </row>
    <row r="188" ht="25.5">
      <c r="E188" s="12" t="s">
        <v>305</v>
      </c>
    </row>
    <row r="189" spans="1:16" ht="25.5">
      <c r="A189" s="6">
        <v>52</v>
      </c>
      <c r="B189" s="6" t="s">
        <v>46</v>
      </c>
      <c r="C189" s="6" t="s">
        <v>320</v>
      </c>
      <c r="D189" s="6" t="s">
        <v>48</v>
      </c>
      <c r="E189" s="6" t="s">
        <v>321</v>
      </c>
      <c r="F189" s="6" t="s">
        <v>96</v>
      </c>
      <c r="G189" s="8">
        <v>33.7</v>
      </c>
      <c r="H189" s="11"/>
      <c r="I189" s="10">
        <f>ROUND((H189*G189),2)</f>
        <v>0</v>
      </c>
      <c r="O189">
        <f>rekapitulace!H8</f>
        <v>21</v>
      </c>
      <c r="P189">
        <f>O189/100*I189</f>
        <v>0</v>
      </c>
    </row>
    <row r="190" ht="12.75">
      <c r="E190" s="12" t="s">
        <v>322</v>
      </c>
    </row>
    <row r="191" ht="38.25">
      <c r="E191" s="12" t="s">
        <v>323</v>
      </c>
    </row>
    <row r="192" spans="1:16" ht="25.5">
      <c r="A192" s="6">
        <v>53</v>
      </c>
      <c r="B192" s="6" t="s">
        <v>46</v>
      </c>
      <c r="C192" s="6" t="s">
        <v>324</v>
      </c>
      <c r="D192" s="6" t="s">
        <v>48</v>
      </c>
      <c r="E192" s="6" t="s">
        <v>325</v>
      </c>
      <c r="F192" s="6" t="s">
        <v>96</v>
      </c>
      <c r="G192" s="8">
        <v>33.7</v>
      </c>
      <c r="H192" s="11"/>
      <c r="I192" s="10">
        <f>ROUND((H192*G192),2)</f>
        <v>0</v>
      </c>
      <c r="O192">
        <f>rekapitulace!H8</f>
        <v>21</v>
      </c>
      <c r="P192">
        <f>O192/100*I192</f>
        <v>0</v>
      </c>
    </row>
    <row r="193" ht="51">
      <c r="E193" s="12" t="s">
        <v>326</v>
      </c>
    </row>
    <row r="194" ht="38.25">
      <c r="E194" s="12" t="s">
        <v>323</v>
      </c>
    </row>
    <row r="195" spans="1:16" ht="25.5">
      <c r="A195" s="6">
        <v>54</v>
      </c>
      <c r="B195" s="6" t="s">
        <v>46</v>
      </c>
      <c r="C195" s="6" t="s">
        <v>327</v>
      </c>
      <c r="D195" s="6" t="s">
        <v>48</v>
      </c>
      <c r="E195" s="6" t="s">
        <v>328</v>
      </c>
      <c r="F195" s="6" t="s">
        <v>72</v>
      </c>
      <c r="G195" s="8">
        <v>12</v>
      </c>
      <c r="H195" s="11"/>
      <c r="I195" s="10">
        <f>ROUND((H195*G195),2)</f>
        <v>0</v>
      </c>
      <c r="O195">
        <f>rekapitulace!H8</f>
        <v>21</v>
      </c>
      <c r="P195">
        <f>O195/100*I195</f>
        <v>0</v>
      </c>
    </row>
    <row r="196" ht="12.75">
      <c r="E196" s="12" t="s">
        <v>329</v>
      </c>
    </row>
    <row r="197" ht="38.25">
      <c r="E197" s="12" t="s">
        <v>330</v>
      </c>
    </row>
    <row r="198" spans="1:16" ht="25.5">
      <c r="A198" s="6">
        <v>55</v>
      </c>
      <c r="B198" s="6" t="s">
        <v>46</v>
      </c>
      <c r="C198" s="6" t="s">
        <v>331</v>
      </c>
      <c r="D198" s="6" t="s">
        <v>48</v>
      </c>
      <c r="E198" s="6" t="s">
        <v>332</v>
      </c>
      <c r="F198" s="6" t="s">
        <v>121</v>
      </c>
      <c r="G198" s="8">
        <v>14</v>
      </c>
      <c r="H198" s="11"/>
      <c r="I198" s="10">
        <f>ROUND((H198*G198),2)</f>
        <v>0</v>
      </c>
      <c r="O198">
        <f>rekapitulace!H8</f>
        <v>21</v>
      </c>
      <c r="P198">
        <f>O198/100*I198</f>
        <v>0</v>
      </c>
    </row>
    <row r="199" ht="12.75">
      <c r="E199" s="12" t="s">
        <v>333</v>
      </c>
    </row>
    <row r="200" ht="51">
      <c r="E200" s="12" t="s">
        <v>334</v>
      </c>
    </row>
    <row r="201" spans="1:16" ht="25.5">
      <c r="A201" s="6">
        <v>56</v>
      </c>
      <c r="B201" s="6" t="s">
        <v>46</v>
      </c>
      <c r="C201" s="6" t="s">
        <v>335</v>
      </c>
      <c r="D201" s="6" t="s">
        <v>48</v>
      </c>
      <c r="E201" s="6" t="s">
        <v>336</v>
      </c>
      <c r="F201" s="6" t="s">
        <v>121</v>
      </c>
      <c r="G201" s="8">
        <v>1218</v>
      </c>
      <c r="H201" s="11"/>
      <c r="I201" s="10">
        <f>ROUND((H201*G201),2)</f>
        <v>0</v>
      </c>
      <c r="O201">
        <f>rekapitulace!H8</f>
        <v>21</v>
      </c>
      <c r="P201">
        <f>O201/100*I201</f>
        <v>0</v>
      </c>
    </row>
    <row r="202" ht="38.25">
      <c r="E202" s="12" t="s">
        <v>337</v>
      </c>
    </row>
    <row r="203" ht="51">
      <c r="E203" s="12" t="s">
        <v>334</v>
      </c>
    </row>
    <row r="204" spans="1:16" ht="25.5">
      <c r="A204" s="6">
        <v>57</v>
      </c>
      <c r="B204" s="6" t="s">
        <v>46</v>
      </c>
      <c r="C204" s="6" t="s">
        <v>338</v>
      </c>
      <c r="D204" s="6" t="s">
        <v>48</v>
      </c>
      <c r="E204" s="6" t="s">
        <v>339</v>
      </c>
      <c r="F204" s="6" t="s">
        <v>121</v>
      </c>
      <c r="G204" s="8">
        <v>553</v>
      </c>
      <c r="H204" s="11"/>
      <c r="I204" s="10">
        <f>ROUND((H204*G204),2)</f>
        <v>0</v>
      </c>
      <c r="O204">
        <f>rekapitulace!H8</f>
        <v>21</v>
      </c>
      <c r="P204">
        <f>O204/100*I204</f>
        <v>0</v>
      </c>
    </row>
    <row r="205" ht="12.75">
      <c r="E205" s="12" t="s">
        <v>340</v>
      </c>
    </row>
    <row r="206" ht="51">
      <c r="E206" s="12" t="s">
        <v>341</v>
      </c>
    </row>
    <row r="207" spans="1:16" ht="25.5">
      <c r="A207" s="6">
        <v>58</v>
      </c>
      <c r="B207" s="6" t="s">
        <v>46</v>
      </c>
      <c r="C207" s="6" t="s">
        <v>342</v>
      </c>
      <c r="D207" s="6" t="s">
        <v>48</v>
      </c>
      <c r="E207" s="6" t="s">
        <v>343</v>
      </c>
      <c r="F207" s="6" t="s">
        <v>121</v>
      </c>
      <c r="G207" s="8">
        <v>68.2</v>
      </c>
      <c r="H207" s="11"/>
      <c r="I207" s="10">
        <f>ROUND((H207*G207),2)</f>
        <v>0</v>
      </c>
      <c r="O207">
        <f>rekapitulace!H8</f>
        <v>21</v>
      </c>
      <c r="P207">
        <f>O207/100*I207</f>
        <v>0</v>
      </c>
    </row>
    <row r="208" ht="12.75">
      <c r="E208" s="12" t="s">
        <v>344</v>
      </c>
    </row>
    <row r="209" ht="12.75">
      <c r="E209" s="12" t="s">
        <v>345</v>
      </c>
    </row>
    <row r="210" spans="1:16" ht="38.25">
      <c r="A210" s="6">
        <v>59</v>
      </c>
      <c r="B210" s="6" t="s">
        <v>46</v>
      </c>
      <c r="C210" s="6" t="s">
        <v>346</v>
      </c>
      <c r="D210" s="6" t="s">
        <v>48</v>
      </c>
      <c r="E210" s="6" t="s">
        <v>347</v>
      </c>
      <c r="F210" s="6" t="s">
        <v>50</v>
      </c>
      <c r="G210" s="8">
        <v>1</v>
      </c>
      <c r="H210" s="11"/>
      <c r="I210" s="10">
        <f>ROUND((H210*G210),2)</f>
        <v>0</v>
      </c>
      <c r="O210">
        <f>rekapitulace!H8</f>
        <v>21</v>
      </c>
      <c r="P210">
        <f>O210/100*I210</f>
        <v>0</v>
      </c>
    </row>
    <row r="211" ht="12.75">
      <c r="E211" s="12" t="s">
        <v>51</v>
      </c>
    </row>
    <row r="212" ht="89.25">
      <c r="E212" s="12" t="s">
        <v>348</v>
      </c>
    </row>
    <row r="213" spans="1:16" ht="38.25">
      <c r="A213" s="6">
        <v>60</v>
      </c>
      <c r="B213" s="6" t="s">
        <v>46</v>
      </c>
      <c r="C213" s="6" t="s">
        <v>349</v>
      </c>
      <c r="D213" s="6" t="s">
        <v>48</v>
      </c>
      <c r="E213" s="6" t="s">
        <v>350</v>
      </c>
      <c r="F213" s="6" t="s">
        <v>50</v>
      </c>
      <c r="G213" s="8">
        <v>1</v>
      </c>
      <c r="H213" s="11"/>
      <c r="I213" s="10">
        <f>ROUND((H213*G213),2)</f>
        <v>0</v>
      </c>
      <c r="O213">
        <f>rekapitulace!H8</f>
        <v>21</v>
      </c>
      <c r="P213">
        <f>O213/100*I213</f>
        <v>0</v>
      </c>
    </row>
    <row r="214" ht="12.75">
      <c r="E214" s="12" t="s">
        <v>51</v>
      </c>
    </row>
    <row r="215" ht="89.25">
      <c r="E215" s="12" t="s">
        <v>348</v>
      </c>
    </row>
    <row r="216" spans="1:16" ht="12.75" customHeight="1">
      <c r="A216" s="13"/>
      <c r="B216" s="13"/>
      <c r="C216" s="13" t="s">
        <v>43</v>
      </c>
      <c r="D216" s="13"/>
      <c r="E216" s="13" t="s">
        <v>302</v>
      </c>
      <c r="F216" s="13"/>
      <c r="G216" s="13"/>
      <c r="H216" s="13"/>
      <c r="I216" s="13">
        <f>SUM(I174:I215)</f>
        <v>0</v>
      </c>
      <c r="P216">
        <f>ROUND(SUM(P174:P215),2)</f>
        <v>0</v>
      </c>
    </row>
    <row r="218" spans="1:16" ht="12.75" customHeight="1">
      <c r="A218" s="13"/>
      <c r="B218" s="13"/>
      <c r="C218" s="13"/>
      <c r="D218" s="13"/>
      <c r="E218" s="13" t="s">
        <v>79</v>
      </c>
      <c r="F218" s="13"/>
      <c r="G218" s="13"/>
      <c r="H218" s="13"/>
      <c r="I218" s="13">
        <f>+I21+I84+I102+I108+I114+I150+I159+I171+I216</f>
        <v>0</v>
      </c>
      <c r="P218">
        <f>+P21+P84+P102+P108+P114+P150+P159+P171+P216</f>
        <v>0</v>
      </c>
    </row>
  </sheetData>
  <sheetProtection password="9CDF" sheet="1" formatColumns="0"/>
  <protectedRanges>
    <protectedRange sqref="H11:H213" name="Oblast1"/>
  </protectedRanges>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185"/>
  <sheetViews>
    <sheetView zoomScalePageLayoutView="0" workbookViewId="0" topLeftCell="A1">
      <pane ySplit="10" topLeftCell="A174"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351</v>
      </c>
      <c r="D5" s="5"/>
      <c r="E5" s="5" t="s">
        <v>352</v>
      </c>
    </row>
    <row r="6" spans="1:5" ht="12.75" customHeight="1">
      <c r="A6" t="s">
        <v>18</v>
      </c>
      <c r="C6" s="5" t="s">
        <v>353</v>
      </c>
      <c r="D6" s="5"/>
      <c r="E6" s="5" t="s">
        <v>352</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157</v>
      </c>
      <c r="D12" s="6" t="s">
        <v>48</v>
      </c>
      <c r="E12" s="6" t="s">
        <v>354</v>
      </c>
      <c r="F12" s="6" t="s">
        <v>90</v>
      </c>
      <c r="G12" s="8">
        <v>480.5</v>
      </c>
      <c r="H12" s="11"/>
      <c r="I12" s="10">
        <f>ROUND((H12*G12),2)</f>
        <v>0</v>
      </c>
      <c r="O12">
        <f>rekapitulace!H8</f>
        <v>21</v>
      </c>
      <c r="P12">
        <f>O12/100*I12</f>
        <v>0</v>
      </c>
    </row>
    <row r="13" ht="12.75">
      <c r="E13" s="12" t="s">
        <v>355</v>
      </c>
    </row>
    <row r="14" ht="25.5">
      <c r="E14" s="12" t="s">
        <v>87</v>
      </c>
    </row>
    <row r="15" spans="1:16" ht="25.5">
      <c r="A15" s="6">
        <v>2</v>
      </c>
      <c r="B15" s="6" t="s">
        <v>46</v>
      </c>
      <c r="C15" s="6" t="s">
        <v>83</v>
      </c>
      <c r="D15" s="6" t="s">
        <v>48</v>
      </c>
      <c r="E15" s="6" t="s">
        <v>159</v>
      </c>
      <c r="F15" s="6" t="s">
        <v>85</v>
      </c>
      <c r="G15" s="8">
        <v>831.606</v>
      </c>
      <c r="H15" s="11"/>
      <c r="I15" s="10">
        <f>ROUND((H15*G15),2)</f>
        <v>0</v>
      </c>
      <c r="O15">
        <f>rekapitulace!H8</f>
        <v>21</v>
      </c>
      <c r="P15">
        <f>O15/100*I15</f>
        <v>0</v>
      </c>
    </row>
    <row r="16" ht="165.75">
      <c r="E16" s="12" t="s">
        <v>356</v>
      </c>
    </row>
    <row r="17" ht="25.5">
      <c r="E17" s="12" t="s">
        <v>87</v>
      </c>
    </row>
    <row r="18" spans="1:16" ht="25.5">
      <c r="A18" s="6">
        <v>3</v>
      </c>
      <c r="B18" s="6" t="s">
        <v>46</v>
      </c>
      <c r="C18" s="6" t="s">
        <v>88</v>
      </c>
      <c r="D18" s="6" t="s">
        <v>48</v>
      </c>
      <c r="E18" s="6" t="s">
        <v>89</v>
      </c>
      <c r="F18" s="6" t="s">
        <v>90</v>
      </c>
      <c r="G18" s="8">
        <v>742.5</v>
      </c>
      <c r="H18" s="11"/>
      <c r="I18" s="10">
        <f>ROUND((H18*G18),2)</f>
        <v>0</v>
      </c>
      <c r="O18">
        <f>rekapitulace!H8</f>
        <v>21</v>
      </c>
      <c r="P18">
        <f>O18/100*I18</f>
        <v>0</v>
      </c>
    </row>
    <row r="19" ht="12.75">
      <c r="E19" s="12" t="s">
        <v>357</v>
      </c>
    </row>
    <row r="20" ht="25.5">
      <c r="E20" s="12" t="s">
        <v>92</v>
      </c>
    </row>
    <row r="21" spans="1:16" ht="12.75" customHeight="1">
      <c r="A21" s="13"/>
      <c r="B21" s="13"/>
      <c r="C21" s="13" t="s">
        <v>45</v>
      </c>
      <c r="D21" s="13"/>
      <c r="E21" s="13" t="s">
        <v>44</v>
      </c>
      <c r="F21" s="13"/>
      <c r="G21" s="13"/>
      <c r="H21" s="13"/>
      <c r="I21" s="13">
        <f>SUM(I12:I20)</f>
        <v>0</v>
      </c>
      <c r="P21">
        <f>ROUND(SUM(P12:P20),2)</f>
        <v>0</v>
      </c>
    </row>
    <row r="23" spans="1:9" ht="12.75" customHeight="1">
      <c r="A23" s="7"/>
      <c r="B23" s="7"/>
      <c r="C23" s="7" t="s">
        <v>25</v>
      </c>
      <c r="D23" s="7"/>
      <c r="E23" s="7" t="s">
        <v>93</v>
      </c>
      <c r="F23" s="7"/>
      <c r="G23" s="9"/>
      <c r="H23" s="7"/>
      <c r="I23" s="9"/>
    </row>
    <row r="24" spans="1:16" ht="25.5">
      <c r="A24" s="6">
        <v>4</v>
      </c>
      <c r="B24" s="6" t="s">
        <v>46</v>
      </c>
      <c r="C24" s="6" t="s">
        <v>102</v>
      </c>
      <c r="D24" s="6" t="s">
        <v>48</v>
      </c>
      <c r="E24" s="6" t="s">
        <v>103</v>
      </c>
      <c r="F24" s="6" t="s">
        <v>90</v>
      </c>
      <c r="G24" s="8">
        <v>48.507</v>
      </c>
      <c r="H24" s="11"/>
      <c r="I24" s="10">
        <f>ROUND((H24*G24),2)</f>
        <v>0</v>
      </c>
      <c r="O24">
        <f>rekapitulace!H8</f>
        <v>21</v>
      </c>
      <c r="P24">
        <f>O24/100*I24</f>
        <v>0</v>
      </c>
    </row>
    <row r="25" ht="38.25">
      <c r="E25" s="12" t="s">
        <v>358</v>
      </c>
    </row>
    <row r="26" ht="63.75">
      <c r="E26" s="12" t="s">
        <v>105</v>
      </c>
    </row>
    <row r="27" spans="1:16" ht="25.5">
      <c r="A27" s="6">
        <v>5</v>
      </c>
      <c r="B27" s="6" t="s">
        <v>46</v>
      </c>
      <c r="C27" s="6" t="s">
        <v>106</v>
      </c>
      <c r="D27" s="6" t="s">
        <v>48</v>
      </c>
      <c r="E27" s="6" t="s">
        <v>107</v>
      </c>
      <c r="F27" s="6" t="s">
        <v>90</v>
      </c>
      <c r="G27" s="8">
        <v>2.2</v>
      </c>
      <c r="H27" s="11"/>
      <c r="I27" s="10">
        <f>ROUND((H27*G27),2)</f>
        <v>0</v>
      </c>
      <c r="O27">
        <f>rekapitulace!H8</f>
        <v>21</v>
      </c>
      <c r="P27">
        <f>O27/100*I27</f>
        <v>0</v>
      </c>
    </row>
    <row r="28" ht="12.75">
      <c r="E28" s="12" t="s">
        <v>359</v>
      </c>
    </row>
    <row r="29" ht="63.75">
      <c r="E29" s="12" t="s">
        <v>105</v>
      </c>
    </row>
    <row r="30" spans="1:16" ht="25.5">
      <c r="A30" s="6">
        <v>6</v>
      </c>
      <c r="B30" s="6" t="s">
        <v>46</v>
      </c>
      <c r="C30" s="6" t="s">
        <v>360</v>
      </c>
      <c r="D30" s="6" t="s">
        <v>48</v>
      </c>
      <c r="E30" s="6" t="s">
        <v>361</v>
      </c>
      <c r="F30" s="6" t="s">
        <v>90</v>
      </c>
      <c r="G30" s="8">
        <v>6.36</v>
      </c>
      <c r="H30" s="11"/>
      <c r="I30" s="10">
        <f>ROUND((H30*G30),2)</f>
        <v>0</v>
      </c>
      <c r="O30">
        <f>rekapitulace!H8</f>
        <v>21</v>
      </c>
      <c r="P30">
        <f>O30/100*I30</f>
        <v>0</v>
      </c>
    </row>
    <row r="31" ht="12.75">
      <c r="E31" s="12" t="s">
        <v>362</v>
      </c>
    </row>
    <row r="32" ht="63.75">
      <c r="E32" s="12" t="s">
        <v>105</v>
      </c>
    </row>
    <row r="33" spans="1:16" ht="25.5">
      <c r="A33" s="6">
        <v>7</v>
      </c>
      <c r="B33" s="6" t="s">
        <v>46</v>
      </c>
      <c r="C33" s="6" t="s">
        <v>363</v>
      </c>
      <c r="D33" s="6" t="s">
        <v>48</v>
      </c>
      <c r="E33" s="6" t="s">
        <v>364</v>
      </c>
      <c r="F33" s="6" t="s">
        <v>90</v>
      </c>
      <c r="G33" s="8">
        <v>1.38</v>
      </c>
      <c r="H33" s="11"/>
      <c r="I33" s="10">
        <f>ROUND((H33*G33),2)</f>
        <v>0</v>
      </c>
      <c r="O33">
        <f>rekapitulace!H8</f>
        <v>21</v>
      </c>
      <c r="P33">
        <f>O33/100*I33</f>
        <v>0</v>
      </c>
    </row>
    <row r="34" ht="12.75">
      <c r="E34" s="12" t="s">
        <v>365</v>
      </c>
    </row>
    <row r="35" ht="63.75">
      <c r="E35" s="12" t="s">
        <v>105</v>
      </c>
    </row>
    <row r="36" spans="1:16" ht="25.5">
      <c r="A36" s="6">
        <v>8</v>
      </c>
      <c r="B36" s="6" t="s">
        <v>46</v>
      </c>
      <c r="C36" s="6" t="s">
        <v>116</v>
      </c>
      <c r="D36" s="6" t="s">
        <v>48</v>
      </c>
      <c r="E36" s="6" t="s">
        <v>117</v>
      </c>
      <c r="F36" s="6" t="s">
        <v>90</v>
      </c>
      <c r="G36" s="8">
        <v>296.836</v>
      </c>
      <c r="H36" s="11"/>
      <c r="I36" s="10">
        <f>ROUND((H36*G36),2)</f>
        <v>0</v>
      </c>
      <c r="O36">
        <f>rekapitulace!H8</f>
        <v>21</v>
      </c>
      <c r="P36">
        <f>O36/100*I36</f>
        <v>0</v>
      </c>
    </row>
    <row r="37" ht="76.5">
      <c r="E37" s="12" t="s">
        <v>366</v>
      </c>
    </row>
    <row r="38" ht="63.75">
      <c r="E38" s="12" t="s">
        <v>105</v>
      </c>
    </row>
    <row r="39" spans="1:16" ht="25.5">
      <c r="A39" s="6">
        <v>9</v>
      </c>
      <c r="B39" s="6" t="s">
        <v>46</v>
      </c>
      <c r="C39" s="6" t="s">
        <v>367</v>
      </c>
      <c r="D39" s="6" t="s">
        <v>48</v>
      </c>
      <c r="E39" s="6" t="s">
        <v>368</v>
      </c>
      <c r="F39" s="6" t="s">
        <v>90</v>
      </c>
      <c r="G39" s="8">
        <v>2.3</v>
      </c>
      <c r="H39" s="11"/>
      <c r="I39" s="10">
        <f>ROUND((H39*G39),2)</f>
        <v>0</v>
      </c>
      <c r="O39">
        <f>rekapitulace!H8</f>
        <v>21</v>
      </c>
      <c r="P39">
        <f>O39/100*I39</f>
        <v>0</v>
      </c>
    </row>
    <row r="40" ht="12.75">
      <c r="E40" s="12" t="s">
        <v>369</v>
      </c>
    </row>
    <row r="41" ht="63.75">
      <c r="E41" s="12" t="s">
        <v>105</v>
      </c>
    </row>
    <row r="42" spans="1:16" ht="25.5">
      <c r="A42" s="6">
        <v>10</v>
      </c>
      <c r="B42" s="6" t="s">
        <v>46</v>
      </c>
      <c r="C42" s="6" t="s">
        <v>119</v>
      </c>
      <c r="D42" s="6" t="s">
        <v>48</v>
      </c>
      <c r="E42" s="6" t="s">
        <v>120</v>
      </c>
      <c r="F42" s="6" t="s">
        <v>121</v>
      </c>
      <c r="G42" s="8">
        <v>601</v>
      </c>
      <c r="H42" s="11"/>
      <c r="I42" s="10">
        <f>ROUND((H42*G42),2)</f>
        <v>0</v>
      </c>
      <c r="O42">
        <f>rekapitulace!H8</f>
        <v>21</v>
      </c>
      <c r="P42">
        <f>O42/100*I42</f>
        <v>0</v>
      </c>
    </row>
    <row r="43" ht="12.75">
      <c r="E43" s="12" t="s">
        <v>370</v>
      </c>
    </row>
    <row r="44" ht="63.75">
      <c r="E44" s="12" t="s">
        <v>105</v>
      </c>
    </row>
    <row r="45" spans="1:16" ht="25.5">
      <c r="A45" s="6">
        <v>11</v>
      </c>
      <c r="B45" s="6" t="s">
        <v>46</v>
      </c>
      <c r="C45" s="6" t="s">
        <v>123</v>
      </c>
      <c r="D45" s="6" t="s">
        <v>48</v>
      </c>
      <c r="E45" s="6" t="s">
        <v>124</v>
      </c>
      <c r="F45" s="6" t="s">
        <v>121</v>
      </c>
      <c r="G45" s="8">
        <v>173</v>
      </c>
      <c r="H45" s="11"/>
      <c r="I45" s="10">
        <f>ROUND((H45*G45),2)</f>
        <v>0</v>
      </c>
      <c r="O45">
        <f>rekapitulace!H8</f>
        <v>21</v>
      </c>
      <c r="P45">
        <f>O45/100*I45</f>
        <v>0</v>
      </c>
    </row>
    <row r="46" ht="12.75">
      <c r="E46" s="12" t="s">
        <v>371</v>
      </c>
    </row>
    <row r="47" ht="63.75">
      <c r="E47" s="12" t="s">
        <v>105</v>
      </c>
    </row>
    <row r="48" spans="1:16" ht="25.5">
      <c r="A48" s="6">
        <v>12</v>
      </c>
      <c r="B48" s="6" t="s">
        <v>46</v>
      </c>
      <c r="C48" s="6" t="s">
        <v>126</v>
      </c>
      <c r="D48" s="6" t="s">
        <v>48</v>
      </c>
      <c r="E48" s="6" t="s">
        <v>127</v>
      </c>
      <c r="F48" s="6" t="s">
        <v>90</v>
      </c>
      <c r="G48" s="8">
        <v>13.1</v>
      </c>
      <c r="H48" s="11"/>
      <c r="I48" s="10">
        <f>ROUND((H48*G48),2)</f>
        <v>0</v>
      </c>
      <c r="O48">
        <f>rekapitulace!H8</f>
        <v>21</v>
      </c>
      <c r="P48">
        <f>O48/100*I48</f>
        <v>0</v>
      </c>
    </row>
    <row r="49" ht="12.75">
      <c r="E49" s="12" t="s">
        <v>372</v>
      </c>
    </row>
    <row r="50" ht="63.75">
      <c r="E50" s="12" t="s">
        <v>105</v>
      </c>
    </row>
    <row r="51" spans="1:16" ht="25.5">
      <c r="A51" s="6">
        <v>13</v>
      </c>
      <c r="B51" s="6" t="s">
        <v>46</v>
      </c>
      <c r="C51" s="6" t="s">
        <v>171</v>
      </c>
      <c r="D51" s="6" t="s">
        <v>48</v>
      </c>
      <c r="E51" s="6" t="s">
        <v>172</v>
      </c>
      <c r="F51" s="6" t="s">
        <v>90</v>
      </c>
      <c r="G51" s="8">
        <v>143.36</v>
      </c>
      <c r="H51" s="11"/>
      <c r="I51" s="10">
        <f>ROUND((H51*G51),2)</f>
        <v>0</v>
      </c>
      <c r="O51">
        <f>rekapitulace!H8</f>
        <v>21</v>
      </c>
      <c r="P51">
        <f>O51/100*I51</f>
        <v>0</v>
      </c>
    </row>
    <row r="52" ht="12.75">
      <c r="E52" s="12" t="s">
        <v>373</v>
      </c>
    </row>
    <row r="53" ht="369.75">
      <c r="E53" s="12" t="s">
        <v>174</v>
      </c>
    </row>
    <row r="54" spans="1:16" ht="25.5">
      <c r="A54" s="6">
        <v>14</v>
      </c>
      <c r="B54" s="6" t="s">
        <v>46</v>
      </c>
      <c r="C54" s="6" t="s">
        <v>175</v>
      </c>
      <c r="D54" s="6" t="s">
        <v>48</v>
      </c>
      <c r="E54" s="6" t="s">
        <v>176</v>
      </c>
      <c r="F54" s="6" t="s">
        <v>90</v>
      </c>
      <c r="G54" s="8">
        <v>446.8</v>
      </c>
      <c r="H54" s="11"/>
      <c r="I54" s="10">
        <f>ROUND((H54*G54),2)</f>
        <v>0</v>
      </c>
      <c r="O54">
        <f>rekapitulace!H8</f>
        <v>21</v>
      </c>
      <c r="P54">
        <f>O54/100*I54</f>
        <v>0</v>
      </c>
    </row>
    <row r="55" ht="25.5">
      <c r="E55" s="12" t="s">
        <v>374</v>
      </c>
    </row>
    <row r="56" ht="369.75">
      <c r="E56" s="12" t="s">
        <v>178</v>
      </c>
    </row>
    <row r="57" spans="1:16" ht="25.5">
      <c r="A57" s="6">
        <v>15</v>
      </c>
      <c r="B57" s="6" t="s">
        <v>46</v>
      </c>
      <c r="C57" s="6" t="s">
        <v>179</v>
      </c>
      <c r="D57" s="6" t="s">
        <v>48</v>
      </c>
      <c r="E57" s="6" t="s">
        <v>180</v>
      </c>
      <c r="F57" s="6" t="s">
        <v>90</v>
      </c>
      <c r="G57" s="8">
        <v>35.84</v>
      </c>
      <c r="H57" s="11"/>
      <c r="I57" s="10">
        <f>ROUND((H57*G57),2)</f>
        <v>0</v>
      </c>
      <c r="O57">
        <f>rekapitulace!H8</f>
        <v>21</v>
      </c>
      <c r="P57">
        <f>O57/100*I57</f>
        <v>0</v>
      </c>
    </row>
    <row r="58" ht="12.75">
      <c r="E58" s="12" t="s">
        <v>375</v>
      </c>
    </row>
    <row r="59" ht="369.75">
      <c r="E59" s="12" t="s">
        <v>182</v>
      </c>
    </row>
    <row r="60" spans="1:16" ht="25.5">
      <c r="A60" s="6">
        <v>16</v>
      </c>
      <c r="B60" s="6" t="s">
        <v>46</v>
      </c>
      <c r="C60" s="6" t="s">
        <v>183</v>
      </c>
      <c r="D60" s="6" t="s">
        <v>48</v>
      </c>
      <c r="E60" s="6" t="s">
        <v>184</v>
      </c>
      <c r="F60" s="6" t="s">
        <v>90</v>
      </c>
      <c r="G60" s="8">
        <v>111.7</v>
      </c>
      <c r="H60" s="11"/>
      <c r="I60" s="10">
        <f>ROUND((H60*G60),2)</f>
        <v>0</v>
      </c>
      <c r="O60">
        <f>rekapitulace!H8</f>
        <v>21</v>
      </c>
      <c r="P60">
        <f>O60/100*I60</f>
        <v>0</v>
      </c>
    </row>
    <row r="61" ht="25.5">
      <c r="E61" s="12" t="s">
        <v>376</v>
      </c>
    </row>
    <row r="62" ht="369.75">
      <c r="E62" s="12" t="s">
        <v>186</v>
      </c>
    </row>
    <row r="63" spans="1:16" ht="25.5">
      <c r="A63" s="6">
        <v>17</v>
      </c>
      <c r="B63" s="6" t="s">
        <v>46</v>
      </c>
      <c r="C63" s="6" t="s">
        <v>133</v>
      </c>
      <c r="D63" s="6" t="s">
        <v>48</v>
      </c>
      <c r="E63" s="6" t="s">
        <v>134</v>
      </c>
      <c r="F63" s="6" t="s">
        <v>90</v>
      </c>
      <c r="G63" s="8">
        <v>742.5</v>
      </c>
      <c r="H63" s="11"/>
      <c r="I63" s="10">
        <f>ROUND((H63*G63),2)</f>
        <v>0</v>
      </c>
      <c r="O63">
        <f>rekapitulace!H8</f>
        <v>21</v>
      </c>
      <c r="P63">
        <f>O63/100*I63</f>
        <v>0</v>
      </c>
    </row>
    <row r="64" ht="12.75">
      <c r="E64" s="12" t="s">
        <v>377</v>
      </c>
    </row>
    <row r="65" ht="306">
      <c r="E65" s="12" t="s">
        <v>136</v>
      </c>
    </row>
    <row r="66" spans="1:16" ht="25.5">
      <c r="A66" s="6">
        <v>18</v>
      </c>
      <c r="B66" s="6" t="s">
        <v>46</v>
      </c>
      <c r="C66" s="6" t="s">
        <v>193</v>
      </c>
      <c r="D66" s="6" t="s">
        <v>48</v>
      </c>
      <c r="E66" s="6" t="s">
        <v>194</v>
      </c>
      <c r="F66" s="6" t="s">
        <v>90</v>
      </c>
      <c r="G66" s="8">
        <v>135</v>
      </c>
      <c r="H66" s="11"/>
      <c r="I66" s="10">
        <f>ROUND((H66*G66),2)</f>
        <v>0</v>
      </c>
      <c r="O66">
        <f>rekapitulace!H8</f>
        <v>21</v>
      </c>
      <c r="P66">
        <f>O66/100*I66</f>
        <v>0</v>
      </c>
    </row>
    <row r="67" ht="12.75">
      <c r="E67" s="12" t="s">
        <v>378</v>
      </c>
    </row>
    <row r="68" ht="267.75">
      <c r="E68" s="12" t="s">
        <v>196</v>
      </c>
    </row>
    <row r="69" spans="1:16" ht="51">
      <c r="A69" s="6">
        <v>19</v>
      </c>
      <c r="B69" s="6" t="s">
        <v>46</v>
      </c>
      <c r="C69" s="6" t="s">
        <v>197</v>
      </c>
      <c r="D69" s="6" t="s">
        <v>48</v>
      </c>
      <c r="E69" s="6" t="s">
        <v>198</v>
      </c>
      <c r="F69" s="6" t="s">
        <v>90</v>
      </c>
      <c r="G69" s="8">
        <v>207.9</v>
      </c>
      <c r="H69" s="11"/>
      <c r="I69" s="10">
        <f>ROUND((H69*G69),2)</f>
        <v>0</v>
      </c>
      <c r="O69">
        <f>rekapitulace!H8</f>
        <v>21</v>
      </c>
      <c r="P69">
        <f>O69/100*I69</f>
        <v>0</v>
      </c>
    </row>
    <row r="70" ht="12.75">
      <c r="E70" s="12" t="s">
        <v>379</v>
      </c>
    </row>
    <row r="71" ht="267.75">
      <c r="E71" s="12" t="s">
        <v>196</v>
      </c>
    </row>
    <row r="72" spans="1:16" ht="25.5">
      <c r="A72" s="6">
        <v>20</v>
      </c>
      <c r="B72" s="6" t="s">
        <v>46</v>
      </c>
      <c r="C72" s="6" t="s">
        <v>137</v>
      </c>
      <c r="D72" s="6" t="s">
        <v>48</v>
      </c>
      <c r="E72" s="6" t="s">
        <v>138</v>
      </c>
      <c r="F72" s="6" t="s">
        <v>90</v>
      </c>
      <c r="G72" s="8">
        <v>480.5</v>
      </c>
      <c r="H72" s="11"/>
      <c r="I72" s="10">
        <f>ROUND((H72*G72),2)</f>
        <v>0</v>
      </c>
      <c r="O72">
        <f>rekapitulace!H8</f>
        <v>21</v>
      </c>
      <c r="P72">
        <f>O72/100*I72</f>
        <v>0</v>
      </c>
    </row>
    <row r="73" ht="12.75">
      <c r="E73" s="12" t="s">
        <v>380</v>
      </c>
    </row>
    <row r="74" ht="191.25">
      <c r="E74" s="12" t="s">
        <v>140</v>
      </c>
    </row>
    <row r="75" spans="1:16" ht="38.25">
      <c r="A75" s="6">
        <v>21</v>
      </c>
      <c r="B75" s="6" t="s">
        <v>46</v>
      </c>
      <c r="C75" s="6" t="s">
        <v>202</v>
      </c>
      <c r="D75" s="6" t="s">
        <v>48</v>
      </c>
      <c r="E75" s="6" t="s">
        <v>203</v>
      </c>
      <c r="F75" s="6" t="s">
        <v>90</v>
      </c>
      <c r="G75" s="8">
        <v>864.645</v>
      </c>
      <c r="H75" s="11"/>
      <c r="I75" s="10">
        <f>ROUND((H75*G75),2)</f>
        <v>0</v>
      </c>
      <c r="O75">
        <f>rekapitulace!H8</f>
        <v>21</v>
      </c>
      <c r="P75">
        <f>O75/100*I75</f>
        <v>0</v>
      </c>
    </row>
    <row r="76" ht="12.75">
      <c r="E76" s="12" t="s">
        <v>381</v>
      </c>
    </row>
    <row r="77" ht="267.75">
      <c r="E77" s="12" t="s">
        <v>196</v>
      </c>
    </row>
    <row r="78" spans="1:16" ht="25.5">
      <c r="A78" s="6">
        <v>22</v>
      </c>
      <c r="B78" s="6" t="s">
        <v>46</v>
      </c>
      <c r="C78" s="6" t="s">
        <v>210</v>
      </c>
      <c r="D78" s="6" t="s">
        <v>48</v>
      </c>
      <c r="E78" s="6" t="s">
        <v>211</v>
      </c>
      <c r="F78" s="6" t="s">
        <v>96</v>
      </c>
      <c r="G78" s="8">
        <v>2968.613</v>
      </c>
      <c r="H78" s="11"/>
      <c r="I78" s="10">
        <f>ROUND((H78*G78),2)</f>
        <v>0</v>
      </c>
      <c r="O78">
        <f>rekapitulace!H8</f>
        <v>21</v>
      </c>
      <c r="P78">
        <f>O78/100*I78</f>
        <v>0</v>
      </c>
    </row>
    <row r="79" ht="12.75">
      <c r="E79" s="12" t="s">
        <v>382</v>
      </c>
    </row>
    <row r="80" ht="25.5">
      <c r="E80" s="12" t="s">
        <v>213</v>
      </c>
    </row>
    <row r="81" spans="1:16" ht="12.75" customHeight="1">
      <c r="A81" s="13"/>
      <c r="B81" s="13"/>
      <c r="C81" s="13" t="s">
        <v>25</v>
      </c>
      <c r="D81" s="13"/>
      <c r="E81" s="13" t="s">
        <v>93</v>
      </c>
      <c r="F81" s="13"/>
      <c r="G81" s="13"/>
      <c r="H81" s="13"/>
      <c r="I81" s="13">
        <f>SUM(I24:I80)</f>
        <v>0</v>
      </c>
      <c r="P81">
        <f>ROUND(SUM(P24:P80),2)</f>
        <v>0</v>
      </c>
    </row>
    <row r="83" spans="1:9" ht="12.75" customHeight="1">
      <c r="A83" s="7"/>
      <c r="B83" s="7"/>
      <c r="C83" s="7" t="s">
        <v>36</v>
      </c>
      <c r="D83" s="7"/>
      <c r="E83" s="7" t="s">
        <v>214</v>
      </c>
      <c r="F83" s="7"/>
      <c r="G83" s="9"/>
      <c r="H83" s="7"/>
      <c r="I83" s="9"/>
    </row>
    <row r="84" spans="1:16" ht="38.25">
      <c r="A84" s="6">
        <v>23</v>
      </c>
      <c r="B84" s="6" t="s">
        <v>46</v>
      </c>
      <c r="C84" s="6" t="s">
        <v>223</v>
      </c>
      <c r="D84" s="6" t="s">
        <v>48</v>
      </c>
      <c r="E84" s="6" t="s">
        <v>224</v>
      </c>
      <c r="F84" s="6" t="s">
        <v>96</v>
      </c>
      <c r="G84" s="8">
        <v>3170.365</v>
      </c>
      <c r="H84" s="11"/>
      <c r="I84" s="10">
        <f>ROUND((H84*G84),2)</f>
        <v>0</v>
      </c>
      <c r="O84">
        <f>rekapitulace!H8</f>
        <v>21</v>
      </c>
      <c r="P84">
        <f>O84/100*I84</f>
        <v>0</v>
      </c>
    </row>
    <row r="85" ht="12.75">
      <c r="E85" s="12" t="s">
        <v>383</v>
      </c>
    </row>
    <row r="86" ht="51">
      <c r="E86" s="12" t="s">
        <v>226</v>
      </c>
    </row>
    <row r="87" spans="1:16" ht="12.75" customHeight="1">
      <c r="A87" s="13"/>
      <c r="B87" s="13"/>
      <c r="C87" s="13" t="s">
        <v>36</v>
      </c>
      <c r="D87" s="13"/>
      <c r="E87" s="13" t="s">
        <v>214</v>
      </c>
      <c r="F87" s="13"/>
      <c r="G87" s="13"/>
      <c r="H87" s="13"/>
      <c r="I87" s="13">
        <f>SUM(I84:I86)</f>
        <v>0</v>
      </c>
      <c r="P87">
        <f>ROUND(SUM(P84:P86),2)</f>
        <v>0</v>
      </c>
    </row>
    <row r="89" spans="1:9" ht="12.75" customHeight="1">
      <c r="A89" s="7"/>
      <c r="B89" s="7"/>
      <c r="C89" s="7" t="s">
        <v>37</v>
      </c>
      <c r="D89" s="7"/>
      <c r="E89" s="7" t="s">
        <v>235</v>
      </c>
      <c r="F89" s="7"/>
      <c r="G89" s="9"/>
      <c r="H89" s="7"/>
      <c r="I89" s="9"/>
    </row>
    <row r="90" spans="1:16" ht="25.5">
      <c r="A90" s="6">
        <v>24</v>
      </c>
      <c r="B90" s="6" t="s">
        <v>46</v>
      </c>
      <c r="C90" s="6" t="s">
        <v>384</v>
      </c>
      <c r="D90" s="6" t="s">
        <v>48</v>
      </c>
      <c r="E90" s="6" t="s">
        <v>385</v>
      </c>
      <c r="F90" s="6" t="s">
        <v>90</v>
      </c>
      <c r="G90" s="8">
        <v>5.67</v>
      </c>
      <c r="H90" s="11"/>
      <c r="I90" s="10">
        <f>ROUND((H90*G90),2)</f>
        <v>0</v>
      </c>
      <c r="O90">
        <f>rekapitulace!H8</f>
        <v>21</v>
      </c>
      <c r="P90">
        <f>O90/100*I90</f>
        <v>0</v>
      </c>
    </row>
    <row r="91" ht="51">
      <c r="E91" s="12" t="s">
        <v>386</v>
      </c>
    </row>
    <row r="92" ht="38.25">
      <c r="E92" s="12" t="s">
        <v>239</v>
      </c>
    </row>
    <row r="93" spans="1:16" ht="12.75" customHeight="1">
      <c r="A93" s="13"/>
      <c r="B93" s="13"/>
      <c r="C93" s="13" t="s">
        <v>37</v>
      </c>
      <c r="D93" s="13"/>
      <c r="E93" s="13" t="s">
        <v>235</v>
      </c>
      <c r="F93" s="13"/>
      <c r="G93" s="13"/>
      <c r="H93" s="13"/>
      <c r="I93" s="13">
        <f>SUM(I90:I92)</f>
        <v>0</v>
      </c>
      <c r="P93">
        <f>ROUND(SUM(P90:P92),2)</f>
        <v>0</v>
      </c>
    </row>
    <row r="95" spans="1:9" ht="12.75" customHeight="1">
      <c r="A95" s="7"/>
      <c r="B95" s="7"/>
      <c r="C95" s="7" t="s">
        <v>38</v>
      </c>
      <c r="D95" s="7"/>
      <c r="E95" s="7" t="s">
        <v>240</v>
      </c>
      <c r="F95" s="7"/>
      <c r="G95" s="9"/>
      <c r="H95" s="7"/>
      <c r="I95" s="9"/>
    </row>
    <row r="96" spans="1:16" ht="25.5">
      <c r="A96" s="6">
        <v>25</v>
      </c>
      <c r="B96" s="6" t="s">
        <v>46</v>
      </c>
      <c r="C96" s="6" t="s">
        <v>387</v>
      </c>
      <c r="D96" s="6" t="s">
        <v>48</v>
      </c>
      <c r="E96" s="6" t="s">
        <v>388</v>
      </c>
      <c r="F96" s="6" t="s">
        <v>90</v>
      </c>
      <c r="G96" s="8">
        <v>2.7</v>
      </c>
      <c r="H96" s="11"/>
      <c r="I96" s="10">
        <f>ROUND((H96*G96),2)</f>
        <v>0</v>
      </c>
      <c r="O96">
        <f>rekapitulace!H8</f>
        <v>21</v>
      </c>
      <c r="P96">
        <f>O96/100*I96</f>
        <v>0</v>
      </c>
    </row>
    <row r="97" ht="25.5">
      <c r="E97" s="12" t="s">
        <v>389</v>
      </c>
    </row>
    <row r="98" ht="357">
      <c r="E98" s="12" t="s">
        <v>301</v>
      </c>
    </row>
    <row r="99" spans="1:16" ht="25.5">
      <c r="A99" s="6">
        <v>26</v>
      </c>
      <c r="B99" s="6" t="s">
        <v>46</v>
      </c>
      <c r="C99" s="6" t="s">
        <v>390</v>
      </c>
      <c r="D99" s="6" t="s">
        <v>48</v>
      </c>
      <c r="E99" s="6" t="s">
        <v>391</v>
      </c>
      <c r="F99" s="6" t="s">
        <v>85</v>
      </c>
      <c r="G99" s="8">
        <v>0.035</v>
      </c>
      <c r="H99" s="11"/>
      <c r="I99" s="10">
        <f>ROUND((H99*G99),2)</f>
        <v>0</v>
      </c>
      <c r="O99">
        <f>rekapitulace!H8</f>
        <v>21</v>
      </c>
      <c r="P99">
        <f>O99/100*I99</f>
        <v>0</v>
      </c>
    </row>
    <row r="100" ht="51">
      <c r="E100" s="12" t="s">
        <v>392</v>
      </c>
    </row>
    <row r="101" ht="267.75">
      <c r="E101" s="12" t="s">
        <v>393</v>
      </c>
    </row>
    <row r="102" spans="1:16" ht="25.5">
      <c r="A102" s="6">
        <v>27</v>
      </c>
      <c r="B102" s="6" t="s">
        <v>46</v>
      </c>
      <c r="C102" s="6" t="s">
        <v>394</v>
      </c>
      <c r="D102" s="6" t="s">
        <v>48</v>
      </c>
      <c r="E102" s="6" t="s">
        <v>395</v>
      </c>
      <c r="F102" s="6" t="s">
        <v>90</v>
      </c>
      <c r="G102" s="8">
        <v>1.5</v>
      </c>
      <c r="H102" s="11"/>
      <c r="I102" s="10">
        <f>ROUND((H102*G102),2)</f>
        <v>0</v>
      </c>
      <c r="O102">
        <f>rekapitulace!H8</f>
        <v>21</v>
      </c>
      <c r="P102">
        <f>O102/100*I102</f>
        <v>0</v>
      </c>
    </row>
    <row r="103" ht="25.5">
      <c r="E103" s="12" t="s">
        <v>396</v>
      </c>
    </row>
    <row r="104" ht="357">
      <c r="E104" s="12" t="s">
        <v>301</v>
      </c>
    </row>
    <row r="105" spans="1:16" ht="25.5">
      <c r="A105" s="6">
        <v>28</v>
      </c>
      <c r="B105" s="6" t="s">
        <v>46</v>
      </c>
      <c r="C105" s="6" t="s">
        <v>397</v>
      </c>
      <c r="D105" s="6" t="s">
        <v>48</v>
      </c>
      <c r="E105" s="6" t="s">
        <v>398</v>
      </c>
      <c r="F105" s="6" t="s">
        <v>85</v>
      </c>
      <c r="G105" s="8">
        <v>0.187</v>
      </c>
      <c r="H105" s="11"/>
      <c r="I105" s="10">
        <f>ROUND((H105*G105),2)</f>
        <v>0</v>
      </c>
      <c r="O105">
        <f>rekapitulace!H8</f>
        <v>21</v>
      </c>
      <c r="P105">
        <f>O105/100*I105</f>
        <v>0</v>
      </c>
    </row>
    <row r="106" ht="25.5">
      <c r="E106" s="12" t="s">
        <v>399</v>
      </c>
    </row>
    <row r="107" ht="267.75">
      <c r="E107" s="12" t="s">
        <v>393</v>
      </c>
    </row>
    <row r="108" spans="1:16" ht="12.75" customHeight="1">
      <c r="A108" s="13"/>
      <c r="B108" s="13"/>
      <c r="C108" s="13" t="s">
        <v>38</v>
      </c>
      <c r="D108" s="13"/>
      <c r="E108" s="13" t="s">
        <v>240</v>
      </c>
      <c r="F108" s="13"/>
      <c r="G108" s="13"/>
      <c r="H108" s="13"/>
      <c r="I108" s="13">
        <f>SUM(I96:I107)</f>
        <v>0</v>
      </c>
      <c r="P108">
        <f>ROUND(SUM(P96:P107),2)</f>
        <v>0</v>
      </c>
    </row>
    <row r="110" spans="1:9" ht="12.75" customHeight="1">
      <c r="A110" s="7"/>
      <c r="B110" s="7"/>
      <c r="C110" s="7" t="s">
        <v>39</v>
      </c>
      <c r="D110" s="7"/>
      <c r="E110" s="7" t="s">
        <v>245</v>
      </c>
      <c r="F110" s="7"/>
      <c r="G110" s="9"/>
      <c r="H110" s="7"/>
      <c r="I110" s="9"/>
    </row>
    <row r="111" spans="1:16" ht="25.5">
      <c r="A111" s="6">
        <v>29</v>
      </c>
      <c r="B111" s="6" t="s">
        <v>46</v>
      </c>
      <c r="C111" s="6" t="s">
        <v>250</v>
      </c>
      <c r="D111" s="6" t="s">
        <v>48</v>
      </c>
      <c r="E111" s="6" t="s">
        <v>251</v>
      </c>
      <c r="F111" s="6" t="s">
        <v>90</v>
      </c>
      <c r="G111" s="8">
        <v>445.292</v>
      </c>
      <c r="H111" s="11"/>
      <c r="I111" s="10">
        <f>ROUND((H111*G111),2)</f>
        <v>0</v>
      </c>
      <c r="O111">
        <f>rekapitulace!H8</f>
        <v>21</v>
      </c>
      <c r="P111">
        <f>O111/100*I111</f>
        <v>0</v>
      </c>
    </row>
    <row r="112" ht="12.75">
      <c r="E112" s="12" t="s">
        <v>400</v>
      </c>
    </row>
    <row r="113" ht="51">
      <c r="E113" s="12" t="s">
        <v>253</v>
      </c>
    </row>
    <row r="114" spans="1:16" ht="25.5">
      <c r="A114" s="6">
        <v>30</v>
      </c>
      <c r="B114" s="6" t="s">
        <v>46</v>
      </c>
      <c r="C114" s="6" t="s">
        <v>401</v>
      </c>
      <c r="D114" s="6" t="s">
        <v>48</v>
      </c>
      <c r="E114" s="6" t="s">
        <v>402</v>
      </c>
      <c r="F114" s="6" t="s">
        <v>90</v>
      </c>
      <c r="G114" s="8">
        <v>172.929</v>
      </c>
      <c r="H114" s="11"/>
      <c r="I114" s="10">
        <f>ROUND((H114*G114),2)</f>
        <v>0</v>
      </c>
      <c r="O114">
        <f>rekapitulace!H8</f>
        <v>21</v>
      </c>
      <c r="P114">
        <f>O114/100*I114</f>
        <v>0</v>
      </c>
    </row>
    <row r="115" ht="12.75">
      <c r="E115" s="12" t="s">
        <v>403</v>
      </c>
    </row>
    <row r="116" ht="102">
      <c r="E116" s="12" t="s">
        <v>404</v>
      </c>
    </row>
    <row r="117" spans="1:16" ht="25.5">
      <c r="A117" s="6">
        <v>31</v>
      </c>
      <c r="B117" s="6" t="s">
        <v>46</v>
      </c>
      <c r="C117" s="6" t="s">
        <v>405</v>
      </c>
      <c r="D117" s="6" t="s">
        <v>48</v>
      </c>
      <c r="E117" s="6" t="s">
        <v>406</v>
      </c>
      <c r="F117" s="6" t="s">
        <v>90</v>
      </c>
      <c r="G117" s="8">
        <v>115.286</v>
      </c>
      <c r="H117" s="11"/>
      <c r="I117" s="10">
        <f>ROUND((H117*G117),2)</f>
        <v>0</v>
      </c>
      <c r="O117">
        <f>rekapitulace!H8</f>
        <v>21</v>
      </c>
      <c r="P117">
        <f>O117/100*I117</f>
        <v>0</v>
      </c>
    </row>
    <row r="118" ht="12.75">
      <c r="E118" s="12" t="s">
        <v>407</v>
      </c>
    </row>
    <row r="119" ht="140.25">
      <c r="E119" s="12" t="s">
        <v>263</v>
      </c>
    </row>
    <row r="120" spans="1:16" ht="25.5">
      <c r="A120" s="6">
        <v>32</v>
      </c>
      <c r="B120" s="6" t="s">
        <v>46</v>
      </c>
      <c r="C120" s="6" t="s">
        <v>408</v>
      </c>
      <c r="D120" s="6" t="s">
        <v>48</v>
      </c>
      <c r="E120" s="6" t="s">
        <v>409</v>
      </c>
      <c r="F120" s="6" t="s">
        <v>96</v>
      </c>
      <c r="G120" s="8">
        <v>98.9</v>
      </c>
      <c r="H120" s="11"/>
      <c r="I120" s="10">
        <f>ROUND((H120*G120),2)</f>
        <v>0</v>
      </c>
      <c r="O120">
        <f>rekapitulace!H8</f>
        <v>21</v>
      </c>
      <c r="P120">
        <f>O120/100*I120</f>
        <v>0</v>
      </c>
    </row>
    <row r="121" ht="12.75">
      <c r="E121" s="12" t="s">
        <v>410</v>
      </c>
    </row>
    <row r="122" ht="140.25">
      <c r="E122" s="12" t="s">
        <v>270</v>
      </c>
    </row>
    <row r="123" spans="1:16" ht="12.75" customHeight="1">
      <c r="A123" s="13"/>
      <c r="B123" s="13"/>
      <c r="C123" s="13" t="s">
        <v>39</v>
      </c>
      <c r="D123" s="13"/>
      <c r="E123" s="13" t="s">
        <v>245</v>
      </c>
      <c r="F123" s="13"/>
      <c r="G123" s="13"/>
      <c r="H123" s="13"/>
      <c r="I123" s="13">
        <f>SUM(I111:I122)</f>
        <v>0</v>
      </c>
      <c r="P123">
        <f>ROUND(SUM(P111:P122),2)</f>
        <v>0</v>
      </c>
    </row>
    <row r="125" spans="1:9" ht="12.75" customHeight="1">
      <c r="A125" s="7"/>
      <c r="B125" s="7"/>
      <c r="C125" s="7" t="s">
        <v>42</v>
      </c>
      <c r="D125" s="7"/>
      <c r="E125" s="7" t="s">
        <v>145</v>
      </c>
      <c r="F125" s="7"/>
      <c r="G125" s="9"/>
      <c r="H125" s="7"/>
      <c r="I125" s="9"/>
    </row>
    <row r="126" spans="1:16" ht="25.5">
      <c r="A126" s="6">
        <v>33</v>
      </c>
      <c r="B126" s="6" t="s">
        <v>46</v>
      </c>
      <c r="C126" s="6" t="s">
        <v>411</v>
      </c>
      <c r="D126" s="6" t="s">
        <v>48</v>
      </c>
      <c r="E126" s="6" t="s">
        <v>412</v>
      </c>
      <c r="F126" s="6" t="s">
        <v>72</v>
      </c>
      <c r="G126" s="8">
        <v>1</v>
      </c>
      <c r="H126" s="11"/>
      <c r="I126" s="10">
        <f>ROUND((H126*G126),2)</f>
        <v>0</v>
      </c>
      <c r="O126">
        <f>rekapitulace!H8</f>
        <v>21</v>
      </c>
      <c r="P126">
        <f>O126/100*I126</f>
        <v>0</v>
      </c>
    </row>
    <row r="127" ht="12.75">
      <c r="E127" s="12" t="s">
        <v>413</v>
      </c>
    </row>
    <row r="128" ht="12.75">
      <c r="E128" s="12" t="s">
        <v>414</v>
      </c>
    </row>
    <row r="129" spans="1:16" ht="38.25">
      <c r="A129" s="6">
        <v>34</v>
      </c>
      <c r="B129" s="6" t="s">
        <v>46</v>
      </c>
      <c r="C129" s="6" t="s">
        <v>415</v>
      </c>
      <c r="D129" s="6" t="s">
        <v>48</v>
      </c>
      <c r="E129" s="6" t="s">
        <v>416</v>
      </c>
      <c r="F129" s="6" t="s">
        <v>72</v>
      </c>
      <c r="G129" s="8">
        <v>3</v>
      </c>
      <c r="H129" s="11"/>
      <c r="I129" s="10">
        <f>ROUND((H129*G129),2)</f>
        <v>0</v>
      </c>
      <c r="O129">
        <f>rekapitulace!H8</f>
        <v>21</v>
      </c>
      <c r="P129">
        <f>O129/100*I129</f>
        <v>0</v>
      </c>
    </row>
    <row r="130" ht="25.5">
      <c r="E130" s="12" t="s">
        <v>417</v>
      </c>
    </row>
    <row r="131" ht="12.75">
      <c r="E131" s="12" t="s">
        <v>414</v>
      </c>
    </row>
    <row r="132" spans="1:16" ht="38.25">
      <c r="A132" s="6">
        <v>35</v>
      </c>
      <c r="B132" s="6" t="s">
        <v>46</v>
      </c>
      <c r="C132" s="6" t="s">
        <v>418</v>
      </c>
      <c r="D132" s="6" t="s">
        <v>48</v>
      </c>
      <c r="E132" s="6" t="s">
        <v>419</v>
      </c>
      <c r="F132" s="6" t="s">
        <v>72</v>
      </c>
      <c r="G132" s="8">
        <v>6</v>
      </c>
      <c r="H132" s="11"/>
      <c r="I132" s="10">
        <f>ROUND((H132*G132),2)</f>
        <v>0</v>
      </c>
      <c r="O132">
        <f>rekapitulace!H8</f>
        <v>21</v>
      </c>
      <c r="P132">
        <f>O132/100*I132</f>
        <v>0</v>
      </c>
    </row>
    <row r="133" ht="25.5">
      <c r="E133" s="12" t="s">
        <v>420</v>
      </c>
    </row>
    <row r="134" ht="12.75">
      <c r="E134" s="12" t="s">
        <v>414</v>
      </c>
    </row>
    <row r="135" spans="1:16" ht="25.5">
      <c r="A135" s="6">
        <v>36</v>
      </c>
      <c r="B135" s="6" t="s">
        <v>46</v>
      </c>
      <c r="C135" s="6" t="s">
        <v>294</v>
      </c>
      <c r="D135" s="6" t="s">
        <v>48</v>
      </c>
      <c r="E135" s="6" t="s">
        <v>295</v>
      </c>
      <c r="F135" s="6" t="s">
        <v>72</v>
      </c>
      <c r="G135" s="8">
        <v>18</v>
      </c>
      <c r="H135" s="11"/>
      <c r="I135" s="10">
        <f>ROUND((H135*G135),2)</f>
        <v>0</v>
      </c>
      <c r="O135">
        <f>rekapitulace!H8</f>
        <v>21</v>
      </c>
      <c r="P135">
        <f>O135/100*I135</f>
        <v>0</v>
      </c>
    </row>
    <row r="136" ht="51">
      <c r="E136" s="12" t="s">
        <v>421</v>
      </c>
    </row>
    <row r="137" ht="25.5">
      <c r="E137" s="12" t="s">
        <v>148</v>
      </c>
    </row>
    <row r="138" spans="1:16" ht="25.5">
      <c r="A138" s="6">
        <v>37</v>
      </c>
      <c r="B138" s="6" t="s">
        <v>46</v>
      </c>
      <c r="C138" s="6" t="s">
        <v>422</v>
      </c>
      <c r="D138" s="6" t="s">
        <v>48</v>
      </c>
      <c r="E138" s="6" t="s">
        <v>423</v>
      </c>
      <c r="F138" s="6" t="s">
        <v>72</v>
      </c>
      <c r="G138" s="8">
        <v>3</v>
      </c>
      <c r="H138" s="11"/>
      <c r="I138" s="10">
        <f>ROUND((H138*G138),2)</f>
        <v>0</v>
      </c>
      <c r="O138">
        <f>rekapitulace!H8</f>
        <v>21</v>
      </c>
      <c r="P138">
        <f>O138/100*I138</f>
        <v>0</v>
      </c>
    </row>
    <row r="139" ht="12.75">
      <c r="E139" s="12" t="s">
        <v>424</v>
      </c>
    </row>
    <row r="140" ht="25.5">
      <c r="E140" s="12" t="s">
        <v>148</v>
      </c>
    </row>
    <row r="141" spans="1:16" ht="25.5">
      <c r="A141" s="6">
        <v>38</v>
      </c>
      <c r="B141" s="6" t="s">
        <v>46</v>
      </c>
      <c r="C141" s="6" t="s">
        <v>151</v>
      </c>
      <c r="D141" s="6" t="s">
        <v>48</v>
      </c>
      <c r="E141" s="6" t="s">
        <v>152</v>
      </c>
      <c r="F141" s="6" t="s">
        <v>72</v>
      </c>
      <c r="G141" s="8">
        <v>14</v>
      </c>
      <c r="H141" s="11"/>
      <c r="I141" s="10">
        <f>ROUND((H141*G141),2)</f>
        <v>0</v>
      </c>
      <c r="O141">
        <f>rekapitulace!H8</f>
        <v>21</v>
      </c>
      <c r="P141">
        <f>O141/100*I141</f>
        <v>0</v>
      </c>
    </row>
    <row r="142" ht="38.25">
      <c r="E142" s="12" t="s">
        <v>425</v>
      </c>
    </row>
    <row r="143" ht="25.5">
      <c r="E143" s="12" t="s">
        <v>148</v>
      </c>
    </row>
    <row r="144" spans="1:16" ht="12.75" customHeight="1">
      <c r="A144" s="13"/>
      <c r="B144" s="13"/>
      <c r="C144" s="13" t="s">
        <v>42</v>
      </c>
      <c r="D144" s="13"/>
      <c r="E144" s="13" t="s">
        <v>145</v>
      </c>
      <c r="F144" s="13"/>
      <c r="G144" s="13"/>
      <c r="H144" s="13"/>
      <c r="I144" s="13">
        <f>SUM(I126:I143)</f>
        <v>0</v>
      </c>
      <c r="P144">
        <f>ROUND(SUM(P126:P143),2)</f>
        <v>0</v>
      </c>
    </row>
    <row r="146" spans="1:9" ht="12.75" customHeight="1">
      <c r="A146" s="7"/>
      <c r="B146" s="7"/>
      <c r="C146" s="7" t="s">
        <v>43</v>
      </c>
      <c r="D146" s="7"/>
      <c r="E146" s="7" t="s">
        <v>302</v>
      </c>
      <c r="F146" s="7"/>
      <c r="G146" s="9"/>
      <c r="H146" s="7"/>
      <c r="I146" s="9"/>
    </row>
    <row r="147" spans="1:16" ht="25.5">
      <c r="A147" s="6">
        <v>39</v>
      </c>
      <c r="B147" s="6" t="s">
        <v>46</v>
      </c>
      <c r="C147" s="6" t="s">
        <v>331</v>
      </c>
      <c r="D147" s="6" t="s">
        <v>48</v>
      </c>
      <c r="E147" s="6" t="s">
        <v>332</v>
      </c>
      <c r="F147" s="6" t="s">
        <v>121</v>
      </c>
      <c r="G147" s="8">
        <v>1168.7</v>
      </c>
      <c r="H147" s="11"/>
      <c r="I147" s="10">
        <f>ROUND((H147*G147),2)</f>
        <v>0</v>
      </c>
      <c r="O147">
        <f>rekapitulace!H8</f>
        <v>21</v>
      </c>
      <c r="P147">
        <f>O147/100*I147</f>
        <v>0</v>
      </c>
    </row>
    <row r="148" ht="12.75">
      <c r="E148" s="12" t="s">
        <v>426</v>
      </c>
    </row>
    <row r="149" ht="51">
      <c r="E149" s="12" t="s">
        <v>334</v>
      </c>
    </row>
    <row r="150" spans="1:16" ht="25.5">
      <c r="A150" s="6">
        <v>40</v>
      </c>
      <c r="B150" s="6" t="s">
        <v>46</v>
      </c>
      <c r="C150" s="6" t="s">
        <v>338</v>
      </c>
      <c r="D150" s="6" t="s">
        <v>48</v>
      </c>
      <c r="E150" s="6" t="s">
        <v>339</v>
      </c>
      <c r="F150" s="6" t="s">
        <v>121</v>
      </c>
      <c r="G150" s="8">
        <v>12</v>
      </c>
      <c r="H150" s="11"/>
      <c r="I150" s="10">
        <f>ROUND((H150*G150),2)</f>
        <v>0</v>
      </c>
      <c r="O150">
        <f>rekapitulace!H8</f>
        <v>21</v>
      </c>
      <c r="P150">
        <f>O150/100*I150</f>
        <v>0</v>
      </c>
    </row>
    <row r="151" ht="12.75">
      <c r="E151" s="12" t="s">
        <v>427</v>
      </c>
    </row>
    <row r="152" ht="51">
      <c r="E152" s="12" t="s">
        <v>341</v>
      </c>
    </row>
    <row r="153" spans="1:16" ht="25.5">
      <c r="A153" s="6">
        <v>41</v>
      </c>
      <c r="B153" s="6" t="s">
        <v>46</v>
      </c>
      <c r="C153" s="6" t="s">
        <v>342</v>
      </c>
      <c r="D153" s="6" t="s">
        <v>48</v>
      </c>
      <c r="E153" s="6" t="s">
        <v>343</v>
      </c>
      <c r="F153" s="6" t="s">
        <v>121</v>
      </c>
      <c r="G153" s="8">
        <v>310.05</v>
      </c>
      <c r="H153" s="11"/>
      <c r="I153" s="10">
        <f>ROUND((H153*G153),2)</f>
        <v>0</v>
      </c>
      <c r="O153">
        <f>rekapitulace!H8</f>
        <v>21</v>
      </c>
      <c r="P153">
        <f>O153/100*I153</f>
        <v>0</v>
      </c>
    </row>
    <row r="154" ht="51">
      <c r="E154" s="12" t="s">
        <v>428</v>
      </c>
    </row>
    <row r="155" ht="12.75">
      <c r="E155" s="12" t="s">
        <v>345</v>
      </c>
    </row>
    <row r="156" spans="1:16" ht="25.5">
      <c r="A156" s="6">
        <v>42</v>
      </c>
      <c r="B156" s="6" t="s">
        <v>46</v>
      </c>
      <c r="C156" s="6" t="s">
        <v>429</v>
      </c>
      <c r="D156" s="6" t="s">
        <v>48</v>
      </c>
      <c r="E156" s="6" t="s">
        <v>430</v>
      </c>
      <c r="F156" s="6" t="s">
        <v>72</v>
      </c>
      <c r="G156" s="8">
        <v>1</v>
      </c>
      <c r="H156" s="11"/>
      <c r="I156" s="10">
        <f>ROUND((H156*G156),2)</f>
        <v>0</v>
      </c>
      <c r="O156">
        <f>rekapitulace!H8</f>
        <v>21</v>
      </c>
      <c r="P156">
        <f>O156/100*I156</f>
        <v>0</v>
      </c>
    </row>
    <row r="157" ht="12.75">
      <c r="E157" s="12" t="s">
        <v>77</v>
      </c>
    </row>
    <row r="158" ht="89.25">
      <c r="E158" s="12" t="s">
        <v>431</v>
      </c>
    </row>
    <row r="159" spans="1:16" ht="25.5">
      <c r="A159" s="6">
        <v>43</v>
      </c>
      <c r="B159" s="6" t="s">
        <v>46</v>
      </c>
      <c r="C159" s="6" t="s">
        <v>432</v>
      </c>
      <c r="D159" s="6" t="s">
        <v>48</v>
      </c>
      <c r="E159" s="6" t="s">
        <v>433</v>
      </c>
      <c r="F159" s="6" t="s">
        <v>72</v>
      </c>
      <c r="G159" s="8">
        <v>5</v>
      </c>
      <c r="H159" s="11"/>
      <c r="I159" s="10">
        <f>ROUND((H159*G159),2)</f>
        <v>0</v>
      </c>
      <c r="O159">
        <f>rekapitulace!H8</f>
        <v>21</v>
      </c>
      <c r="P159">
        <f>O159/100*I159</f>
        <v>0</v>
      </c>
    </row>
    <row r="160" ht="12.75">
      <c r="E160" s="12" t="s">
        <v>434</v>
      </c>
    </row>
    <row r="161" ht="89.25">
      <c r="E161" s="12" t="s">
        <v>431</v>
      </c>
    </row>
    <row r="162" spans="1:16" ht="25.5">
      <c r="A162" s="6">
        <v>44</v>
      </c>
      <c r="B162" s="6" t="s">
        <v>46</v>
      </c>
      <c r="C162" s="6" t="s">
        <v>435</v>
      </c>
      <c r="D162" s="6" t="s">
        <v>48</v>
      </c>
      <c r="E162" s="6" t="s">
        <v>436</v>
      </c>
      <c r="F162" s="6" t="s">
        <v>90</v>
      </c>
      <c r="G162" s="8">
        <v>1.012</v>
      </c>
      <c r="H162" s="11"/>
      <c r="I162" s="10">
        <f>ROUND((H162*G162),2)</f>
        <v>0</v>
      </c>
      <c r="O162">
        <f>rekapitulace!H8</f>
        <v>21</v>
      </c>
      <c r="P162">
        <f>O162/100*I162</f>
        <v>0</v>
      </c>
    </row>
    <row r="163" ht="38.25">
      <c r="E163" s="12" t="s">
        <v>437</v>
      </c>
    </row>
    <row r="164" ht="102">
      <c r="E164" s="12" t="s">
        <v>438</v>
      </c>
    </row>
    <row r="165" spans="1:16" ht="25.5">
      <c r="A165" s="6">
        <v>45</v>
      </c>
      <c r="B165" s="6" t="s">
        <v>46</v>
      </c>
      <c r="C165" s="6" t="s">
        <v>439</v>
      </c>
      <c r="D165" s="6" t="s">
        <v>48</v>
      </c>
      <c r="E165" s="6" t="s">
        <v>440</v>
      </c>
      <c r="F165" s="6" t="s">
        <v>90</v>
      </c>
      <c r="G165" s="8">
        <v>1.5</v>
      </c>
      <c r="H165" s="11"/>
      <c r="I165" s="10">
        <f>ROUND((H165*G165),2)</f>
        <v>0</v>
      </c>
      <c r="O165">
        <f>rekapitulace!H8</f>
        <v>21</v>
      </c>
      <c r="P165">
        <f>O165/100*I165</f>
        <v>0</v>
      </c>
    </row>
    <row r="166" ht="25.5">
      <c r="E166" s="12" t="s">
        <v>441</v>
      </c>
    </row>
    <row r="167" ht="102">
      <c r="E167" s="12" t="s">
        <v>438</v>
      </c>
    </row>
    <row r="168" spans="1:16" ht="25.5">
      <c r="A168" s="6">
        <v>46</v>
      </c>
      <c r="B168" s="6" t="s">
        <v>46</v>
      </c>
      <c r="C168" s="6" t="s">
        <v>442</v>
      </c>
      <c r="D168" s="6" t="s">
        <v>48</v>
      </c>
      <c r="E168" s="6" t="s">
        <v>443</v>
      </c>
      <c r="F168" s="6" t="s">
        <v>90</v>
      </c>
      <c r="G168" s="8">
        <v>42.4</v>
      </c>
      <c r="H168" s="11"/>
      <c r="I168" s="10">
        <f>ROUND((H168*G168),2)</f>
        <v>0</v>
      </c>
      <c r="O168">
        <f>rekapitulace!H8</f>
        <v>21</v>
      </c>
      <c r="P168">
        <f>O168/100*I168</f>
        <v>0</v>
      </c>
    </row>
    <row r="169" ht="38.25">
      <c r="E169" s="12" t="s">
        <v>444</v>
      </c>
    </row>
    <row r="170" ht="102">
      <c r="E170" s="12" t="s">
        <v>445</v>
      </c>
    </row>
    <row r="171" spans="1:16" ht="25.5">
      <c r="A171" s="6">
        <v>47</v>
      </c>
      <c r="B171" s="6" t="s">
        <v>46</v>
      </c>
      <c r="C171" s="6" t="s">
        <v>446</v>
      </c>
      <c r="D171" s="6" t="s">
        <v>48</v>
      </c>
      <c r="E171" s="6" t="s">
        <v>447</v>
      </c>
      <c r="F171" s="6" t="s">
        <v>72</v>
      </c>
      <c r="G171" s="8">
        <v>8</v>
      </c>
      <c r="H171" s="11"/>
      <c r="I171" s="10">
        <f>ROUND((H171*G171),2)</f>
        <v>0</v>
      </c>
      <c r="O171">
        <f>rekapitulace!H8</f>
        <v>21</v>
      </c>
      <c r="P171">
        <f>O171/100*I171</f>
        <v>0</v>
      </c>
    </row>
    <row r="172" ht="12.75">
      <c r="E172" s="12" t="s">
        <v>448</v>
      </c>
    </row>
    <row r="173" ht="76.5">
      <c r="E173" s="12" t="s">
        <v>449</v>
      </c>
    </row>
    <row r="174" spans="1:16" ht="25.5">
      <c r="A174" s="6">
        <v>48</v>
      </c>
      <c r="B174" s="6" t="s">
        <v>46</v>
      </c>
      <c r="C174" s="6" t="s">
        <v>450</v>
      </c>
      <c r="D174" s="6" t="s">
        <v>48</v>
      </c>
      <c r="E174" s="6" t="s">
        <v>451</v>
      </c>
      <c r="F174" s="6" t="s">
        <v>90</v>
      </c>
      <c r="G174" s="8">
        <v>6.75</v>
      </c>
      <c r="H174" s="11"/>
      <c r="I174" s="10">
        <f>ROUND((H174*G174),2)</f>
        <v>0</v>
      </c>
      <c r="O174">
        <f>rekapitulace!H8</f>
        <v>21</v>
      </c>
      <c r="P174">
        <f>O174/100*I174</f>
        <v>0</v>
      </c>
    </row>
    <row r="175" ht="25.5">
      <c r="E175" s="12" t="s">
        <v>452</v>
      </c>
    </row>
    <row r="176" ht="76.5">
      <c r="E176" s="12" t="s">
        <v>449</v>
      </c>
    </row>
    <row r="177" spans="1:16" ht="25.5">
      <c r="A177" s="6">
        <v>49</v>
      </c>
      <c r="B177" s="6" t="s">
        <v>46</v>
      </c>
      <c r="C177" s="6" t="s">
        <v>453</v>
      </c>
      <c r="D177" s="6" t="s">
        <v>48</v>
      </c>
      <c r="E177" s="6" t="s">
        <v>454</v>
      </c>
      <c r="F177" s="6" t="s">
        <v>72</v>
      </c>
      <c r="G177" s="8">
        <v>3</v>
      </c>
      <c r="H177" s="11"/>
      <c r="I177" s="10">
        <f>ROUND((H177*G177),2)</f>
        <v>0</v>
      </c>
      <c r="O177">
        <f>rekapitulace!H8</f>
        <v>21</v>
      </c>
      <c r="P177">
        <f>O177/100*I177</f>
        <v>0</v>
      </c>
    </row>
    <row r="178" ht="12.75">
      <c r="E178" s="12" t="s">
        <v>455</v>
      </c>
    </row>
    <row r="179" ht="76.5">
      <c r="E179" s="12" t="s">
        <v>449</v>
      </c>
    </row>
    <row r="180" spans="1:16" ht="25.5">
      <c r="A180" s="6">
        <v>50</v>
      </c>
      <c r="B180" s="6" t="s">
        <v>46</v>
      </c>
      <c r="C180" s="6" t="s">
        <v>456</v>
      </c>
      <c r="D180" s="6" t="s">
        <v>48</v>
      </c>
      <c r="E180" s="6" t="s">
        <v>457</v>
      </c>
      <c r="F180" s="6" t="s">
        <v>72</v>
      </c>
      <c r="G180" s="8">
        <v>1</v>
      </c>
      <c r="H180" s="11"/>
      <c r="I180" s="10">
        <f>ROUND((H180*G180),2)</f>
        <v>0</v>
      </c>
      <c r="O180">
        <f>rekapitulace!H8</f>
        <v>21</v>
      </c>
      <c r="P180">
        <f>O180/100*I180</f>
        <v>0</v>
      </c>
    </row>
    <row r="181" ht="12.75">
      <c r="E181" s="12" t="s">
        <v>77</v>
      </c>
    </row>
    <row r="182" ht="76.5">
      <c r="E182" s="12" t="s">
        <v>458</v>
      </c>
    </row>
    <row r="183" spans="1:16" ht="12.75" customHeight="1">
      <c r="A183" s="13"/>
      <c r="B183" s="13"/>
      <c r="C183" s="13" t="s">
        <v>43</v>
      </c>
      <c r="D183" s="13"/>
      <c r="E183" s="13" t="s">
        <v>302</v>
      </c>
      <c r="F183" s="13"/>
      <c r="G183" s="13"/>
      <c r="H183" s="13"/>
      <c r="I183" s="13">
        <f>SUM(I147:I182)</f>
        <v>0</v>
      </c>
      <c r="P183">
        <f>ROUND(SUM(P147:P182),2)</f>
        <v>0</v>
      </c>
    </row>
    <row r="185" spans="1:16" ht="12.75" customHeight="1">
      <c r="A185" s="13"/>
      <c r="B185" s="13"/>
      <c r="C185" s="13"/>
      <c r="D185" s="13"/>
      <c r="E185" s="13" t="s">
        <v>79</v>
      </c>
      <c r="F185" s="13"/>
      <c r="G185" s="13"/>
      <c r="H185" s="13"/>
      <c r="I185" s="13">
        <f>+I21+I81+I87+I93+I108+I123+I144+I183</f>
        <v>0</v>
      </c>
      <c r="P185">
        <f>+P21+P81+P87+P93+P108+P123+P144+P183</f>
        <v>0</v>
      </c>
    </row>
  </sheetData>
  <sheetProtection password="9CDF" sheet="1" formatColumns="0"/>
  <protectedRanges>
    <protectedRange sqref="H12:H180" name="Oblast1"/>
  </protectedRanges>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146"/>
  <sheetViews>
    <sheetView zoomScalePageLayoutView="0" workbookViewId="0" topLeftCell="A1">
      <pane ySplit="10" topLeftCell="A135" activePane="bottomLeft" state="frozen"/>
      <selection pane="topLeft" activeCell="A1" sqref="A1"/>
      <selection pane="bottomLeft" activeCell="H12" sqref="H1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459</v>
      </c>
      <c r="D5" s="5"/>
      <c r="E5" s="5" t="s">
        <v>460</v>
      </c>
    </row>
    <row r="6" spans="1:5" ht="12.75" customHeight="1">
      <c r="A6" t="s">
        <v>18</v>
      </c>
      <c r="C6" s="5" t="s">
        <v>461</v>
      </c>
      <c r="D6" s="5"/>
      <c r="E6" s="5" t="s">
        <v>460</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157</v>
      </c>
      <c r="D12" s="6" t="s">
        <v>48</v>
      </c>
      <c r="E12" s="6" t="s">
        <v>84</v>
      </c>
      <c r="F12" s="6" t="s">
        <v>90</v>
      </c>
      <c r="G12" s="8">
        <v>72.797</v>
      </c>
      <c r="H12" s="11"/>
      <c r="I12" s="10">
        <f>ROUND((H12*G12),2)</f>
        <v>0</v>
      </c>
      <c r="O12">
        <f>rekapitulace!H8</f>
        <v>21</v>
      </c>
      <c r="P12">
        <f>O12/100*I12</f>
        <v>0</v>
      </c>
    </row>
    <row r="13" ht="12.75">
      <c r="E13" s="12" t="s">
        <v>462</v>
      </c>
    </row>
    <row r="14" ht="25.5">
      <c r="E14" s="12" t="s">
        <v>87</v>
      </c>
    </row>
    <row r="15" spans="1:16" ht="25.5">
      <c r="A15" s="6">
        <v>2</v>
      </c>
      <c r="B15" s="6" t="s">
        <v>46</v>
      </c>
      <c r="C15" s="6" t="s">
        <v>463</v>
      </c>
      <c r="D15" s="6" t="s">
        <v>48</v>
      </c>
      <c r="E15" s="6" t="s">
        <v>464</v>
      </c>
      <c r="F15" s="6" t="s">
        <v>90</v>
      </c>
      <c r="G15" s="8">
        <v>64.6</v>
      </c>
      <c r="H15" s="11"/>
      <c r="I15" s="10">
        <f>ROUND((H15*G15),2)</f>
        <v>0</v>
      </c>
      <c r="O15">
        <f>rekapitulace!H8</f>
        <v>21</v>
      </c>
      <c r="P15">
        <f>O15/100*I15</f>
        <v>0</v>
      </c>
    </row>
    <row r="16" ht="25.5">
      <c r="E16" s="12" t="s">
        <v>465</v>
      </c>
    </row>
    <row r="17" ht="25.5">
      <c r="E17" s="12" t="s">
        <v>87</v>
      </c>
    </row>
    <row r="18" spans="1:16" ht="25.5">
      <c r="A18" s="6">
        <v>3</v>
      </c>
      <c r="B18" s="6" t="s">
        <v>46</v>
      </c>
      <c r="C18" s="6" t="s">
        <v>83</v>
      </c>
      <c r="D18" s="6" t="s">
        <v>48</v>
      </c>
      <c r="E18" s="6" t="s">
        <v>84</v>
      </c>
      <c r="F18" s="6" t="s">
        <v>85</v>
      </c>
      <c r="G18" s="8">
        <v>5.1</v>
      </c>
      <c r="H18" s="11"/>
      <c r="I18" s="10">
        <f>ROUND((H18*G18),2)</f>
        <v>0</v>
      </c>
      <c r="O18">
        <f>rekapitulace!H8</f>
        <v>21</v>
      </c>
      <c r="P18">
        <f>O18/100*I18</f>
        <v>0</v>
      </c>
    </row>
    <row r="19" ht="12.75">
      <c r="E19" s="12" t="s">
        <v>466</v>
      </c>
    </row>
    <row r="20" ht="25.5">
      <c r="E20" s="12" t="s">
        <v>87</v>
      </c>
    </row>
    <row r="21" spans="1:16" ht="25.5">
      <c r="A21" s="6">
        <v>4</v>
      </c>
      <c r="B21" s="6" t="s">
        <v>46</v>
      </c>
      <c r="C21" s="6" t="s">
        <v>467</v>
      </c>
      <c r="D21" s="6" t="s">
        <v>48</v>
      </c>
      <c r="E21" s="6" t="s">
        <v>464</v>
      </c>
      <c r="F21" s="6" t="s">
        <v>85</v>
      </c>
      <c r="G21" s="8">
        <v>4.166</v>
      </c>
      <c r="H21" s="11"/>
      <c r="I21" s="10">
        <f>ROUND((H21*G21),2)</f>
        <v>0</v>
      </c>
      <c r="O21">
        <f>rekapitulace!H8</f>
        <v>21</v>
      </c>
      <c r="P21">
        <f>O21/100*I21</f>
        <v>0</v>
      </c>
    </row>
    <row r="22" ht="76.5">
      <c r="E22" s="12" t="s">
        <v>468</v>
      </c>
    </row>
    <row r="23" ht="25.5">
      <c r="E23" s="12" t="s">
        <v>87</v>
      </c>
    </row>
    <row r="24" spans="1:16" ht="12.75" customHeight="1">
      <c r="A24" s="13"/>
      <c r="B24" s="13"/>
      <c r="C24" s="13" t="s">
        <v>45</v>
      </c>
      <c r="D24" s="13"/>
      <c r="E24" s="13" t="s">
        <v>44</v>
      </c>
      <c r="F24" s="13"/>
      <c r="G24" s="13"/>
      <c r="H24" s="13"/>
      <c r="I24" s="13">
        <f>SUM(I12:I23)</f>
        <v>0</v>
      </c>
      <c r="P24">
        <f>ROUND(SUM(P12:P23),2)</f>
        <v>0</v>
      </c>
    </row>
    <row r="26" spans="1:9" ht="12.75" customHeight="1">
      <c r="A26" s="7"/>
      <c r="B26" s="7"/>
      <c r="C26" s="7" t="s">
        <v>25</v>
      </c>
      <c r="D26" s="7"/>
      <c r="E26" s="7" t="s">
        <v>93</v>
      </c>
      <c r="F26" s="7"/>
      <c r="G26" s="9"/>
      <c r="H26" s="7"/>
      <c r="I26" s="9"/>
    </row>
    <row r="27" spans="1:16" ht="25.5">
      <c r="A27" s="6">
        <v>5</v>
      </c>
      <c r="B27" s="6" t="s">
        <v>46</v>
      </c>
      <c r="C27" s="6" t="s">
        <v>469</v>
      </c>
      <c r="D27" s="6" t="s">
        <v>48</v>
      </c>
      <c r="E27" s="6" t="s">
        <v>470</v>
      </c>
      <c r="F27" s="6" t="s">
        <v>90</v>
      </c>
      <c r="G27" s="8">
        <v>80.72</v>
      </c>
      <c r="H27" s="11"/>
      <c r="I27" s="10">
        <f>ROUND((H27*G27),2)</f>
        <v>0</v>
      </c>
      <c r="O27">
        <f>rekapitulace!H8</f>
        <v>21</v>
      </c>
      <c r="P27">
        <f>O27/100*I27</f>
        <v>0</v>
      </c>
    </row>
    <row r="28" ht="51">
      <c r="E28" s="12" t="s">
        <v>471</v>
      </c>
    </row>
    <row r="29" ht="318.75">
      <c r="E29" s="12" t="s">
        <v>192</v>
      </c>
    </row>
    <row r="30" spans="1:16" ht="25.5">
      <c r="A30" s="6">
        <v>6</v>
      </c>
      <c r="B30" s="6" t="s">
        <v>46</v>
      </c>
      <c r="C30" s="6" t="s">
        <v>472</v>
      </c>
      <c r="D30" s="6" t="s">
        <v>48</v>
      </c>
      <c r="E30" s="6" t="s">
        <v>473</v>
      </c>
      <c r="F30" s="6" t="s">
        <v>90</v>
      </c>
      <c r="G30" s="8">
        <v>20.18</v>
      </c>
      <c r="H30" s="11"/>
      <c r="I30" s="10">
        <f>ROUND((H30*G30),2)</f>
        <v>0</v>
      </c>
      <c r="O30">
        <f>rekapitulace!H8</f>
        <v>21</v>
      </c>
      <c r="P30">
        <f>O30/100*I30</f>
        <v>0</v>
      </c>
    </row>
    <row r="31" ht="12.75">
      <c r="E31" s="12" t="s">
        <v>474</v>
      </c>
    </row>
    <row r="32" ht="318.75">
      <c r="E32" s="12" t="s">
        <v>475</v>
      </c>
    </row>
    <row r="33" spans="1:16" ht="25.5">
      <c r="A33" s="6">
        <v>7</v>
      </c>
      <c r="B33" s="6" t="s">
        <v>46</v>
      </c>
      <c r="C33" s="6" t="s">
        <v>189</v>
      </c>
      <c r="D33" s="6" t="s">
        <v>48</v>
      </c>
      <c r="E33" s="6" t="s">
        <v>476</v>
      </c>
      <c r="F33" s="6" t="s">
        <v>90</v>
      </c>
      <c r="G33" s="8">
        <v>51.323</v>
      </c>
      <c r="H33" s="11"/>
      <c r="I33" s="10">
        <f>ROUND((H33*G33),2)</f>
        <v>0</v>
      </c>
      <c r="O33">
        <f>rekapitulace!H8</f>
        <v>21</v>
      </c>
      <c r="P33">
        <f>O33/100*I33</f>
        <v>0</v>
      </c>
    </row>
    <row r="34" ht="38.25">
      <c r="E34" s="12" t="s">
        <v>477</v>
      </c>
    </row>
    <row r="35" ht="318.75">
      <c r="E35" s="12" t="s">
        <v>192</v>
      </c>
    </row>
    <row r="36" spans="1:16" ht="38.25">
      <c r="A36" s="6">
        <v>8</v>
      </c>
      <c r="B36" s="6" t="s">
        <v>46</v>
      </c>
      <c r="C36" s="6" t="s">
        <v>478</v>
      </c>
      <c r="D36" s="6" t="s">
        <v>48</v>
      </c>
      <c r="E36" s="6" t="s">
        <v>479</v>
      </c>
      <c r="F36" s="6" t="s">
        <v>90</v>
      </c>
      <c r="G36" s="8">
        <v>102.95</v>
      </c>
      <c r="H36" s="11"/>
      <c r="I36" s="10">
        <f>ROUND((H36*G36),2)</f>
        <v>0</v>
      </c>
      <c r="O36">
        <f>rekapitulace!H8</f>
        <v>21</v>
      </c>
      <c r="P36">
        <f>O36/100*I36</f>
        <v>0</v>
      </c>
    </row>
    <row r="37" ht="89.25">
      <c r="E37" s="12" t="s">
        <v>480</v>
      </c>
    </row>
    <row r="38" ht="318.75">
      <c r="E38" s="12" t="s">
        <v>481</v>
      </c>
    </row>
    <row r="39" spans="1:16" ht="38.25">
      <c r="A39" s="6">
        <v>9</v>
      </c>
      <c r="B39" s="6" t="s">
        <v>46</v>
      </c>
      <c r="C39" s="6" t="s">
        <v>482</v>
      </c>
      <c r="D39" s="6" t="s">
        <v>48</v>
      </c>
      <c r="E39" s="6" t="s">
        <v>483</v>
      </c>
      <c r="F39" s="6" t="s">
        <v>90</v>
      </c>
      <c r="G39" s="8">
        <v>64.6</v>
      </c>
      <c r="H39" s="11"/>
      <c r="I39" s="10">
        <f>ROUND((H39*G39),2)</f>
        <v>0</v>
      </c>
      <c r="O39">
        <f>rekapitulace!H8</f>
        <v>21</v>
      </c>
      <c r="P39">
        <f>O39/100*I39</f>
        <v>0</v>
      </c>
    </row>
    <row r="40" ht="25.5">
      <c r="E40" s="12" t="s">
        <v>484</v>
      </c>
    </row>
    <row r="41" ht="318.75">
      <c r="E41" s="12" t="s">
        <v>481</v>
      </c>
    </row>
    <row r="42" spans="1:16" ht="25.5">
      <c r="A42" s="6">
        <v>10</v>
      </c>
      <c r="B42" s="6" t="s">
        <v>46</v>
      </c>
      <c r="C42" s="6" t="s">
        <v>485</v>
      </c>
      <c r="D42" s="6" t="s">
        <v>48</v>
      </c>
      <c r="E42" s="6" t="s">
        <v>486</v>
      </c>
      <c r="F42" s="6" t="s">
        <v>90</v>
      </c>
      <c r="G42" s="8">
        <v>31.797</v>
      </c>
      <c r="H42" s="11"/>
      <c r="I42" s="10">
        <f>ROUND((H42*G42),2)</f>
        <v>0</v>
      </c>
      <c r="O42">
        <f>rekapitulace!H8</f>
        <v>21</v>
      </c>
      <c r="P42">
        <f>O42/100*I42</f>
        <v>0</v>
      </c>
    </row>
    <row r="43" ht="12.75">
      <c r="E43" s="12" t="s">
        <v>487</v>
      </c>
    </row>
    <row r="44" ht="318.75">
      <c r="E44" s="12" t="s">
        <v>481</v>
      </c>
    </row>
    <row r="45" spans="1:16" ht="25.5">
      <c r="A45" s="6">
        <v>11</v>
      </c>
      <c r="B45" s="6" t="s">
        <v>46</v>
      </c>
      <c r="C45" s="6" t="s">
        <v>488</v>
      </c>
      <c r="D45" s="6" t="s">
        <v>48</v>
      </c>
      <c r="E45" s="6" t="s">
        <v>489</v>
      </c>
      <c r="F45" s="6" t="s">
        <v>90</v>
      </c>
      <c r="G45" s="8">
        <v>20.78</v>
      </c>
      <c r="H45" s="11"/>
      <c r="I45" s="10">
        <f>ROUND((H45*G45),2)</f>
        <v>0</v>
      </c>
      <c r="O45">
        <f>rekapitulace!H8</f>
        <v>21</v>
      </c>
      <c r="P45">
        <f>O45/100*I45</f>
        <v>0</v>
      </c>
    </row>
    <row r="46" ht="12.75">
      <c r="E46" s="12" t="s">
        <v>490</v>
      </c>
    </row>
    <row r="47" ht="318.75">
      <c r="E47" s="12" t="s">
        <v>475</v>
      </c>
    </row>
    <row r="48" spans="1:16" ht="25.5">
      <c r="A48" s="6">
        <v>12</v>
      </c>
      <c r="B48" s="6" t="s">
        <v>46</v>
      </c>
      <c r="C48" s="6" t="s">
        <v>137</v>
      </c>
      <c r="D48" s="6" t="s">
        <v>48</v>
      </c>
      <c r="E48" s="6" t="s">
        <v>138</v>
      </c>
      <c r="F48" s="6" t="s">
        <v>90</v>
      </c>
      <c r="G48" s="8">
        <v>72.797</v>
      </c>
      <c r="H48" s="11"/>
      <c r="I48" s="10">
        <f>ROUND((H48*G48),2)</f>
        <v>0</v>
      </c>
      <c r="O48">
        <f>rekapitulace!H8</f>
        <v>21</v>
      </c>
      <c r="P48">
        <f>O48/100*I48</f>
        <v>0</v>
      </c>
    </row>
    <row r="49" ht="25.5">
      <c r="E49" s="12" t="s">
        <v>491</v>
      </c>
    </row>
    <row r="50" ht="191.25">
      <c r="E50" s="12" t="s">
        <v>140</v>
      </c>
    </row>
    <row r="51" spans="1:16" ht="25.5">
      <c r="A51" s="6">
        <v>13</v>
      </c>
      <c r="B51" s="6" t="s">
        <v>46</v>
      </c>
      <c r="C51" s="6" t="s">
        <v>492</v>
      </c>
      <c r="D51" s="6" t="s">
        <v>48</v>
      </c>
      <c r="E51" s="6" t="s">
        <v>493</v>
      </c>
      <c r="F51" s="6" t="s">
        <v>90</v>
      </c>
      <c r="G51" s="8">
        <v>64.6</v>
      </c>
      <c r="H51" s="11"/>
      <c r="I51" s="10">
        <f>ROUND((H51*G51),2)</f>
        <v>0</v>
      </c>
      <c r="O51">
        <f>rekapitulace!H8</f>
        <v>21</v>
      </c>
      <c r="P51">
        <f>O51/100*I51</f>
        <v>0</v>
      </c>
    </row>
    <row r="52" ht="25.5">
      <c r="E52" s="12" t="s">
        <v>494</v>
      </c>
    </row>
    <row r="53" ht="191.25">
      <c r="E53" s="12" t="s">
        <v>495</v>
      </c>
    </row>
    <row r="54" spans="1:16" ht="25.5">
      <c r="A54" s="6">
        <v>14</v>
      </c>
      <c r="B54" s="6" t="s">
        <v>46</v>
      </c>
      <c r="C54" s="6" t="s">
        <v>496</v>
      </c>
      <c r="D54" s="6" t="s">
        <v>48</v>
      </c>
      <c r="E54" s="6" t="s">
        <v>497</v>
      </c>
      <c r="F54" s="6" t="s">
        <v>90</v>
      </c>
      <c r="G54" s="8">
        <v>132.043</v>
      </c>
      <c r="H54" s="11"/>
      <c r="I54" s="10">
        <f>ROUND((H54*G54),2)</f>
        <v>0</v>
      </c>
      <c r="O54">
        <f>rekapitulace!H8</f>
        <v>21</v>
      </c>
      <c r="P54">
        <f>O54/100*I54</f>
        <v>0</v>
      </c>
    </row>
    <row r="55" ht="25.5">
      <c r="E55" s="12" t="s">
        <v>498</v>
      </c>
    </row>
    <row r="56" ht="229.5">
      <c r="E56" s="12" t="s">
        <v>499</v>
      </c>
    </row>
    <row r="57" spans="1:16" ht="25.5">
      <c r="A57" s="6">
        <v>15</v>
      </c>
      <c r="B57" s="6" t="s">
        <v>46</v>
      </c>
      <c r="C57" s="6" t="s">
        <v>500</v>
      </c>
      <c r="D57" s="6" t="s">
        <v>48</v>
      </c>
      <c r="E57" s="6" t="s">
        <v>501</v>
      </c>
      <c r="F57" s="6" t="s">
        <v>90</v>
      </c>
      <c r="G57" s="8">
        <v>102.95</v>
      </c>
      <c r="H57" s="11"/>
      <c r="I57" s="10">
        <f>ROUND((H57*G57),2)</f>
        <v>0</v>
      </c>
      <c r="O57">
        <f>rekapitulace!H8</f>
        <v>21</v>
      </c>
      <c r="P57">
        <f>O57/100*I57</f>
        <v>0</v>
      </c>
    </row>
    <row r="58" ht="76.5">
      <c r="E58" s="12" t="s">
        <v>502</v>
      </c>
    </row>
    <row r="59" ht="229.5">
      <c r="E59" s="12" t="s">
        <v>503</v>
      </c>
    </row>
    <row r="60" spans="1:16" ht="25.5">
      <c r="A60" s="6">
        <v>16</v>
      </c>
      <c r="B60" s="6" t="s">
        <v>46</v>
      </c>
      <c r="C60" s="6" t="s">
        <v>504</v>
      </c>
      <c r="D60" s="6" t="s">
        <v>48</v>
      </c>
      <c r="E60" s="6" t="s">
        <v>505</v>
      </c>
      <c r="F60" s="6" t="s">
        <v>90</v>
      </c>
      <c r="G60" s="8">
        <v>40.207</v>
      </c>
      <c r="H60" s="11"/>
      <c r="I60" s="10">
        <f>ROUND((H60*G60),2)</f>
        <v>0</v>
      </c>
      <c r="O60">
        <f>rekapitulace!H8</f>
        <v>21</v>
      </c>
      <c r="P60">
        <f>O60/100*I60</f>
        <v>0</v>
      </c>
    </row>
    <row r="61" ht="51">
      <c r="E61" s="12" t="s">
        <v>506</v>
      </c>
    </row>
    <row r="62" ht="280.5">
      <c r="E62" s="12" t="s">
        <v>507</v>
      </c>
    </row>
    <row r="63" spans="1:16" ht="25.5">
      <c r="A63" s="6">
        <v>17</v>
      </c>
      <c r="B63" s="6" t="s">
        <v>46</v>
      </c>
      <c r="C63" s="6" t="s">
        <v>508</v>
      </c>
      <c r="D63" s="6" t="s">
        <v>48</v>
      </c>
      <c r="E63" s="6" t="s">
        <v>509</v>
      </c>
      <c r="F63" s="6" t="s">
        <v>90</v>
      </c>
      <c r="G63" s="8">
        <v>55.241</v>
      </c>
      <c r="H63" s="11"/>
      <c r="I63" s="10">
        <f>ROUND((H63*G63),2)</f>
        <v>0</v>
      </c>
      <c r="O63">
        <f>rekapitulace!H8</f>
        <v>21</v>
      </c>
      <c r="P63">
        <f>O63/100*I63</f>
        <v>0</v>
      </c>
    </row>
    <row r="64" ht="76.5">
      <c r="E64" s="12" t="s">
        <v>510</v>
      </c>
    </row>
    <row r="65" ht="293.25">
      <c r="E65" s="12" t="s">
        <v>511</v>
      </c>
    </row>
    <row r="66" spans="1:16" ht="12.75" customHeight="1">
      <c r="A66" s="13"/>
      <c r="B66" s="13"/>
      <c r="C66" s="13" t="s">
        <v>25</v>
      </c>
      <c r="D66" s="13"/>
      <c r="E66" s="13" t="s">
        <v>93</v>
      </c>
      <c r="F66" s="13"/>
      <c r="G66" s="13"/>
      <c r="H66" s="13"/>
      <c r="I66" s="13">
        <f>SUM(I27:I65)</f>
        <v>0</v>
      </c>
      <c r="P66">
        <f>ROUND(SUM(P27:P65),2)</f>
        <v>0</v>
      </c>
    </row>
    <row r="68" spans="1:9" ht="12.75" customHeight="1">
      <c r="A68" s="7"/>
      <c r="B68" s="7"/>
      <c r="C68" s="7" t="s">
        <v>38</v>
      </c>
      <c r="D68" s="7"/>
      <c r="E68" s="7" t="s">
        <v>240</v>
      </c>
      <c r="F68" s="7"/>
      <c r="G68" s="9"/>
      <c r="H68" s="7"/>
      <c r="I68" s="9"/>
    </row>
    <row r="69" spans="1:16" ht="25.5">
      <c r="A69" s="6">
        <v>18</v>
      </c>
      <c r="B69" s="6" t="s">
        <v>46</v>
      </c>
      <c r="C69" s="6" t="s">
        <v>512</v>
      </c>
      <c r="D69" s="6" t="s">
        <v>48</v>
      </c>
      <c r="E69" s="6" t="s">
        <v>513</v>
      </c>
      <c r="F69" s="6" t="s">
        <v>90</v>
      </c>
      <c r="G69" s="8">
        <v>0.3</v>
      </c>
      <c r="H69" s="11"/>
      <c r="I69" s="10">
        <f>ROUND((H69*G69),2)</f>
        <v>0</v>
      </c>
      <c r="O69">
        <f>rekapitulace!H8</f>
        <v>21</v>
      </c>
      <c r="P69">
        <f>O69/100*I69</f>
        <v>0</v>
      </c>
    </row>
    <row r="70" ht="25.5">
      <c r="E70" s="12" t="s">
        <v>514</v>
      </c>
    </row>
    <row r="71" ht="357">
      <c r="E71" s="12" t="s">
        <v>301</v>
      </c>
    </row>
    <row r="72" spans="1:16" ht="25.5">
      <c r="A72" s="6">
        <v>19</v>
      </c>
      <c r="B72" s="6" t="s">
        <v>46</v>
      </c>
      <c r="C72" s="6" t="s">
        <v>515</v>
      </c>
      <c r="D72" s="6" t="s">
        <v>48</v>
      </c>
      <c r="E72" s="6" t="s">
        <v>516</v>
      </c>
      <c r="F72" s="6" t="s">
        <v>90</v>
      </c>
      <c r="G72" s="8">
        <v>9.3</v>
      </c>
      <c r="H72" s="11"/>
      <c r="I72" s="10">
        <f>ROUND((H72*G72),2)</f>
        <v>0</v>
      </c>
      <c r="O72">
        <f>rekapitulace!H8</f>
        <v>21</v>
      </c>
      <c r="P72">
        <f>O72/100*I72</f>
        <v>0</v>
      </c>
    </row>
    <row r="73" ht="12.75">
      <c r="E73" s="12" t="s">
        <v>517</v>
      </c>
    </row>
    <row r="74" ht="38.25">
      <c r="E74" s="12" t="s">
        <v>239</v>
      </c>
    </row>
    <row r="75" spans="1:16" ht="25.5">
      <c r="A75" s="6">
        <v>20</v>
      </c>
      <c r="B75" s="6" t="s">
        <v>46</v>
      </c>
      <c r="C75" s="6" t="s">
        <v>241</v>
      </c>
      <c r="D75" s="6" t="s">
        <v>48</v>
      </c>
      <c r="E75" s="6" t="s">
        <v>518</v>
      </c>
      <c r="F75" s="6" t="s">
        <v>90</v>
      </c>
      <c r="G75" s="8">
        <v>9.36</v>
      </c>
      <c r="H75" s="11"/>
      <c r="I75" s="10">
        <f>ROUND((H75*G75),2)</f>
        <v>0</v>
      </c>
      <c r="O75">
        <f>rekapitulace!H8</f>
        <v>21</v>
      </c>
      <c r="P75">
        <f>O75/100*I75</f>
        <v>0</v>
      </c>
    </row>
    <row r="76" ht="63.75">
      <c r="E76" s="12" t="s">
        <v>519</v>
      </c>
    </row>
    <row r="77" ht="38.25">
      <c r="E77" s="12" t="s">
        <v>230</v>
      </c>
    </row>
    <row r="78" spans="1:16" ht="12.75" customHeight="1">
      <c r="A78" s="13"/>
      <c r="B78" s="13"/>
      <c r="C78" s="13" t="s">
        <v>38</v>
      </c>
      <c r="D78" s="13"/>
      <c r="E78" s="13" t="s">
        <v>240</v>
      </c>
      <c r="F78" s="13"/>
      <c r="G78" s="13"/>
      <c r="H78" s="13"/>
      <c r="I78" s="13">
        <f>SUM(I69:I77)</f>
        <v>0</v>
      </c>
      <c r="P78">
        <f>ROUND(SUM(P69:P77),2)</f>
        <v>0</v>
      </c>
    </row>
    <row r="80" spans="1:9" ht="12.75" customHeight="1">
      <c r="A80" s="7"/>
      <c r="B80" s="7"/>
      <c r="C80" s="7" t="s">
        <v>42</v>
      </c>
      <c r="D80" s="7"/>
      <c r="E80" s="7" t="s">
        <v>145</v>
      </c>
      <c r="F80" s="7"/>
      <c r="G80" s="9"/>
      <c r="H80" s="7"/>
      <c r="I80" s="9"/>
    </row>
    <row r="81" spans="1:16" ht="25.5">
      <c r="A81" s="6">
        <v>21</v>
      </c>
      <c r="B81" s="6" t="s">
        <v>46</v>
      </c>
      <c r="C81" s="6" t="s">
        <v>520</v>
      </c>
      <c r="D81" s="6" t="s">
        <v>48</v>
      </c>
      <c r="E81" s="6" t="s">
        <v>521</v>
      </c>
      <c r="F81" s="6" t="s">
        <v>121</v>
      </c>
      <c r="G81" s="8">
        <v>1.65</v>
      </c>
      <c r="H81" s="11"/>
      <c r="I81" s="10">
        <f>ROUND((H81*G81),2)</f>
        <v>0</v>
      </c>
      <c r="O81">
        <f>rekapitulace!H8</f>
        <v>21</v>
      </c>
      <c r="P81">
        <f>O81/100*I81</f>
        <v>0</v>
      </c>
    </row>
    <row r="82" ht="25.5">
      <c r="E82" s="12" t="s">
        <v>522</v>
      </c>
    </row>
    <row r="83" ht="255">
      <c r="E83" s="12" t="s">
        <v>523</v>
      </c>
    </row>
    <row r="84" spans="1:16" ht="25.5">
      <c r="A84" s="6">
        <v>22</v>
      </c>
      <c r="B84" s="6" t="s">
        <v>46</v>
      </c>
      <c r="C84" s="6" t="s">
        <v>524</v>
      </c>
      <c r="D84" s="6" t="s">
        <v>48</v>
      </c>
      <c r="E84" s="6" t="s">
        <v>525</v>
      </c>
      <c r="F84" s="6" t="s">
        <v>121</v>
      </c>
      <c r="G84" s="8">
        <v>46.5</v>
      </c>
      <c r="H84" s="11"/>
      <c r="I84" s="10">
        <f>ROUND((H84*G84),2)</f>
        <v>0</v>
      </c>
      <c r="O84">
        <f>rekapitulace!H8</f>
        <v>21</v>
      </c>
      <c r="P84">
        <f>O84/100*I84</f>
        <v>0</v>
      </c>
    </row>
    <row r="85" ht="25.5">
      <c r="E85" s="12" t="s">
        <v>526</v>
      </c>
    </row>
    <row r="86" ht="255">
      <c r="E86" s="12" t="s">
        <v>523</v>
      </c>
    </row>
    <row r="87" spans="1:16" ht="25.5">
      <c r="A87" s="6">
        <v>23</v>
      </c>
      <c r="B87" s="6" t="s">
        <v>46</v>
      </c>
      <c r="C87" s="6" t="s">
        <v>527</v>
      </c>
      <c r="D87" s="6" t="s">
        <v>48</v>
      </c>
      <c r="E87" s="6" t="s">
        <v>528</v>
      </c>
      <c r="F87" s="6" t="s">
        <v>121</v>
      </c>
      <c r="G87" s="8">
        <v>4.5</v>
      </c>
      <c r="H87" s="11"/>
      <c r="I87" s="10">
        <f>ROUND((H87*G87),2)</f>
        <v>0</v>
      </c>
      <c r="O87">
        <f>rekapitulace!H8</f>
        <v>21</v>
      </c>
      <c r="P87">
        <f>O87/100*I87</f>
        <v>0</v>
      </c>
    </row>
    <row r="88" ht="25.5">
      <c r="E88" s="12" t="s">
        <v>529</v>
      </c>
    </row>
    <row r="89" ht="255">
      <c r="E89" s="12" t="s">
        <v>523</v>
      </c>
    </row>
    <row r="90" spans="1:16" ht="25.5">
      <c r="A90" s="6">
        <v>24</v>
      </c>
      <c r="B90" s="6" t="s">
        <v>46</v>
      </c>
      <c r="C90" s="6" t="s">
        <v>530</v>
      </c>
      <c r="D90" s="6" t="s">
        <v>48</v>
      </c>
      <c r="E90" s="6" t="s">
        <v>531</v>
      </c>
      <c r="F90" s="6" t="s">
        <v>121</v>
      </c>
      <c r="G90" s="8">
        <v>27.15</v>
      </c>
      <c r="H90" s="11"/>
      <c r="I90" s="10">
        <f>ROUND((H90*G90),2)</f>
        <v>0</v>
      </c>
      <c r="O90">
        <f>rekapitulace!H8</f>
        <v>21</v>
      </c>
      <c r="P90">
        <f>O90/100*I90</f>
        <v>0</v>
      </c>
    </row>
    <row r="91" ht="25.5">
      <c r="E91" s="12" t="s">
        <v>532</v>
      </c>
    </row>
    <row r="92" ht="255">
      <c r="E92" s="12" t="s">
        <v>523</v>
      </c>
    </row>
    <row r="93" spans="1:16" ht="25.5">
      <c r="A93" s="6">
        <v>25</v>
      </c>
      <c r="B93" s="6" t="s">
        <v>46</v>
      </c>
      <c r="C93" s="6" t="s">
        <v>533</v>
      </c>
      <c r="D93" s="6" t="s">
        <v>48</v>
      </c>
      <c r="E93" s="6" t="s">
        <v>534</v>
      </c>
      <c r="F93" s="6" t="s">
        <v>121</v>
      </c>
      <c r="G93" s="8">
        <v>93</v>
      </c>
      <c r="H93" s="11"/>
      <c r="I93" s="10">
        <f>ROUND((H93*G93),2)</f>
        <v>0</v>
      </c>
      <c r="O93">
        <f>rekapitulace!H8</f>
        <v>21</v>
      </c>
      <c r="P93">
        <f>O93/100*I93</f>
        <v>0</v>
      </c>
    </row>
    <row r="94" ht="12.75">
      <c r="E94" s="12" t="s">
        <v>535</v>
      </c>
    </row>
    <row r="95" ht="255">
      <c r="E95" s="12" t="s">
        <v>523</v>
      </c>
    </row>
    <row r="96" spans="1:16" ht="25.5">
      <c r="A96" s="6">
        <v>26</v>
      </c>
      <c r="B96" s="6" t="s">
        <v>46</v>
      </c>
      <c r="C96" s="6" t="s">
        <v>536</v>
      </c>
      <c r="D96" s="6" t="s">
        <v>48</v>
      </c>
      <c r="E96" s="6" t="s">
        <v>537</v>
      </c>
      <c r="F96" s="6" t="s">
        <v>72</v>
      </c>
      <c r="G96" s="8">
        <v>5</v>
      </c>
      <c r="H96" s="11"/>
      <c r="I96" s="10">
        <f>ROUND((H96*G96),2)</f>
        <v>0</v>
      </c>
      <c r="O96">
        <f>rekapitulace!H8</f>
        <v>21</v>
      </c>
      <c r="P96">
        <f>O96/100*I96</f>
        <v>0</v>
      </c>
    </row>
    <row r="97" ht="12.75">
      <c r="E97" s="12" t="s">
        <v>538</v>
      </c>
    </row>
    <row r="98" ht="76.5">
      <c r="E98" s="12" t="s">
        <v>539</v>
      </c>
    </row>
    <row r="99" spans="1:16" ht="38.25">
      <c r="A99" s="6">
        <v>27</v>
      </c>
      <c r="B99" s="6" t="s">
        <v>46</v>
      </c>
      <c r="C99" s="6" t="s">
        <v>540</v>
      </c>
      <c r="D99" s="6" t="s">
        <v>48</v>
      </c>
      <c r="E99" s="6" t="s">
        <v>541</v>
      </c>
      <c r="F99" s="6" t="s">
        <v>72</v>
      </c>
      <c r="G99" s="8">
        <v>21</v>
      </c>
      <c r="H99" s="11"/>
      <c r="I99" s="10">
        <f>ROUND((H99*G99),2)</f>
        <v>0</v>
      </c>
      <c r="O99">
        <f>rekapitulace!H8</f>
        <v>21</v>
      </c>
      <c r="P99">
        <f>O99/100*I99</f>
        <v>0</v>
      </c>
    </row>
    <row r="100" ht="12.75">
      <c r="E100" s="12" t="s">
        <v>542</v>
      </c>
    </row>
    <row r="101" ht="76.5">
      <c r="E101" s="12" t="s">
        <v>543</v>
      </c>
    </row>
    <row r="102" spans="1:16" ht="25.5">
      <c r="A102" s="6">
        <v>28</v>
      </c>
      <c r="B102" s="6" t="s">
        <v>46</v>
      </c>
      <c r="C102" s="6" t="s">
        <v>544</v>
      </c>
      <c r="D102" s="6" t="s">
        <v>48</v>
      </c>
      <c r="E102" s="6" t="s">
        <v>545</v>
      </c>
      <c r="F102" s="6" t="s">
        <v>121</v>
      </c>
      <c r="G102" s="8">
        <v>93</v>
      </c>
      <c r="H102" s="11"/>
      <c r="I102" s="10">
        <f>ROUND((H102*G102),2)</f>
        <v>0</v>
      </c>
      <c r="O102">
        <f>rekapitulace!H8</f>
        <v>21</v>
      </c>
      <c r="P102">
        <f>O102/100*I102</f>
        <v>0</v>
      </c>
    </row>
    <row r="103" ht="12.75">
      <c r="E103" s="12" t="s">
        <v>546</v>
      </c>
    </row>
    <row r="104" ht="51">
      <c r="E104" s="12" t="s">
        <v>547</v>
      </c>
    </row>
    <row r="105" spans="1:16" ht="25.5">
      <c r="A105" s="6">
        <v>29</v>
      </c>
      <c r="B105" s="6" t="s">
        <v>46</v>
      </c>
      <c r="C105" s="6" t="s">
        <v>548</v>
      </c>
      <c r="D105" s="6" t="s">
        <v>48</v>
      </c>
      <c r="E105" s="6" t="s">
        <v>549</v>
      </c>
      <c r="F105" s="6" t="s">
        <v>121</v>
      </c>
      <c r="G105" s="8">
        <v>1.65</v>
      </c>
      <c r="H105" s="11"/>
      <c r="I105" s="10">
        <f>ROUND((H105*G105),2)</f>
        <v>0</v>
      </c>
      <c r="O105">
        <f>rekapitulace!H8</f>
        <v>21</v>
      </c>
      <c r="P105">
        <f>O105/100*I105</f>
        <v>0</v>
      </c>
    </row>
    <row r="106" ht="25.5">
      <c r="E106" s="12" t="s">
        <v>550</v>
      </c>
    </row>
    <row r="107" ht="51">
      <c r="E107" s="12" t="s">
        <v>547</v>
      </c>
    </row>
    <row r="108" spans="1:16" ht="25.5">
      <c r="A108" s="6">
        <v>30</v>
      </c>
      <c r="B108" s="6" t="s">
        <v>46</v>
      </c>
      <c r="C108" s="6" t="s">
        <v>551</v>
      </c>
      <c r="D108" s="6" t="s">
        <v>48</v>
      </c>
      <c r="E108" s="6" t="s">
        <v>552</v>
      </c>
      <c r="F108" s="6" t="s">
        <v>121</v>
      </c>
      <c r="G108" s="8">
        <v>46.5</v>
      </c>
      <c r="H108" s="11"/>
      <c r="I108" s="10">
        <f>ROUND((H108*G108),2)</f>
        <v>0</v>
      </c>
      <c r="O108">
        <f>rekapitulace!H8</f>
        <v>21</v>
      </c>
      <c r="P108">
        <f>O108/100*I108</f>
        <v>0</v>
      </c>
    </row>
    <row r="109" ht="25.5">
      <c r="E109" s="12" t="s">
        <v>553</v>
      </c>
    </row>
    <row r="110" ht="51">
      <c r="E110" s="12" t="s">
        <v>547</v>
      </c>
    </row>
    <row r="111" spans="1:16" ht="25.5">
      <c r="A111" s="6">
        <v>31</v>
      </c>
      <c r="B111" s="6" t="s">
        <v>46</v>
      </c>
      <c r="C111" s="6" t="s">
        <v>554</v>
      </c>
      <c r="D111" s="6" t="s">
        <v>48</v>
      </c>
      <c r="E111" s="6" t="s">
        <v>555</v>
      </c>
      <c r="F111" s="6" t="s">
        <v>121</v>
      </c>
      <c r="G111" s="8">
        <v>4.5</v>
      </c>
      <c r="H111" s="11"/>
      <c r="I111" s="10">
        <f>ROUND((H111*G111),2)</f>
        <v>0</v>
      </c>
      <c r="O111">
        <f>rekapitulace!H8</f>
        <v>21</v>
      </c>
      <c r="P111">
        <f>O111/100*I111</f>
        <v>0</v>
      </c>
    </row>
    <row r="112" ht="25.5">
      <c r="E112" s="12" t="s">
        <v>556</v>
      </c>
    </row>
    <row r="113" ht="51">
      <c r="E113" s="12" t="s">
        <v>547</v>
      </c>
    </row>
    <row r="114" spans="1:16" ht="25.5">
      <c r="A114" s="6">
        <v>32</v>
      </c>
      <c r="B114" s="6" t="s">
        <v>46</v>
      </c>
      <c r="C114" s="6" t="s">
        <v>557</v>
      </c>
      <c r="D114" s="6" t="s">
        <v>48</v>
      </c>
      <c r="E114" s="6" t="s">
        <v>558</v>
      </c>
      <c r="F114" s="6" t="s">
        <v>121</v>
      </c>
      <c r="G114" s="8">
        <v>27.15</v>
      </c>
      <c r="H114" s="11"/>
      <c r="I114" s="10">
        <f>ROUND((H114*G114),2)</f>
        <v>0</v>
      </c>
      <c r="O114">
        <f>rekapitulace!H8</f>
        <v>21</v>
      </c>
      <c r="P114">
        <f>O114/100*I114</f>
        <v>0</v>
      </c>
    </row>
    <row r="115" ht="25.5">
      <c r="E115" s="12" t="s">
        <v>559</v>
      </c>
    </row>
    <row r="116" ht="51">
      <c r="E116" s="12" t="s">
        <v>547</v>
      </c>
    </row>
    <row r="117" spans="1:16" ht="25.5">
      <c r="A117" s="6">
        <v>33</v>
      </c>
      <c r="B117" s="6" t="s">
        <v>46</v>
      </c>
      <c r="C117" s="6" t="s">
        <v>560</v>
      </c>
      <c r="D117" s="6" t="s">
        <v>48</v>
      </c>
      <c r="E117" s="6" t="s">
        <v>561</v>
      </c>
      <c r="F117" s="6" t="s">
        <v>121</v>
      </c>
      <c r="G117" s="8">
        <v>93</v>
      </c>
      <c r="H117" s="11"/>
      <c r="I117" s="10">
        <f>ROUND((H117*G117),2)</f>
        <v>0</v>
      </c>
      <c r="O117">
        <f>rekapitulace!H8</f>
        <v>21</v>
      </c>
      <c r="P117">
        <f>O117/100*I117</f>
        <v>0</v>
      </c>
    </row>
    <row r="118" ht="12.75">
      <c r="E118" s="12" t="s">
        <v>546</v>
      </c>
    </row>
    <row r="119" ht="25.5">
      <c r="E119" s="12" t="s">
        <v>562</v>
      </c>
    </row>
    <row r="120" spans="1:16" ht="25.5">
      <c r="A120" s="6">
        <v>34</v>
      </c>
      <c r="B120" s="6" t="s">
        <v>46</v>
      </c>
      <c r="C120" s="6" t="s">
        <v>563</v>
      </c>
      <c r="D120" s="6" t="s">
        <v>48</v>
      </c>
      <c r="E120" s="6" t="s">
        <v>564</v>
      </c>
      <c r="F120" s="6" t="s">
        <v>121</v>
      </c>
      <c r="G120" s="8">
        <v>79.8</v>
      </c>
      <c r="H120" s="11"/>
      <c r="I120" s="10">
        <f>ROUND((H120*G120),2)</f>
        <v>0</v>
      </c>
      <c r="O120">
        <f>rekapitulace!H8</f>
        <v>21</v>
      </c>
      <c r="P120">
        <f>O120/100*I120</f>
        <v>0</v>
      </c>
    </row>
    <row r="121" ht="76.5">
      <c r="E121" s="12" t="s">
        <v>565</v>
      </c>
    </row>
    <row r="122" ht="25.5">
      <c r="E122" s="12" t="s">
        <v>562</v>
      </c>
    </row>
    <row r="123" spans="1:16" ht="25.5">
      <c r="A123" s="6">
        <v>35</v>
      </c>
      <c r="B123" s="6" t="s">
        <v>46</v>
      </c>
      <c r="C123" s="6" t="s">
        <v>566</v>
      </c>
      <c r="D123" s="6" t="s">
        <v>48</v>
      </c>
      <c r="E123" s="6" t="s">
        <v>561</v>
      </c>
      <c r="F123" s="6" t="s">
        <v>121</v>
      </c>
      <c r="G123" s="8">
        <v>532</v>
      </c>
      <c r="H123" s="11"/>
      <c r="I123" s="10">
        <f>ROUND((H123*G123),2)</f>
        <v>0</v>
      </c>
      <c r="O123">
        <f>rekapitulace!H8</f>
        <v>21</v>
      </c>
      <c r="P123">
        <f>O123/100*I123</f>
        <v>0</v>
      </c>
    </row>
    <row r="124" ht="76.5">
      <c r="E124" s="12" t="s">
        <v>567</v>
      </c>
    </row>
    <row r="125" ht="25.5">
      <c r="E125" s="12" t="s">
        <v>562</v>
      </c>
    </row>
    <row r="126" spans="1:16" ht="12.75" customHeight="1">
      <c r="A126" s="13"/>
      <c r="B126" s="13"/>
      <c r="C126" s="13" t="s">
        <v>42</v>
      </c>
      <c r="D126" s="13"/>
      <c r="E126" s="13" t="s">
        <v>145</v>
      </c>
      <c r="F126" s="13"/>
      <c r="G126" s="13"/>
      <c r="H126" s="13"/>
      <c r="I126" s="13">
        <f>SUM(I81:I125)</f>
        <v>0</v>
      </c>
      <c r="P126">
        <f>ROUND(SUM(P81:P125),2)</f>
        <v>0</v>
      </c>
    </row>
    <row r="128" spans="1:9" ht="12.75" customHeight="1">
      <c r="A128" s="7"/>
      <c r="B128" s="7"/>
      <c r="C128" s="7" t="s">
        <v>43</v>
      </c>
      <c r="D128" s="7"/>
      <c r="E128" s="7" t="s">
        <v>302</v>
      </c>
      <c r="F128" s="7"/>
      <c r="G128" s="9"/>
      <c r="H128" s="7"/>
      <c r="I128" s="9"/>
    </row>
    <row r="129" spans="1:16" ht="25.5">
      <c r="A129" s="6">
        <v>36</v>
      </c>
      <c r="B129" s="6" t="s">
        <v>46</v>
      </c>
      <c r="C129" s="6" t="s">
        <v>568</v>
      </c>
      <c r="D129" s="6" t="s">
        <v>48</v>
      </c>
      <c r="E129" s="6" t="s">
        <v>569</v>
      </c>
      <c r="F129" s="6" t="s">
        <v>72</v>
      </c>
      <c r="G129" s="8">
        <v>17</v>
      </c>
      <c r="H129" s="11"/>
      <c r="I129" s="10">
        <f>ROUND((H129*G129),2)</f>
        <v>0</v>
      </c>
      <c r="O129">
        <f>rekapitulace!H8</f>
        <v>21</v>
      </c>
      <c r="P129">
        <f>O129/100*I129</f>
        <v>0</v>
      </c>
    </row>
    <row r="130" ht="12.75">
      <c r="E130" s="12" t="s">
        <v>570</v>
      </c>
    </row>
    <row r="131" ht="76.5">
      <c r="E131" s="12" t="s">
        <v>449</v>
      </c>
    </row>
    <row r="132" spans="1:16" ht="25.5">
      <c r="A132" s="6">
        <v>37</v>
      </c>
      <c r="B132" s="6" t="s">
        <v>46</v>
      </c>
      <c r="C132" s="6" t="s">
        <v>571</v>
      </c>
      <c r="D132" s="6" t="s">
        <v>48</v>
      </c>
      <c r="E132" s="6" t="s">
        <v>572</v>
      </c>
      <c r="F132" s="6" t="s">
        <v>121</v>
      </c>
      <c r="G132" s="8">
        <v>1.65</v>
      </c>
      <c r="H132" s="11"/>
      <c r="I132" s="10">
        <f>ROUND((H132*G132),2)</f>
        <v>0</v>
      </c>
      <c r="O132">
        <f>rekapitulace!H8</f>
        <v>21</v>
      </c>
      <c r="P132">
        <f>O132/100*I132</f>
        <v>0</v>
      </c>
    </row>
    <row r="133" ht="25.5">
      <c r="E133" s="12" t="s">
        <v>522</v>
      </c>
    </row>
    <row r="134" ht="76.5">
      <c r="E134" s="12" t="s">
        <v>449</v>
      </c>
    </row>
    <row r="135" spans="1:16" ht="25.5">
      <c r="A135" s="6">
        <v>38</v>
      </c>
      <c r="B135" s="6" t="s">
        <v>46</v>
      </c>
      <c r="C135" s="6" t="s">
        <v>573</v>
      </c>
      <c r="D135" s="6" t="s">
        <v>48</v>
      </c>
      <c r="E135" s="6" t="s">
        <v>574</v>
      </c>
      <c r="F135" s="6" t="s">
        <v>121</v>
      </c>
      <c r="G135" s="8">
        <v>46.5</v>
      </c>
      <c r="H135" s="11"/>
      <c r="I135" s="10">
        <f>ROUND((H135*G135),2)</f>
        <v>0</v>
      </c>
      <c r="O135">
        <f>rekapitulace!H8</f>
        <v>21</v>
      </c>
      <c r="P135">
        <f>O135/100*I135</f>
        <v>0</v>
      </c>
    </row>
    <row r="136" ht="25.5">
      <c r="E136" s="12" t="s">
        <v>526</v>
      </c>
    </row>
    <row r="137" ht="76.5">
      <c r="E137" s="12" t="s">
        <v>449</v>
      </c>
    </row>
    <row r="138" spans="1:16" ht="25.5">
      <c r="A138" s="6">
        <v>39</v>
      </c>
      <c r="B138" s="6" t="s">
        <v>46</v>
      </c>
      <c r="C138" s="6" t="s">
        <v>575</v>
      </c>
      <c r="D138" s="6" t="s">
        <v>48</v>
      </c>
      <c r="E138" s="6" t="s">
        <v>576</v>
      </c>
      <c r="F138" s="6" t="s">
        <v>121</v>
      </c>
      <c r="G138" s="8">
        <v>4.5</v>
      </c>
      <c r="H138" s="11"/>
      <c r="I138" s="10">
        <f>ROUND((H138*G138),2)</f>
        <v>0</v>
      </c>
      <c r="O138">
        <f>rekapitulace!H8</f>
        <v>21</v>
      </c>
      <c r="P138">
        <f>O138/100*I138</f>
        <v>0</v>
      </c>
    </row>
    <row r="139" ht="25.5">
      <c r="E139" s="12" t="s">
        <v>529</v>
      </c>
    </row>
    <row r="140" ht="76.5">
      <c r="E140" s="12" t="s">
        <v>449</v>
      </c>
    </row>
    <row r="141" spans="1:16" ht="25.5">
      <c r="A141" s="6">
        <v>40</v>
      </c>
      <c r="B141" s="6" t="s">
        <v>46</v>
      </c>
      <c r="C141" s="6" t="s">
        <v>577</v>
      </c>
      <c r="D141" s="6" t="s">
        <v>48</v>
      </c>
      <c r="E141" s="6" t="s">
        <v>578</v>
      </c>
      <c r="F141" s="6" t="s">
        <v>121</v>
      </c>
      <c r="G141" s="8">
        <v>27.15</v>
      </c>
      <c r="H141" s="11"/>
      <c r="I141" s="10">
        <f>ROUND((H141*G141),2)</f>
        <v>0</v>
      </c>
      <c r="O141">
        <f>rekapitulace!H8</f>
        <v>21</v>
      </c>
      <c r="P141">
        <f>O141/100*I141</f>
        <v>0</v>
      </c>
    </row>
    <row r="142" ht="25.5">
      <c r="E142" s="12" t="s">
        <v>532</v>
      </c>
    </row>
    <row r="143" ht="76.5">
      <c r="E143" s="12" t="s">
        <v>449</v>
      </c>
    </row>
    <row r="144" spans="1:16" ht="12.75" customHeight="1">
      <c r="A144" s="13"/>
      <c r="B144" s="13"/>
      <c r="C144" s="13" t="s">
        <v>43</v>
      </c>
      <c r="D144" s="13"/>
      <c r="E144" s="13" t="s">
        <v>302</v>
      </c>
      <c r="F144" s="13"/>
      <c r="G144" s="13"/>
      <c r="H144" s="13"/>
      <c r="I144" s="13">
        <f>SUM(I129:I143)</f>
        <v>0</v>
      </c>
      <c r="P144">
        <f>ROUND(SUM(P129:P143),2)</f>
        <v>0</v>
      </c>
    </row>
    <row r="146" spans="1:16" ht="12.75" customHeight="1">
      <c r="A146" s="13"/>
      <c r="B146" s="13"/>
      <c r="C146" s="13"/>
      <c r="D146" s="13"/>
      <c r="E146" s="13" t="s">
        <v>79</v>
      </c>
      <c r="F146" s="13"/>
      <c r="G146" s="13"/>
      <c r="H146" s="13"/>
      <c r="I146" s="13">
        <f>+I24+I66+I78+I126+I144</f>
        <v>0</v>
      </c>
      <c r="P146">
        <f>+P24+P66+P78+P126+P144</f>
        <v>0</v>
      </c>
    </row>
  </sheetData>
  <sheetProtection password="9CDF" sheet="1" formatColumns="0"/>
  <protectedRanges>
    <protectedRange sqref="H12:H141" name="Oblast1"/>
  </protectedRanges>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P140"/>
  <sheetViews>
    <sheetView zoomScalePageLayoutView="0" workbookViewId="0" topLeftCell="A1">
      <pane ySplit="10" topLeftCell="A129" activePane="bottomLeft" state="frozen"/>
      <selection pane="topLeft" activeCell="A1" sqref="A1"/>
      <selection pane="bottomLeft" activeCell="M14" sqref="M14"/>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579</v>
      </c>
      <c r="D5" s="5"/>
      <c r="E5" s="5" t="s">
        <v>580</v>
      </c>
    </row>
    <row r="6" spans="1:5" ht="12.75" customHeight="1">
      <c r="A6" t="s">
        <v>18</v>
      </c>
      <c r="C6" s="5" t="s">
        <v>581</v>
      </c>
      <c r="D6" s="5"/>
      <c r="E6" s="5" t="s">
        <v>580</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157</v>
      </c>
      <c r="D12" s="6" t="s">
        <v>48</v>
      </c>
      <c r="E12" s="6" t="s">
        <v>84</v>
      </c>
      <c r="F12" s="6" t="s">
        <v>90</v>
      </c>
      <c r="G12" s="8">
        <v>106.505</v>
      </c>
      <c r="H12" s="11"/>
      <c r="I12" s="10">
        <f>ROUND((H12*G12),2)</f>
        <v>0</v>
      </c>
      <c r="O12">
        <f>rekapitulace!H8</f>
        <v>21</v>
      </c>
      <c r="P12">
        <f>O12/100*I12</f>
        <v>0</v>
      </c>
    </row>
    <row r="13" ht="12.75">
      <c r="E13" s="12" t="s">
        <v>582</v>
      </c>
    </row>
    <row r="14" ht="25.5">
      <c r="E14" s="12" t="s">
        <v>87</v>
      </c>
    </row>
    <row r="15" spans="1:16" ht="25.5">
      <c r="A15" s="6">
        <v>2</v>
      </c>
      <c r="B15" s="6" t="s">
        <v>46</v>
      </c>
      <c r="C15" s="6" t="s">
        <v>583</v>
      </c>
      <c r="D15" s="6" t="s">
        <v>48</v>
      </c>
      <c r="E15" s="6" t="s">
        <v>584</v>
      </c>
      <c r="F15" s="6" t="s">
        <v>585</v>
      </c>
      <c r="G15" s="8">
        <v>11</v>
      </c>
      <c r="H15" s="11"/>
      <c r="I15" s="10">
        <f>ROUND((H15*G15),2)</f>
        <v>0</v>
      </c>
      <c r="O15">
        <f>rekapitulace!H8</f>
        <v>21</v>
      </c>
      <c r="P15">
        <f>O15/100*I15</f>
        <v>0</v>
      </c>
    </row>
    <row r="16" ht="12.75">
      <c r="E16" s="12" t="s">
        <v>586</v>
      </c>
    </row>
    <row r="17" ht="12.75">
      <c r="E17" s="12" t="s">
        <v>57</v>
      </c>
    </row>
    <row r="18" spans="1:16" ht="25.5">
      <c r="A18" s="6">
        <v>3</v>
      </c>
      <c r="B18" s="6" t="s">
        <v>46</v>
      </c>
      <c r="C18" s="6" t="s">
        <v>587</v>
      </c>
      <c r="D18" s="6" t="s">
        <v>48</v>
      </c>
      <c r="E18" s="6" t="s">
        <v>588</v>
      </c>
      <c r="F18" s="6" t="s">
        <v>72</v>
      </c>
      <c r="G18" s="8">
        <v>1</v>
      </c>
      <c r="H18" s="11"/>
      <c r="I18" s="10">
        <f>ROUND((H18*G18),2)</f>
        <v>0</v>
      </c>
      <c r="O18">
        <f>rekapitulace!H8</f>
        <v>21</v>
      </c>
      <c r="P18">
        <f>O18/100*I18</f>
        <v>0</v>
      </c>
    </row>
    <row r="19" ht="12.75">
      <c r="E19" s="12" t="s">
        <v>77</v>
      </c>
    </row>
    <row r="20" ht="12.75">
      <c r="E20" s="12" t="s">
        <v>57</v>
      </c>
    </row>
    <row r="21" spans="1:16" ht="25.5">
      <c r="A21" s="6">
        <v>4</v>
      </c>
      <c r="B21" s="6" t="s">
        <v>46</v>
      </c>
      <c r="C21" s="6" t="s">
        <v>589</v>
      </c>
      <c r="D21" s="6" t="s">
        <v>48</v>
      </c>
      <c r="E21" s="6" t="s">
        <v>590</v>
      </c>
      <c r="F21" s="6" t="s">
        <v>72</v>
      </c>
      <c r="G21" s="8">
        <v>1</v>
      </c>
      <c r="H21" s="11"/>
      <c r="I21" s="10">
        <f>ROUND((H21*G21),2)</f>
        <v>0</v>
      </c>
      <c r="O21">
        <f>rekapitulace!H8</f>
        <v>21</v>
      </c>
      <c r="P21">
        <f>O21/100*I21</f>
        <v>0</v>
      </c>
    </row>
    <row r="22" ht="12.75">
      <c r="E22" s="12" t="s">
        <v>77</v>
      </c>
    </row>
    <row r="23" ht="12.75">
      <c r="E23" s="12" t="s">
        <v>48</v>
      </c>
    </row>
    <row r="24" spans="1:16" ht="12.75" customHeight="1">
      <c r="A24" s="13"/>
      <c r="B24" s="13"/>
      <c r="C24" s="13" t="s">
        <v>45</v>
      </c>
      <c r="D24" s="13"/>
      <c r="E24" s="13" t="s">
        <v>44</v>
      </c>
      <c r="F24" s="13"/>
      <c r="G24" s="13"/>
      <c r="H24" s="13"/>
      <c r="I24" s="13">
        <f>SUM(I12:I23)</f>
        <v>0</v>
      </c>
      <c r="P24">
        <f>ROUND(SUM(P12:P23),2)</f>
        <v>0</v>
      </c>
    </row>
    <row r="26" spans="1:9" ht="12.75" customHeight="1">
      <c r="A26" s="7"/>
      <c r="B26" s="7"/>
      <c r="C26" s="7" t="s">
        <v>25</v>
      </c>
      <c r="D26" s="7"/>
      <c r="E26" s="7" t="s">
        <v>93</v>
      </c>
      <c r="F26" s="7"/>
      <c r="G26" s="9"/>
      <c r="H26" s="7"/>
      <c r="I26" s="9"/>
    </row>
    <row r="27" spans="1:16" ht="25.5">
      <c r="A27" s="6">
        <v>5</v>
      </c>
      <c r="B27" s="6" t="s">
        <v>46</v>
      </c>
      <c r="C27" s="6" t="s">
        <v>478</v>
      </c>
      <c r="D27" s="6" t="s">
        <v>48</v>
      </c>
      <c r="E27" s="6" t="s">
        <v>476</v>
      </c>
      <c r="F27" s="6" t="s">
        <v>90</v>
      </c>
      <c r="G27" s="8">
        <v>471.85</v>
      </c>
      <c r="H27" s="11"/>
      <c r="I27" s="10">
        <f>ROUND((H27*G27),2)</f>
        <v>0</v>
      </c>
      <c r="O27">
        <f>rekapitulace!H8</f>
        <v>21</v>
      </c>
      <c r="P27">
        <f>O27/100*I27</f>
        <v>0</v>
      </c>
    </row>
    <row r="28" ht="76.5">
      <c r="E28" s="12" t="s">
        <v>591</v>
      </c>
    </row>
    <row r="29" ht="318.75">
      <c r="E29" s="12" t="s">
        <v>192</v>
      </c>
    </row>
    <row r="30" spans="1:16" ht="25.5">
      <c r="A30" s="6">
        <v>6</v>
      </c>
      <c r="B30" s="6" t="s">
        <v>46</v>
      </c>
      <c r="C30" s="6" t="s">
        <v>482</v>
      </c>
      <c r="D30" s="6" t="s">
        <v>48</v>
      </c>
      <c r="E30" s="6" t="s">
        <v>592</v>
      </c>
      <c r="F30" s="6" t="s">
        <v>90</v>
      </c>
      <c r="G30" s="8">
        <v>106.505</v>
      </c>
      <c r="H30" s="11"/>
      <c r="I30" s="10">
        <f>ROUND((H30*G30),2)</f>
        <v>0</v>
      </c>
      <c r="O30">
        <f>rekapitulace!H8</f>
        <v>21</v>
      </c>
      <c r="P30">
        <f>O30/100*I30</f>
        <v>0</v>
      </c>
    </row>
    <row r="31" ht="12.75">
      <c r="E31" s="12" t="s">
        <v>593</v>
      </c>
    </row>
    <row r="32" ht="318.75">
      <c r="E32" s="12" t="s">
        <v>481</v>
      </c>
    </row>
    <row r="33" spans="1:16" ht="25.5">
      <c r="A33" s="6">
        <v>7</v>
      </c>
      <c r="B33" s="6" t="s">
        <v>46</v>
      </c>
      <c r="C33" s="6" t="s">
        <v>137</v>
      </c>
      <c r="D33" s="6" t="s">
        <v>48</v>
      </c>
      <c r="E33" s="6" t="s">
        <v>138</v>
      </c>
      <c r="F33" s="6" t="s">
        <v>90</v>
      </c>
      <c r="G33" s="8">
        <v>106.505</v>
      </c>
      <c r="H33" s="11"/>
      <c r="I33" s="10">
        <f>ROUND((H33*G33),2)</f>
        <v>0</v>
      </c>
      <c r="O33">
        <f>rekapitulace!H8</f>
        <v>21</v>
      </c>
      <c r="P33">
        <f>O33/100*I33</f>
        <v>0</v>
      </c>
    </row>
    <row r="34" ht="12.75">
      <c r="E34" s="12" t="s">
        <v>594</v>
      </c>
    </row>
    <row r="35" ht="191.25">
      <c r="E35" s="12" t="s">
        <v>495</v>
      </c>
    </row>
    <row r="36" spans="1:16" ht="25.5">
      <c r="A36" s="6">
        <v>8</v>
      </c>
      <c r="B36" s="6" t="s">
        <v>46</v>
      </c>
      <c r="C36" s="6" t="s">
        <v>496</v>
      </c>
      <c r="D36" s="6" t="s">
        <v>48</v>
      </c>
      <c r="E36" s="6" t="s">
        <v>497</v>
      </c>
      <c r="F36" s="6" t="s">
        <v>90</v>
      </c>
      <c r="G36" s="8">
        <v>471.85</v>
      </c>
      <c r="H36" s="11"/>
      <c r="I36" s="10">
        <f>ROUND((H36*G36),2)</f>
        <v>0</v>
      </c>
      <c r="O36">
        <f>rekapitulace!H8</f>
        <v>21</v>
      </c>
      <c r="P36">
        <f>O36/100*I36</f>
        <v>0</v>
      </c>
    </row>
    <row r="37" ht="12.75">
      <c r="E37" s="12" t="s">
        <v>595</v>
      </c>
    </row>
    <row r="38" ht="229.5">
      <c r="E38" s="12" t="s">
        <v>499</v>
      </c>
    </row>
    <row r="39" spans="1:16" ht="12.75" customHeight="1">
      <c r="A39" s="13"/>
      <c r="B39" s="13"/>
      <c r="C39" s="13" t="s">
        <v>25</v>
      </c>
      <c r="D39" s="13"/>
      <c r="E39" s="13" t="s">
        <v>93</v>
      </c>
      <c r="F39" s="13"/>
      <c r="G39" s="13"/>
      <c r="H39" s="13"/>
      <c r="I39" s="13">
        <f>SUM(I27:I38)</f>
        <v>0</v>
      </c>
      <c r="P39">
        <f>ROUND(SUM(P27:P38),2)</f>
        <v>0</v>
      </c>
    </row>
    <row r="41" spans="1:9" ht="12.75" customHeight="1">
      <c r="A41" s="7"/>
      <c r="B41" s="7"/>
      <c r="C41" s="7" t="s">
        <v>38</v>
      </c>
      <c r="D41" s="7"/>
      <c r="E41" s="7" t="s">
        <v>240</v>
      </c>
      <c r="F41" s="7"/>
      <c r="G41" s="9"/>
      <c r="H41" s="7"/>
      <c r="I41" s="9"/>
    </row>
    <row r="42" spans="1:16" ht="25.5">
      <c r="A42" s="6">
        <v>9</v>
      </c>
      <c r="B42" s="6" t="s">
        <v>46</v>
      </c>
      <c r="C42" s="6" t="s">
        <v>515</v>
      </c>
      <c r="D42" s="6" t="s">
        <v>48</v>
      </c>
      <c r="E42" s="6" t="s">
        <v>516</v>
      </c>
      <c r="F42" s="6" t="s">
        <v>90</v>
      </c>
      <c r="G42" s="8">
        <v>97.15</v>
      </c>
      <c r="H42" s="11"/>
      <c r="I42" s="10">
        <f>ROUND((H42*G42),2)</f>
        <v>0</v>
      </c>
      <c r="O42">
        <f>rekapitulace!H8</f>
        <v>21</v>
      </c>
      <c r="P42">
        <f>O42/100*I42</f>
        <v>0</v>
      </c>
    </row>
    <row r="43" ht="25.5">
      <c r="E43" s="12" t="s">
        <v>596</v>
      </c>
    </row>
    <row r="44" ht="38.25">
      <c r="E44" s="12" t="s">
        <v>239</v>
      </c>
    </row>
    <row r="45" spans="1:16" ht="12.75" customHeight="1">
      <c r="A45" s="13"/>
      <c r="B45" s="13"/>
      <c r="C45" s="13" t="s">
        <v>38</v>
      </c>
      <c r="D45" s="13"/>
      <c r="E45" s="13" t="s">
        <v>240</v>
      </c>
      <c r="F45" s="13"/>
      <c r="G45" s="13"/>
      <c r="H45" s="13"/>
      <c r="I45" s="13">
        <f>SUM(I42:I44)</f>
        <v>0</v>
      </c>
      <c r="P45">
        <f>ROUND(SUM(P42:P44),2)</f>
        <v>0</v>
      </c>
    </row>
    <row r="47" spans="1:9" ht="12.75" customHeight="1">
      <c r="A47" s="7"/>
      <c r="B47" s="7"/>
      <c r="C47" s="7" t="s">
        <v>41</v>
      </c>
      <c r="D47" s="7"/>
      <c r="E47" s="7" t="s">
        <v>597</v>
      </c>
      <c r="F47" s="7"/>
      <c r="G47" s="9"/>
      <c r="H47" s="7"/>
      <c r="I47" s="9"/>
    </row>
    <row r="48" spans="1:16" ht="38.25">
      <c r="A48" s="6">
        <v>10</v>
      </c>
      <c r="B48" s="6" t="s">
        <v>46</v>
      </c>
      <c r="C48" s="6" t="s">
        <v>598</v>
      </c>
      <c r="D48" s="6" t="s">
        <v>48</v>
      </c>
      <c r="E48" s="6" t="s">
        <v>599</v>
      </c>
      <c r="F48" s="6" t="s">
        <v>72</v>
      </c>
      <c r="G48" s="8">
        <v>20</v>
      </c>
      <c r="H48" s="11"/>
      <c r="I48" s="10">
        <f>ROUND((H48*G48),2)</f>
        <v>0</v>
      </c>
      <c r="O48">
        <f>rekapitulace!H8</f>
        <v>21</v>
      </c>
      <c r="P48">
        <f>O48/100*I48</f>
        <v>0</v>
      </c>
    </row>
    <row r="49" ht="12.75">
      <c r="E49" s="12" t="s">
        <v>600</v>
      </c>
    </row>
    <row r="50" ht="12.75">
      <c r="E50" s="12" t="s">
        <v>48</v>
      </c>
    </row>
    <row r="51" spans="1:16" ht="25.5">
      <c r="A51" s="6">
        <v>11</v>
      </c>
      <c r="B51" s="6" t="s">
        <v>46</v>
      </c>
      <c r="C51" s="6" t="s">
        <v>601</v>
      </c>
      <c r="D51" s="6" t="s">
        <v>48</v>
      </c>
      <c r="E51" s="6" t="s">
        <v>602</v>
      </c>
      <c r="F51" s="6" t="s">
        <v>72</v>
      </c>
      <c r="G51" s="8">
        <v>1</v>
      </c>
      <c r="H51" s="11"/>
      <c r="I51" s="10">
        <f>ROUND((H51*G51),2)</f>
        <v>0</v>
      </c>
      <c r="O51">
        <f>rekapitulace!H8</f>
        <v>21</v>
      </c>
      <c r="P51">
        <f>O51/100*I51</f>
        <v>0</v>
      </c>
    </row>
    <row r="52" ht="12.75">
      <c r="E52" s="12" t="s">
        <v>77</v>
      </c>
    </row>
    <row r="53" ht="12.75">
      <c r="E53" s="12" t="s">
        <v>48</v>
      </c>
    </row>
    <row r="54" spans="1:16" ht="25.5">
      <c r="A54" s="6">
        <v>12</v>
      </c>
      <c r="B54" s="6" t="s">
        <v>46</v>
      </c>
      <c r="C54" s="6" t="s">
        <v>603</v>
      </c>
      <c r="D54" s="6" t="s">
        <v>48</v>
      </c>
      <c r="E54" s="6" t="s">
        <v>604</v>
      </c>
      <c r="F54" s="6" t="s">
        <v>72</v>
      </c>
      <c r="G54" s="8">
        <v>7</v>
      </c>
      <c r="H54" s="11"/>
      <c r="I54" s="10">
        <f>ROUND((H54*G54),2)</f>
        <v>0</v>
      </c>
      <c r="O54">
        <f>rekapitulace!H8</f>
        <v>21</v>
      </c>
      <c r="P54">
        <f>O54/100*I54</f>
        <v>0</v>
      </c>
    </row>
    <row r="55" ht="12.75">
      <c r="E55" s="12" t="s">
        <v>605</v>
      </c>
    </row>
    <row r="56" ht="12.75">
      <c r="E56" s="12" t="s">
        <v>48</v>
      </c>
    </row>
    <row r="57" spans="1:16" ht="25.5">
      <c r="A57" s="6">
        <v>13</v>
      </c>
      <c r="B57" s="6" t="s">
        <v>46</v>
      </c>
      <c r="C57" s="6" t="s">
        <v>606</v>
      </c>
      <c r="D57" s="6" t="s">
        <v>48</v>
      </c>
      <c r="E57" s="6" t="s">
        <v>607</v>
      </c>
      <c r="F57" s="6" t="s">
        <v>72</v>
      </c>
      <c r="G57" s="8">
        <v>16</v>
      </c>
      <c r="H57" s="11"/>
      <c r="I57" s="10">
        <f>ROUND((H57*G57),2)</f>
        <v>0</v>
      </c>
      <c r="O57">
        <f>rekapitulace!H8</f>
        <v>21</v>
      </c>
      <c r="P57">
        <f>O57/100*I57</f>
        <v>0</v>
      </c>
    </row>
    <row r="58" ht="12.75">
      <c r="E58" s="12" t="s">
        <v>608</v>
      </c>
    </row>
    <row r="59" ht="12.75">
      <c r="E59" s="12" t="s">
        <v>48</v>
      </c>
    </row>
    <row r="60" spans="1:16" ht="25.5">
      <c r="A60" s="6">
        <v>14</v>
      </c>
      <c r="B60" s="6" t="s">
        <v>46</v>
      </c>
      <c r="C60" s="6" t="s">
        <v>609</v>
      </c>
      <c r="D60" s="6" t="s">
        <v>48</v>
      </c>
      <c r="E60" s="6" t="s">
        <v>610</v>
      </c>
      <c r="F60" s="6" t="s">
        <v>121</v>
      </c>
      <c r="G60" s="8">
        <v>1187</v>
      </c>
      <c r="H60" s="11"/>
      <c r="I60" s="10">
        <f>ROUND((H60*G60),2)</f>
        <v>0</v>
      </c>
      <c r="O60">
        <f>rekapitulace!H8</f>
        <v>21</v>
      </c>
      <c r="P60">
        <f>O60/100*I60</f>
        <v>0</v>
      </c>
    </row>
    <row r="61" ht="12.75">
      <c r="E61" s="12" t="s">
        <v>611</v>
      </c>
    </row>
    <row r="62" ht="12.75">
      <c r="E62" s="12" t="s">
        <v>48</v>
      </c>
    </row>
    <row r="63" spans="1:16" ht="25.5">
      <c r="A63" s="6">
        <v>15</v>
      </c>
      <c r="B63" s="6" t="s">
        <v>46</v>
      </c>
      <c r="C63" s="6" t="s">
        <v>612</v>
      </c>
      <c r="D63" s="6" t="s">
        <v>48</v>
      </c>
      <c r="E63" s="6" t="s">
        <v>613</v>
      </c>
      <c r="F63" s="6" t="s">
        <v>121</v>
      </c>
      <c r="G63" s="8">
        <v>128</v>
      </c>
      <c r="H63" s="11"/>
      <c r="I63" s="10">
        <f>ROUND((H63*G63),2)</f>
        <v>0</v>
      </c>
      <c r="O63">
        <f>rekapitulace!H8</f>
        <v>21</v>
      </c>
      <c r="P63">
        <f>O63/100*I63</f>
        <v>0</v>
      </c>
    </row>
    <row r="64" ht="12.75">
      <c r="E64" s="12" t="s">
        <v>614</v>
      </c>
    </row>
    <row r="65" ht="12.75">
      <c r="E65" s="12" t="s">
        <v>48</v>
      </c>
    </row>
    <row r="66" spans="1:16" ht="25.5">
      <c r="A66" s="6">
        <v>16</v>
      </c>
      <c r="B66" s="6" t="s">
        <v>46</v>
      </c>
      <c r="C66" s="6" t="s">
        <v>615</v>
      </c>
      <c r="D66" s="6" t="s">
        <v>48</v>
      </c>
      <c r="E66" s="6" t="s">
        <v>616</v>
      </c>
      <c r="F66" s="6" t="s">
        <v>121</v>
      </c>
      <c r="G66" s="8">
        <v>340</v>
      </c>
      <c r="H66" s="11"/>
      <c r="I66" s="10">
        <f>ROUND((H66*G66),2)</f>
        <v>0</v>
      </c>
      <c r="O66">
        <f>rekapitulace!H8</f>
        <v>21</v>
      </c>
      <c r="P66">
        <f>O66/100*I66</f>
        <v>0</v>
      </c>
    </row>
    <row r="67" ht="12.75">
      <c r="E67" s="12" t="s">
        <v>617</v>
      </c>
    </row>
    <row r="68" ht="12.75">
      <c r="E68" s="12" t="s">
        <v>48</v>
      </c>
    </row>
    <row r="69" spans="1:16" ht="25.5">
      <c r="A69" s="6">
        <v>17</v>
      </c>
      <c r="B69" s="6" t="s">
        <v>46</v>
      </c>
      <c r="C69" s="6" t="s">
        <v>618</v>
      </c>
      <c r="D69" s="6" t="s">
        <v>48</v>
      </c>
      <c r="E69" s="6" t="s">
        <v>619</v>
      </c>
      <c r="F69" s="6" t="s">
        <v>72</v>
      </c>
      <c r="G69" s="8">
        <v>64</v>
      </c>
      <c r="H69" s="11"/>
      <c r="I69" s="10">
        <f>ROUND((H69*G69),2)</f>
        <v>0</v>
      </c>
      <c r="O69">
        <f>rekapitulace!H8</f>
        <v>21</v>
      </c>
      <c r="P69">
        <f>O69/100*I69</f>
        <v>0</v>
      </c>
    </row>
    <row r="70" ht="12.75">
      <c r="E70" s="12" t="s">
        <v>620</v>
      </c>
    </row>
    <row r="71" ht="12.75">
      <c r="E71" s="12" t="s">
        <v>48</v>
      </c>
    </row>
    <row r="72" spans="1:16" ht="25.5">
      <c r="A72" s="6">
        <v>18</v>
      </c>
      <c r="B72" s="6" t="s">
        <v>46</v>
      </c>
      <c r="C72" s="6" t="s">
        <v>621</v>
      </c>
      <c r="D72" s="6" t="s">
        <v>48</v>
      </c>
      <c r="E72" s="6" t="s">
        <v>622</v>
      </c>
      <c r="F72" s="6" t="s">
        <v>72</v>
      </c>
      <c r="G72" s="8">
        <v>28</v>
      </c>
      <c r="H72" s="11"/>
      <c r="I72" s="10">
        <f>ROUND((H72*G72),2)</f>
        <v>0</v>
      </c>
      <c r="O72">
        <f>rekapitulace!H8</f>
        <v>21</v>
      </c>
      <c r="P72">
        <f>O72/100*I72</f>
        <v>0</v>
      </c>
    </row>
    <row r="73" ht="12.75">
      <c r="E73" s="12" t="s">
        <v>623</v>
      </c>
    </row>
    <row r="74" ht="12.75">
      <c r="E74" s="12" t="s">
        <v>48</v>
      </c>
    </row>
    <row r="75" spans="1:16" ht="25.5">
      <c r="A75" s="6">
        <v>19</v>
      </c>
      <c r="B75" s="6" t="s">
        <v>46</v>
      </c>
      <c r="C75" s="6" t="s">
        <v>624</v>
      </c>
      <c r="D75" s="6" t="s">
        <v>48</v>
      </c>
      <c r="E75" s="6" t="s">
        <v>625</v>
      </c>
      <c r="F75" s="6" t="s">
        <v>72</v>
      </c>
      <c r="G75" s="8">
        <v>3</v>
      </c>
      <c r="H75" s="11"/>
      <c r="I75" s="10">
        <f>ROUND((H75*G75),2)</f>
        <v>0</v>
      </c>
      <c r="O75">
        <f>rekapitulace!H8</f>
        <v>21</v>
      </c>
      <c r="P75">
        <f>O75/100*I75</f>
        <v>0</v>
      </c>
    </row>
    <row r="76" ht="12.75">
      <c r="E76" s="12" t="s">
        <v>153</v>
      </c>
    </row>
    <row r="77" ht="12.75">
      <c r="E77" s="12" t="s">
        <v>48</v>
      </c>
    </row>
    <row r="78" spans="1:16" ht="25.5">
      <c r="A78" s="6">
        <v>20</v>
      </c>
      <c r="B78" s="6" t="s">
        <v>46</v>
      </c>
      <c r="C78" s="6" t="s">
        <v>626</v>
      </c>
      <c r="D78" s="6" t="s">
        <v>48</v>
      </c>
      <c r="E78" s="6" t="s">
        <v>627</v>
      </c>
      <c r="F78" s="6" t="s">
        <v>121</v>
      </c>
      <c r="G78" s="8">
        <v>1085</v>
      </c>
      <c r="H78" s="11"/>
      <c r="I78" s="10">
        <f>ROUND((H78*G78),2)</f>
        <v>0</v>
      </c>
      <c r="O78">
        <f>rekapitulace!H8</f>
        <v>21</v>
      </c>
      <c r="P78">
        <f>O78/100*I78</f>
        <v>0</v>
      </c>
    </row>
    <row r="79" ht="12.75">
      <c r="E79" s="12" t="s">
        <v>628</v>
      </c>
    </row>
    <row r="80" ht="12.75">
      <c r="E80" s="12" t="s">
        <v>48</v>
      </c>
    </row>
    <row r="81" spans="1:16" ht="25.5">
      <c r="A81" s="6">
        <v>21</v>
      </c>
      <c r="B81" s="6" t="s">
        <v>46</v>
      </c>
      <c r="C81" s="6" t="s">
        <v>629</v>
      </c>
      <c r="D81" s="6" t="s">
        <v>48</v>
      </c>
      <c r="E81" s="6" t="s">
        <v>630</v>
      </c>
      <c r="F81" s="6" t="s">
        <v>121</v>
      </c>
      <c r="G81" s="8">
        <v>205</v>
      </c>
      <c r="H81" s="11"/>
      <c r="I81" s="10">
        <f>ROUND((H81*G81),2)</f>
        <v>0</v>
      </c>
      <c r="O81">
        <f>rekapitulace!H8</f>
        <v>21</v>
      </c>
      <c r="P81">
        <f>O81/100*I81</f>
        <v>0</v>
      </c>
    </row>
    <row r="82" ht="12.75">
      <c r="E82" s="12" t="s">
        <v>631</v>
      </c>
    </row>
    <row r="83" ht="12.75">
      <c r="E83" s="12" t="s">
        <v>48</v>
      </c>
    </row>
    <row r="84" spans="1:16" ht="25.5">
      <c r="A84" s="6">
        <v>22</v>
      </c>
      <c r="B84" s="6" t="s">
        <v>46</v>
      </c>
      <c r="C84" s="6" t="s">
        <v>632</v>
      </c>
      <c r="D84" s="6" t="s">
        <v>48</v>
      </c>
      <c r="E84" s="6" t="s">
        <v>633</v>
      </c>
      <c r="F84" s="6" t="s">
        <v>72</v>
      </c>
      <c r="G84" s="8">
        <v>13</v>
      </c>
      <c r="H84" s="11"/>
      <c r="I84" s="10">
        <f>ROUND((H84*G84),2)</f>
        <v>0</v>
      </c>
      <c r="O84">
        <f>rekapitulace!H8</f>
        <v>21</v>
      </c>
      <c r="P84">
        <f>O84/100*I84</f>
        <v>0</v>
      </c>
    </row>
    <row r="85" ht="12.75">
      <c r="E85" s="12" t="s">
        <v>634</v>
      </c>
    </row>
    <row r="86" ht="12.75">
      <c r="E86" s="12" t="s">
        <v>48</v>
      </c>
    </row>
    <row r="87" spans="1:16" ht="25.5">
      <c r="A87" s="6">
        <v>23</v>
      </c>
      <c r="B87" s="6" t="s">
        <v>46</v>
      </c>
      <c r="C87" s="6" t="s">
        <v>635</v>
      </c>
      <c r="D87" s="6" t="s">
        <v>48</v>
      </c>
      <c r="E87" s="6" t="s">
        <v>636</v>
      </c>
      <c r="F87" s="6" t="s">
        <v>72</v>
      </c>
      <c r="G87" s="8">
        <v>7</v>
      </c>
      <c r="H87" s="11"/>
      <c r="I87" s="10">
        <f>ROUND((H87*G87),2)</f>
        <v>0</v>
      </c>
      <c r="O87">
        <f>rekapitulace!H8</f>
        <v>21</v>
      </c>
      <c r="P87">
        <f>O87/100*I87</f>
        <v>0</v>
      </c>
    </row>
    <row r="88" ht="12.75">
      <c r="E88" s="12" t="s">
        <v>605</v>
      </c>
    </row>
    <row r="89" ht="12.75">
      <c r="E89" s="12" t="s">
        <v>48</v>
      </c>
    </row>
    <row r="90" spans="1:16" ht="25.5">
      <c r="A90" s="6">
        <v>24</v>
      </c>
      <c r="B90" s="6" t="s">
        <v>46</v>
      </c>
      <c r="C90" s="6" t="s">
        <v>637</v>
      </c>
      <c r="D90" s="6" t="s">
        <v>48</v>
      </c>
      <c r="E90" s="6" t="s">
        <v>638</v>
      </c>
      <c r="F90" s="6" t="s">
        <v>72</v>
      </c>
      <c r="G90" s="8">
        <v>8</v>
      </c>
      <c r="H90" s="11"/>
      <c r="I90" s="10">
        <f>ROUND((H90*G90),2)</f>
        <v>0</v>
      </c>
      <c r="O90">
        <f>rekapitulace!H8</f>
        <v>21</v>
      </c>
      <c r="P90">
        <f>O90/100*I90</f>
        <v>0</v>
      </c>
    </row>
    <row r="91" ht="12.75">
      <c r="E91" s="12" t="s">
        <v>639</v>
      </c>
    </row>
    <row r="92" ht="12.75">
      <c r="E92" s="12" t="s">
        <v>48</v>
      </c>
    </row>
    <row r="93" spans="1:16" ht="25.5">
      <c r="A93" s="6">
        <v>25</v>
      </c>
      <c r="B93" s="6" t="s">
        <v>46</v>
      </c>
      <c r="C93" s="6" t="s">
        <v>640</v>
      </c>
      <c r="D93" s="6" t="s">
        <v>48</v>
      </c>
      <c r="E93" s="6" t="s">
        <v>641</v>
      </c>
      <c r="F93" s="6" t="s">
        <v>72</v>
      </c>
      <c r="G93" s="8">
        <v>16</v>
      </c>
      <c r="H93" s="11"/>
      <c r="I93" s="10">
        <f>ROUND((H93*G93),2)</f>
        <v>0</v>
      </c>
      <c r="O93">
        <f>rekapitulace!H8</f>
        <v>21</v>
      </c>
      <c r="P93">
        <f>O93/100*I93</f>
        <v>0</v>
      </c>
    </row>
    <row r="94" ht="12.75">
      <c r="E94" s="12" t="s">
        <v>608</v>
      </c>
    </row>
    <row r="95" ht="12.75">
      <c r="E95" s="12" t="s">
        <v>48</v>
      </c>
    </row>
    <row r="96" spans="1:16" ht="25.5">
      <c r="A96" s="6">
        <v>26</v>
      </c>
      <c r="B96" s="6" t="s">
        <v>46</v>
      </c>
      <c r="C96" s="6" t="s">
        <v>642</v>
      </c>
      <c r="D96" s="6" t="s">
        <v>48</v>
      </c>
      <c r="E96" s="6" t="s">
        <v>643</v>
      </c>
      <c r="F96" s="6" t="s">
        <v>121</v>
      </c>
      <c r="G96" s="8">
        <v>1250</v>
      </c>
      <c r="H96" s="11"/>
      <c r="I96" s="10">
        <f>ROUND((H96*G96),2)</f>
        <v>0</v>
      </c>
      <c r="O96">
        <f>rekapitulace!H8</f>
        <v>21</v>
      </c>
      <c r="P96">
        <f>O96/100*I96</f>
        <v>0</v>
      </c>
    </row>
    <row r="97" ht="12.75">
      <c r="E97" s="12" t="s">
        <v>644</v>
      </c>
    </row>
    <row r="98" ht="12.75">
      <c r="E98" s="12" t="s">
        <v>48</v>
      </c>
    </row>
    <row r="99" spans="1:16" ht="25.5">
      <c r="A99" s="6">
        <v>27</v>
      </c>
      <c r="B99" s="6" t="s">
        <v>46</v>
      </c>
      <c r="C99" s="6" t="s">
        <v>645</v>
      </c>
      <c r="D99" s="6" t="s">
        <v>48</v>
      </c>
      <c r="E99" s="6" t="s">
        <v>646</v>
      </c>
      <c r="F99" s="6" t="s">
        <v>121</v>
      </c>
      <c r="G99" s="8">
        <v>1135</v>
      </c>
      <c r="H99" s="11"/>
      <c r="I99" s="10">
        <f>ROUND((H99*G99),2)</f>
        <v>0</v>
      </c>
      <c r="O99">
        <f>rekapitulace!H8</f>
        <v>21</v>
      </c>
      <c r="P99">
        <f>O99/100*I99</f>
        <v>0</v>
      </c>
    </row>
    <row r="100" ht="12.75">
      <c r="E100" s="12" t="s">
        <v>647</v>
      </c>
    </row>
    <row r="101" ht="12.75">
      <c r="E101" s="12" t="s">
        <v>48</v>
      </c>
    </row>
    <row r="102" spans="1:16" ht="25.5">
      <c r="A102" s="6">
        <v>28</v>
      </c>
      <c r="B102" s="6" t="s">
        <v>46</v>
      </c>
      <c r="C102" s="6" t="s">
        <v>648</v>
      </c>
      <c r="D102" s="6" t="s">
        <v>48</v>
      </c>
      <c r="E102" s="6" t="s">
        <v>649</v>
      </c>
      <c r="F102" s="6" t="s">
        <v>121</v>
      </c>
      <c r="G102" s="8">
        <v>1135</v>
      </c>
      <c r="H102" s="11"/>
      <c r="I102" s="10">
        <f>ROUND((H102*G102),2)</f>
        <v>0</v>
      </c>
      <c r="O102">
        <f>rekapitulace!H8</f>
        <v>21</v>
      </c>
      <c r="P102">
        <f>O102/100*I102</f>
        <v>0</v>
      </c>
    </row>
    <row r="103" ht="12.75">
      <c r="E103" s="12" t="s">
        <v>647</v>
      </c>
    </row>
    <row r="104" ht="12.75">
      <c r="E104" s="12" t="s">
        <v>48</v>
      </c>
    </row>
    <row r="105" spans="1:16" ht="25.5">
      <c r="A105" s="6">
        <v>29</v>
      </c>
      <c r="B105" s="6" t="s">
        <v>46</v>
      </c>
      <c r="C105" s="6" t="s">
        <v>650</v>
      </c>
      <c r="D105" s="6" t="s">
        <v>48</v>
      </c>
      <c r="E105" s="6" t="s">
        <v>627</v>
      </c>
      <c r="F105" s="6" t="s">
        <v>121</v>
      </c>
      <c r="G105" s="8">
        <v>995</v>
      </c>
      <c r="H105" s="11"/>
      <c r="I105" s="10">
        <f>ROUND((H105*G105),2)</f>
        <v>0</v>
      </c>
      <c r="O105">
        <f>rekapitulace!H8</f>
        <v>21</v>
      </c>
      <c r="P105">
        <f>O105/100*I105</f>
        <v>0</v>
      </c>
    </row>
    <row r="106" ht="12.75">
      <c r="E106" s="12" t="s">
        <v>651</v>
      </c>
    </row>
    <row r="107" ht="12.75">
      <c r="E107" s="12" t="s">
        <v>48</v>
      </c>
    </row>
    <row r="108" spans="1:16" ht="25.5">
      <c r="A108" s="6">
        <v>30</v>
      </c>
      <c r="B108" s="6" t="s">
        <v>46</v>
      </c>
      <c r="C108" s="6" t="s">
        <v>652</v>
      </c>
      <c r="D108" s="6" t="s">
        <v>48</v>
      </c>
      <c r="E108" s="6" t="s">
        <v>630</v>
      </c>
      <c r="F108" s="6" t="s">
        <v>121</v>
      </c>
      <c r="G108" s="8">
        <v>943</v>
      </c>
      <c r="H108" s="11"/>
      <c r="I108" s="10">
        <f>ROUND((H108*G108),2)</f>
        <v>0</v>
      </c>
      <c r="O108">
        <f>rekapitulace!H8</f>
        <v>21</v>
      </c>
      <c r="P108">
        <f>O108/100*I108</f>
        <v>0</v>
      </c>
    </row>
    <row r="109" ht="12.75">
      <c r="E109" s="12" t="s">
        <v>653</v>
      </c>
    </row>
    <row r="110" ht="12.75">
      <c r="E110" s="12" t="s">
        <v>48</v>
      </c>
    </row>
    <row r="111" spans="1:16" ht="38.25">
      <c r="A111" s="6">
        <v>31</v>
      </c>
      <c r="B111" s="6" t="s">
        <v>46</v>
      </c>
      <c r="C111" s="6" t="s">
        <v>654</v>
      </c>
      <c r="D111" s="6" t="s">
        <v>48</v>
      </c>
      <c r="E111" s="6" t="s">
        <v>655</v>
      </c>
      <c r="F111" s="6" t="s">
        <v>72</v>
      </c>
      <c r="G111" s="8">
        <v>8</v>
      </c>
      <c r="H111" s="11"/>
      <c r="I111" s="10">
        <f>ROUND((H111*G111),2)</f>
        <v>0</v>
      </c>
      <c r="O111">
        <f>rekapitulace!H8</f>
        <v>21</v>
      </c>
      <c r="P111">
        <f>O111/100*I111</f>
        <v>0</v>
      </c>
    </row>
    <row r="112" ht="12.75">
      <c r="E112" s="12" t="s">
        <v>639</v>
      </c>
    </row>
    <row r="113" ht="12.75">
      <c r="E113" s="12" t="s">
        <v>48</v>
      </c>
    </row>
    <row r="114" spans="1:16" ht="12.75" customHeight="1">
      <c r="A114" s="13"/>
      <c r="B114" s="13"/>
      <c r="C114" s="13" t="s">
        <v>41</v>
      </c>
      <c r="D114" s="13"/>
      <c r="E114" s="13" t="s">
        <v>597</v>
      </c>
      <c r="F114" s="13"/>
      <c r="G114" s="13"/>
      <c r="H114" s="13"/>
      <c r="I114" s="13">
        <f>SUM(I48:I113)</f>
        <v>0</v>
      </c>
      <c r="P114">
        <f>ROUND(SUM(P48:P113),2)</f>
        <v>0</v>
      </c>
    </row>
    <row r="116" spans="1:9" ht="12.75" customHeight="1">
      <c r="A116" s="7"/>
      <c r="B116" s="7"/>
      <c r="C116" s="7" t="s">
        <v>42</v>
      </c>
      <c r="D116" s="7"/>
      <c r="E116" s="7" t="s">
        <v>145</v>
      </c>
      <c r="F116" s="7"/>
      <c r="G116" s="9"/>
      <c r="H116" s="7"/>
      <c r="I116" s="9"/>
    </row>
    <row r="117" spans="1:16" ht="25.5">
      <c r="A117" s="6">
        <v>32</v>
      </c>
      <c r="B117" s="6" t="s">
        <v>46</v>
      </c>
      <c r="C117" s="6" t="s">
        <v>656</v>
      </c>
      <c r="D117" s="6" t="s">
        <v>48</v>
      </c>
      <c r="E117" s="6" t="s">
        <v>657</v>
      </c>
      <c r="F117" s="6" t="s">
        <v>121</v>
      </c>
      <c r="G117" s="8">
        <v>1187</v>
      </c>
      <c r="H117" s="11"/>
      <c r="I117" s="10">
        <f>ROUND((H117*G117),2)</f>
        <v>0</v>
      </c>
      <c r="O117">
        <f>rekapitulace!H8</f>
        <v>21</v>
      </c>
      <c r="P117">
        <f>O117/100*I117</f>
        <v>0</v>
      </c>
    </row>
    <row r="118" ht="12.75">
      <c r="E118" s="12" t="s">
        <v>611</v>
      </c>
    </row>
    <row r="119" ht="242.25">
      <c r="E119" s="12" t="s">
        <v>658</v>
      </c>
    </row>
    <row r="120" spans="1:16" ht="25.5">
      <c r="A120" s="6">
        <v>33</v>
      </c>
      <c r="B120" s="6" t="s">
        <v>46</v>
      </c>
      <c r="C120" s="6" t="s">
        <v>659</v>
      </c>
      <c r="D120" s="6" t="s">
        <v>48</v>
      </c>
      <c r="E120" s="6" t="s">
        <v>660</v>
      </c>
      <c r="F120" s="6" t="s">
        <v>121</v>
      </c>
      <c r="G120" s="8">
        <v>186</v>
      </c>
      <c r="H120" s="11"/>
      <c r="I120" s="10">
        <f>ROUND((H120*G120),2)</f>
        <v>0</v>
      </c>
      <c r="O120">
        <f>rekapitulace!H8</f>
        <v>21</v>
      </c>
      <c r="P120">
        <f>O120/100*I120</f>
        <v>0</v>
      </c>
    </row>
    <row r="121" ht="12.75">
      <c r="E121" s="12" t="s">
        <v>661</v>
      </c>
    </row>
    <row r="122" ht="242.25">
      <c r="E122" s="12" t="s">
        <v>658</v>
      </c>
    </row>
    <row r="123" spans="1:16" ht="25.5">
      <c r="A123" s="6">
        <v>34</v>
      </c>
      <c r="B123" s="6" t="s">
        <v>46</v>
      </c>
      <c r="C123" s="6" t="s">
        <v>662</v>
      </c>
      <c r="D123" s="6" t="s">
        <v>48</v>
      </c>
      <c r="E123" s="6" t="s">
        <v>663</v>
      </c>
      <c r="F123" s="6" t="s">
        <v>121</v>
      </c>
      <c r="G123" s="8">
        <v>156</v>
      </c>
      <c r="H123" s="11"/>
      <c r="I123" s="10">
        <f>ROUND((H123*G123),2)</f>
        <v>0</v>
      </c>
      <c r="O123">
        <f>rekapitulace!H8</f>
        <v>21</v>
      </c>
      <c r="P123">
        <f>O123/100*I123</f>
        <v>0</v>
      </c>
    </row>
    <row r="124" ht="12.75">
      <c r="E124" s="12" t="s">
        <v>664</v>
      </c>
    </row>
    <row r="125" ht="51">
      <c r="E125" s="12" t="s">
        <v>665</v>
      </c>
    </row>
    <row r="126" spans="1:16" ht="25.5">
      <c r="A126" s="6">
        <v>35</v>
      </c>
      <c r="B126" s="6" t="s">
        <v>46</v>
      </c>
      <c r="C126" s="6" t="s">
        <v>666</v>
      </c>
      <c r="D126" s="6" t="s">
        <v>48</v>
      </c>
      <c r="E126" s="6" t="s">
        <v>667</v>
      </c>
      <c r="F126" s="6" t="s">
        <v>90</v>
      </c>
      <c r="G126" s="8">
        <v>7.878</v>
      </c>
      <c r="H126" s="11"/>
      <c r="I126" s="10">
        <f>ROUND((H126*G126),2)</f>
        <v>0</v>
      </c>
      <c r="O126">
        <f>rekapitulace!H8</f>
        <v>21</v>
      </c>
      <c r="P126">
        <f>O126/100*I126</f>
        <v>0</v>
      </c>
    </row>
    <row r="127" ht="12.75">
      <c r="E127" s="12" t="s">
        <v>668</v>
      </c>
    </row>
    <row r="128" ht="357">
      <c r="E128" s="12" t="s">
        <v>301</v>
      </c>
    </row>
    <row r="129" spans="1:16" ht="25.5">
      <c r="A129" s="6">
        <v>36</v>
      </c>
      <c r="B129" s="6" t="s">
        <v>46</v>
      </c>
      <c r="C129" s="6" t="s">
        <v>669</v>
      </c>
      <c r="D129" s="6" t="s">
        <v>48</v>
      </c>
      <c r="E129" s="6" t="s">
        <v>670</v>
      </c>
      <c r="F129" s="6" t="s">
        <v>121</v>
      </c>
      <c r="G129" s="8">
        <v>1135</v>
      </c>
      <c r="H129" s="11"/>
      <c r="I129" s="10">
        <f>ROUND((H129*G129),2)</f>
        <v>0</v>
      </c>
      <c r="O129">
        <f>rekapitulace!H8</f>
        <v>21</v>
      </c>
      <c r="P129">
        <f>O129/100*I129</f>
        <v>0</v>
      </c>
    </row>
    <row r="130" ht="12.75">
      <c r="E130" s="12" t="s">
        <v>647</v>
      </c>
    </row>
    <row r="131" ht="12.75">
      <c r="E131" s="12" t="s">
        <v>671</v>
      </c>
    </row>
    <row r="132" spans="1:16" ht="25.5">
      <c r="A132" s="6">
        <v>37</v>
      </c>
      <c r="B132" s="6" t="s">
        <v>46</v>
      </c>
      <c r="C132" s="6" t="s">
        <v>672</v>
      </c>
      <c r="D132" s="6" t="s">
        <v>48</v>
      </c>
      <c r="E132" s="6" t="s">
        <v>673</v>
      </c>
      <c r="F132" s="6" t="s">
        <v>121</v>
      </c>
      <c r="G132" s="8">
        <v>2270</v>
      </c>
      <c r="H132" s="11"/>
      <c r="I132" s="10">
        <f>ROUND((H132*G132),2)</f>
        <v>0</v>
      </c>
      <c r="O132">
        <f>rekapitulace!H8</f>
        <v>21</v>
      </c>
      <c r="P132">
        <f>O132/100*I132</f>
        <v>0</v>
      </c>
    </row>
    <row r="133" ht="12.75">
      <c r="E133" s="12" t="s">
        <v>674</v>
      </c>
    </row>
    <row r="134" ht="51">
      <c r="E134" s="12" t="s">
        <v>547</v>
      </c>
    </row>
    <row r="135" spans="1:16" ht="25.5">
      <c r="A135" s="6">
        <v>38</v>
      </c>
      <c r="B135" s="6" t="s">
        <v>46</v>
      </c>
      <c r="C135" s="6" t="s">
        <v>675</v>
      </c>
      <c r="D135" s="6" t="s">
        <v>48</v>
      </c>
      <c r="E135" s="6" t="s">
        <v>676</v>
      </c>
      <c r="F135" s="6" t="s">
        <v>121</v>
      </c>
      <c r="G135" s="8">
        <v>5675</v>
      </c>
      <c r="H135" s="11"/>
      <c r="I135" s="10">
        <f>ROUND((H135*G135),2)</f>
        <v>0</v>
      </c>
      <c r="O135">
        <f>rekapitulace!H8</f>
        <v>21</v>
      </c>
      <c r="P135">
        <f>O135/100*I135</f>
        <v>0</v>
      </c>
    </row>
    <row r="136" ht="12.75">
      <c r="E136" s="12" t="s">
        <v>677</v>
      </c>
    </row>
    <row r="137" ht="51">
      <c r="E137" s="12" t="s">
        <v>547</v>
      </c>
    </row>
    <row r="138" spans="1:16" ht="12.75" customHeight="1">
      <c r="A138" s="13"/>
      <c r="B138" s="13"/>
      <c r="C138" s="13" t="s">
        <v>42</v>
      </c>
      <c r="D138" s="13"/>
      <c r="E138" s="13" t="s">
        <v>145</v>
      </c>
      <c r="F138" s="13"/>
      <c r="G138" s="13"/>
      <c r="H138" s="13"/>
      <c r="I138" s="13">
        <f>SUM(I117:I137)</f>
        <v>0</v>
      </c>
      <c r="P138">
        <f>ROUND(SUM(P117:P137),2)</f>
        <v>0</v>
      </c>
    </row>
    <row r="140" spans="1:16" ht="12.75" customHeight="1">
      <c r="A140" s="13"/>
      <c r="B140" s="13"/>
      <c r="C140" s="13"/>
      <c r="D140" s="13"/>
      <c r="E140" s="13" t="s">
        <v>79</v>
      </c>
      <c r="F140" s="13"/>
      <c r="G140" s="13"/>
      <c r="H140" s="13"/>
      <c r="I140" s="13">
        <f>+I24+I39+I45+I114+I138</f>
        <v>0</v>
      </c>
      <c r="P140">
        <f>+P24+P39+P45+P114+P138</f>
        <v>0</v>
      </c>
    </row>
  </sheetData>
  <sheetProtection password="9CDF" sheet="1" formatColumns="0"/>
  <protectedRanges>
    <protectedRange sqref="H12:H135" name="Oblast1"/>
  </protectedRanges>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P50"/>
  <sheetViews>
    <sheetView tabSelected="1" zoomScalePageLayoutView="0" workbookViewId="0" topLeftCell="A1">
      <pane ySplit="10" topLeftCell="A36" activePane="bottomLeft" state="frozen"/>
      <selection pane="topLeft" activeCell="A1" sqref="A1"/>
      <selection pane="bottomLeft" activeCell="H12" sqref="H1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678</v>
      </c>
      <c r="D5" s="5"/>
      <c r="E5" s="5" t="s">
        <v>679</v>
      </c>
    </row>
    <row r="6" spans="1:5" ht="12.75" customHeight="1">
      <c r="A6" t="s">
        <v>18</v>
      </c>
      <c r="C6" s="5" t="s">
        <v>680</v>
      </c>
      <c r="D6" s="5"/>
      <c r="E6" s="5" t="s">
        <v>679</v>
      </c>
    </row>
    <row r="7" spans="3:5" ht="12.75" customHeight="1">
      <c r="C7" s="5"/>
      <c r="D7" s="5"/>
      <c r="E7" s="5"/>
    </row>
    <row r="8" spans="1:16" ht="12.75" customHeight="1">
      <c r="A8" s="14" t="s">
        <v>24</v>
      </c>
      <c r="B8" s="14" t="s">
        <v>26</v>
      </c>
      <c r="C8" s="14" t="s">
        <v>27</v>
      </c>
      <c r="D8" s="14" t="s">
        <v>28</v>
      </c>
      <c r="E8" s="14" t="s">
        <v>29</v>
      </c>
      <c r="F8" s="14" t="s">
        <v>30</v>
      </c>
      <c r="G8" s="14" t="s">
        <v>31</v>
      </c>
      <c r="H8" s="14" t="s">
        <v>32</v>
      </c>
      <c r="I8" s="14"/>
      <c r="O8" t="s">
        <v>35</v>
      </c>
      <c r="P8" t="s">
        <v>11</v>
      </c>
    </row>
    <row r="9" spans="1:15" ht="14.25">
      <c r="A9" s="14"/>
      <c r="B9" s="14"/>
      <c r="C9" s="14"/>
      <c r="D9" s="14"/>
      <c r="E9" s="14"/>
      <c r="F9" s="14"/>
      <c r="G9" s="14"/>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25</v>
      </c>
      <c r="D11" s="7"/>
      <c r="E11" s="7" t="s">
        <v>93</v>
      </c>
      <c r="F11" s="7"/>
      <c r="G11" s="9"/>
      <c r="H11" s="7"/>
      <c r="I11" s="9"/>
    </row>
    <row r="12" spans="1:16" ht="25.5">
      <c r="A12" s="6">
        <v>1</v>
      </c>
      <c r="B12" s="6" t="s">
        <v>46</v>
      </c>
      <c r="C12" s="6" t="s">
        <v>681</v>
      </c>
      <c r="D12" s="6" t="s">
        <v>48</v>
      </c>
      <c r="E12" s="6" t="s">
        <v>682</v>
      </c>
      <c r="F12" s="6" t="s">
        <v>96</v>
      </c>
      <c r="G12" s="8">
        <v>2289</v>
      </c>
      <c r="H12" s="11"/>
      <c r="I12" s="10">
        <f>ROUND((H12*G12),2)</f>
        <v>0</v>
      </c>
      <c r="O12">
        <f>rekapitulace!H8</f>
        <v>21</v>
      </c>
      <c r="P12">
        <f>O12/100*I12</f>
        <v>0</v>
      </c>
    </row>
    <row r="13" ht="12.75">
      <c r="E13" s="12" t="s">
        <v>683</v>
      </c>
    </row>
    <row r="14" ht="38.25">
      <c r="E14" s="12" t="s">
        <v>684</v>
      </c>
    </row>
    <row r="15" spans="1:16" ht="25.5">
      <c r="A15" s="6">
        <v>2</v>
      </c>
      <c r="B15" s="6" t="s">
        <v>46</v>
      </c>
      <c r="C15" s="6" t="s">
        <v>685</v>
      </c>
      <c r="D15" s="6" t="s">
        <v>48</v>
      </c>
      <c r="E15" s="6" t="s">
        <v>686</v>
      </c>
      <c r="F15" s="6" t="s">
        <v>96</v>
      </c>
      <c r="G15" s="8">
        <v>2133.5</v>
      </c>
      <c r="H15" s="11"/>
      <c r="I15" s="10">
        <f>ROUND((H15*G15),2)</f>
        <v>0</v>
      </c>
      <c r="O15">
        <f>rekapitulace!H8</f>
        <v>21</v>
      </c>
      <c r="P15">
        <f>O15/100*I15</f>
        <v>0</v>
      </c>
    </row>
    <row r="16" ht="12.75">
      <c r="E16" s="12" t="s">
        <v>687</v>
      </c>
    </row>
    <row r="17" ht="25.5">
      <c r="E17" s="12" t="s">
        <v>688</v>
      </c>
    </row>
    <row r="18" spans="1:16" ht="25.5">
      <c r="A18" s="6">
        <v>3</v>
      </c>
      <c r="B18" s="6" t="s">
        <v>46</v>
      </c>
      <c r="C18" s="6" t="s">
        <v>689</v>
      </c>
      <c r="D18" s="6" t="s">
        <v>48</v>
      </c>
      <c r="E18" s="6" t="s">
        <v>690</v>
      </c>
      <c r="F18" s="6" t="s">
        <v>96</v>
      </c>
      <c r="G18" s="8">
        <v>4267</v>
      </c>
      <c r="H18" s="11"/>
      <c r="I18" s="10">
        <f>ROUND((H18*G18),2)</f>
        <v>0</v>
      </c>
      <c r="O18">
        <f>rekapitulace!H8</f>
        <v>21</v>
      </c>
      <c r="P18">
        <f>O18/100*I18</f>
        <v>0</v>
      </c>
    </row>
    <row r="19" ht="12.75">
      <c r="E19" s="12" t="s">
        <v>691</v>
      </c>
    </row>
    <row r="20" ht="25.5">
      <c r="E20" s="12" t="s">
        <v>692</v>
      </c>
    </row>
    <row r="21" spans="1:16" ht="25.5">
      <c r="A21" s="6">
        <v>4</v>
      </c>
      <c r="B21" s="6" t="s">
        <v>46</v>
      </c>
      <c r="C21" s="6" t="s">
        <v>693</v>
      </c>
      <c r="D21" s="6" t="s">
        <v>48</v>
      </c>
      <c r="E21" s="6" t="s">
        <v>694</v>
      </c>
      <c r="F21" s="6" t="s">
        <v>96</v>
      </c>
      <c r="G21" s="8">
        <v>155.5</v>
      </c>
      <c r="H21" s="11"/>
      <c r="I21" s="10">
        <f>ROUND((H21*G21),2)</f>
        <v>0</v>
      </c>
      <c r="O21">
        <f>rekapitulace!H8</f>
        <v>21</v>
      </c>
      <c r="P21">
        <f>O21/100*I21</f>
        <v>0</v>
      </c>
    </row>
    <row r="22" ht="38.25">
      <c r="E22" s="12" t="s">
        <v>695</v>
      </c>
    </row>
    <row r="23" ht="25.5">
      <c r="E23" s="12" t="s">
        <v>696</v>
      </c>
    </row>
    <row r="24" spans="1:16" ht="25.5">
      <c r="A24" s="6">
        <v>5</v>
      </c>
      <c r="B24" s="6" t="s">
        <v>46</v>
      </c>
      <c r="C24" s="6" t="s">
        <v>697</v>
      </c>
      <c r="D24" s="6" t="s">
        <v>48</v>
      </c>
      <c r="E24" s="6" t="s">
        <v>698</v>
      </c>
      <c r="F24" s="6" t="s">
        <v>96</v>
      </c>
      <c r="G24" s="8">
        <v>2133.5</v>
      </c>
      <c r="H24" s="11"/>
      <c r="I24" s="10">
        <f>ROUND((H24*G24),2)</f>
        <v>0</v>
      </c>
      <c r="O24">
        <f>rekapitulace!H8</f>
        <v>21</v>
      </c>
      <c r="P24">
        <f>O24/100*I24</f>
        <v>0</v>
      </c>
    </row>
    <row r="25" ht="12.75">
      <c r="E25" s="12" t="s">
        <v>699</v>
      </c>
    </row>
    <row r="26" ht="38.25">
      <c r="E26" s="12" t="s">
        <v>700</v>
      </c>
    </row>
    <row r="27" spans="1:16" ht="25.5">
      <c r="A27" s="6">
        <v>6</v>
      </c>
      <c r="B27" s="6" t="s">
        <v>46</v>
      </c>
      <c r="C27" s="6" t="s">
        <v>701</v>
      </c>
      <c r="D27" s="6" t="s">
        <v>48</v>
      </c>
      <c r="E27" s="6" t="s">
        <v>702</v>
      </c>
      <c r="F27" s="6" t="s">
        <v>96</v>
      </c>
      <c r="G27" s="8">
        <v>3433.5</v>
      </c>
      <c r="H27" s="11"/>
      <c r="I27" s="10">
        <f>ROUND((H27*G27),2)</f>
        <v>0</v>
      </c>
      <c r="O27">
        <f>rekapitulace!H8</f>
        <v>21</v>
      </c>
      <c r="P27">
        <f>O27/100*I27</f>
        <v>0</v>
      </c>
    </row>
    <row r="28" ht="12.75">
      <c r="E28" s="12" t="s">
        <v>703</v>
      </c>
    </row>
    <row r="29" ht="25.5">
      <c r="E29" s="12" t="s">
        <v>704</v>
      </c>
    </row>
    <row r="30" spans="1:16" ht="25.5">
      <c r="A30" s="6">
        <v>7</v>
      </c>
      <c r="B30" s="6" t="s">
        <v>46</v>
      </c>
      <c r="C30" s="6" t="s">
        <v>705</v>
      </c>
      <c r="D30" s="6" t="s">
        <v>48</v>
      </c>
      <c r="E30" s="6" t="s">
        <v>706</v>
      </c>
      <c r="F30" s="6" t="s">
        <v>72</v>
      </c>
      <c r="G30" s="8">
        <v>666</v>
      </c>
      <c r="H30" s="11"/>
      <c r="I30" s="10">
        <f>ROUND((H30*G30),2)</f>
        <v>0</v>
      </c>
      <c r="O30">
        <f>rekapitulace!H8</f>
        <v>21</v>
      </c>
      <c r="P30">
        <f>O30/100*I30</f>
        <v>0</v>
      </c>
    </row>
    <row r="31" ht="38.25">
      <c r="E31" s="12" t="s">
        <v>707</v>
      </c>
    </row>
    <row r="32" ht="114.75">
      <c r="E32" s="12" t="s">
        <v>708</v>
      </c>
    </row>
    <row r="33" spans="1:16" ht="38.25">
      <c r="A33" s="6">
        <v>8</v>
      </c>
      <c r="B33" s="6" t="s">
        <v>46</v>
      </c>
      <c r="C33" s="6" t="s">
        <v>709</v>
      </c>
      <c r="D33" s="6" t="s">
        <v>48</v>
      </c>
      <c r="E33" s="6" t="s">
        <v>710</v>
      </c>
      <c r="F33" s="6" t="s">
        <v>72</v>
      </c>
      <c r="G33" s="8">
        <v>2</v>
      </c>
      <c r="H33" s="11"/>
      <c r="I33" s="10">
        <f>ROUND((H33*G33),2)</f>
        <v>0</v>
      </c>
      <c r="O33">
        <f>rekapitulace!H8</f>
        <v>21</v>
      </c>
      <c r="P33">
        <f>O33/100*I33</f>
        <v>0</v>
      </c>
    </row>
    <row r="34" ht="12.75">
      <c r="E34" s="12" t="s">
        <v>73</v>
      </c>
    </row>
    <row r="35" ht="114.75">
      <c r="E35" s="12" t="s">
        <v>708</v>
      </c>
    </row>
    <row r="36" spans="1:16" ht="25.5">
      <c r="A36" s="6">
        <v>9</v>
      </c>
      <c r="B36" s="6" t="s">
        <v>46</v>
      </c>
      <c r="C36" s="6" t="s">
        <v>711</v>
      </c>
      <c r="D36" s="6" t="s">
        <v>48</v>
      </c>
      <c r="E36" s="6" t="s">
        <v>712</v>
      </c>
      <c r="F36" s="6" t="s">
        <v>96</v>
      </c>
      <c r="G36" s="8">
        <v>155.5</v>
      </c>
      <c r="H36" s="11"/>
      <c r="I36" s="10">
        <f>ROUND((H36*G36),2)</f>
        <v>0</v>
      </c>
      <c r="O36">
        <f>rekapitulace!H8</f>
        <v>21</v>
      </c>
      <c r="P36">
        <f>O36/100*I36</f>
        <v>0</v>
      </c>
    </row>
    <row r="37" ht="12.75">
      <c r="E37" s="12" t="s">
        <v>713</v>
      </c>
    </row>
    <row r="38" ht="38.25">
      <c r="E38" s="12" t="s">
        <v>714</v>
      </c>
    </row>
    <row r="39" spans="1:16" ht="25.5">
      <c r="A39" s="6">
        <v>10</v>
      </c>
      <c r="B39" s="6" t="s">
        <v>46</v>
      </c>
      <c r="C39" s="6" t="s">
        <v>715</v>
      </c>
      <c r="D39" s="6" t="s">
        <v>48</v>
      </c>
      <c r="E39" s="6" t="s">
        <v>716</v>
      </c>
      <c r="F39" s="6" t="s">
        <v>96</v>
      </c>
      <c r="G39" s="8">
        <v>307</v>
      </c>
      <c r="H39" s="11"/>
      <c r="I39" s="10">
        <f>ROUND((H39*G39),2)</f>
        <v>0</v>
      </c>
      <c r="O39">
        <f>rekapitulace!H8</f>
        <v>21</v>
      </c>
      <c r="P39">
        <f>O39/100*I39</f>
        <v>0</v>
      </c>
    </row>
    <row r="40" ht="12.75">
      <c r="E40" s="12" t="s">
        <v>717</v>
      </c>
    </row>
    <row r="41" ht="38.25">
      <c r="E41" s="12" t="s">
        <v>718</v>
      </c>
    </row>
    <row r="42" spans="1:16" ht="25.5">
      <c r="A42" s="6">
        <v>11</v>
      </c>
      <c r="B42" s="6" t="s">
        <v>46</v>
      </c>
      <c r="C42" s="6" t="s">
        <v>719</v>
      </c>
      <c r="D42" s="6" t="s">
        <v>48</v>
      </c>
      <c r="E42" s="6" t="s">
        <v>720</v>
      </c>
      <c r="F42" s="6" t="s">
        <v>72</v>
      </c>
      <c r="G42" s="8">
        <v>4</v>
      </c>
      <c r="H42" s="11"/>
      <c r="I42" s="10">
        <f>ROUND((H42*G42),2)</f>
        <v>0</v>
      </c>
      <c r="O42">
        <f>rekapitulace!H8</f>
        <v>21</v>
      </c>
      <c r="P42">
        <f>O42/100*I42</f>
        <v>0</v>
      </c>
    </row>
    <row r="43" ht="12.75">
      <c r="E43" s="12" t="s">
        <v>721</v>
      </c>
    </row>
    <row r="44" ht="38.25">
      <c r="E44" s="12" t="s">
        <v>722</v>
      </c>
    </row>
    <row r="45" spans="1:16" ht="25.5">
      <c r="A45" s="6">
        <v>12</v>
      </c>
      <c r="B45" s="6" t="s">
        <v>46</v>
      </c>
      <c r="C45" s="6" t="s">
        <v>723</v>
      </c>
      <c r="D45" s="6" t="s">
        <v>48</v>
      </c>
      <c r="E45" s="6" t="s">
        <v>724</v>
      </c>
      <c r="F45" s="6" t="s">
        <v>90</v>
      </c>
      <c r="G45" s="8">
        <v>52.283</v>
      </c>
      <c r="H45" s="11"/>
      <c r="I45" s="10">
        <f>ROUND((H45*G45),2)</f>
        <v>0</v>
      </c>
      <c r="O45">
        <f>rekapitulace!H8</f>
        <v>21</v>
      </c>
      <c r="P45">
        <f>O45/100*I45</f>
        <v>0</v>
      </c>
    </row>
    <row r="46" ht="25.5">
      <c r="E46" s="12" t="s">
        <v>725</v>
      </c>
    </row>
    <row r="47" ht="38.25">
      <c r="E47" s="12" t="s">
        <v>726</v>
      </c>
    </row>
    <row r="48" spans="1:16" ht="12.75" customHeight="1">
      <c r="A48" s="13"/>
      <c r="B48" s="13"/>
      <c r="C48" s="13" t="s">
        <v>25</v>
      </c>
      <c r="D48" s="13"/>
      <c r="E48" s="13" t="s">
        <v>93</v>
      </c>
      <c r="F48" s="13"/>
      <c r="G48" s="13"/>
      <c r="H48" s="13"/>
      <c r="I48" s="13">
        <f>SUM(I12:I47)</f>
        <v>0</v>
      </c>
      <c r="P48">
        <f>ROUND(SUM(P12:P47),2)</f>
        <v>0</v>
      </c>
    </row>
    <row r="50" spans="1:16" ht="12.75" customHeight="1">
      <c r="A50" s="13"/>
      <c r="B50" s="13"/>
      <c r="C50" s="13"/>
      <c r="D50" s="13"/>
      <c r="E50" s="13" t="s">
        <v>79</v>
      </c>
      <c r="F50" s="13"/>
      <c r="G50" s="13"/>
      <c r="H50" s="13"/>
      <c r="I50" s="13">
        <f>+I48</f>
        <v>0</v>
      </c>
      <c r="P50">
        <f>+P48</f>
        <v>0</v>
      </c>
    </row>
  </sheetData>
  <sheetProtection password="9CDF" sheet="1" formatColumns="0"/>
  <protectedRanges>
    <protectedRange sqref="H12:H45" name="Oblast1"/>
  </protectedRanges>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Linhová, Sandra</dc:creator>
  <cp:keywords/>
  <dc:description/>
  <cp:lastModifiedBy>Linhová, Sandra</cp:lastModifiedBy>
  <dcterms:created xsi:type="dcterms:W3CDTF">2017-04-12T12:40:13Z</dcterms:created>
  <dcterms:modified xsi:type="dcterms:W3CDTF">2017-04-12T12:40:17Z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