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EXPORTY z KROSU\"/>
    </mc:Choice>
  </mc:AlternateContent>
  <bookViews>
    <workbookView xWindow="0" yWindow="0" windowWidth="0" windowHeight="0"/>
  </bookViews>
  <sheets>
    <sheet name="Rekapitulace stavby" sheetId="1" r:id="rId1"/>
    <sheet name="201.1 - Silnoproudá elekt..." sheetId="2" r:id="rId2"/>
    <sheet name="201.2 - Slaboproudá elekt..." sheetId="3" r:id="rId3"/>
    <sheet name="201.3 - Stavební přípomoc..." sheetId="4" r:id="rId4"/>
    <sheet name="201.4 - Stavební úpravy -..." sheetId="5" r:id="rId5"/>
    <sheet name="202.1 - Silnoproudá elekt..." sheetId="6" r:id="rId6"/>
    <sheet name="202.2 - Slaboproudá elekt..." sheetId="7" r:id="rId7"/>
    <sheet name="202.3 - Stavební přípomoc..." sheetId="8" r:id="rId8"/>
    <sheet name="202.4 - Stavební úpravy -..." sheetId="9" r:id="rId9"/>
    <sheet name="202.5 - Vybavení učebny -..." sheetId="10" r:id="rId10"/>
    <sheet name="203.1 - Silnoproudá elekt..." sheetId="11" r:id="rId11"/>
    <sheet name="203.2 - Slaboproudá elekt..." sheetId="12" r:id="rId12"/>
    <sheet name="203.3 - Stavební přípomoc..." sheetId="13" r:id="rId13"/>
    <sheet name="203.4 - Stavební úpravy -..." sheetId="14" r:id="rId14"/>
    <sheet name="203.5 - Vybavení učebny -..." sheetId="15" r:id="rId15"/>
    <sheet name="204.1 - Silnoproudá elekt..." sheetId="16" r:id="rId16"/>
    <sheet name="204.2 - Slaboproudá elekt..." sheetId="17" r:id="rId17"/>
    <sheet name="204.3 - Stavební přípomoc..." sheetId="18" r:id="rId18"/>
    <sheet name="204.4 - Stavební úpravy -..." sheetId="19" r:id="rId19"/>
    <sheet name="204.5 - Vybavení učebny -..." sheetId="20" r:id="rId20"/>
    <sheet name="205.1 - Silnoproudá elekt..." sheetId="21" r:id="rId21"/>
    <sheet name="205.2 - Slaboproudá elekt..." sheetId="22" r:id="rId22"/>
    <sheet name="205.3 - Stavební přípomoc..." sheetId="23" r:id="rId23"/>
    <sheet name="205.4 - Stavební úpravy -..." sheetId="24" r:id="rId24"/>
    <sheet name="205.5 - Vybavení učebny -..." sheetId="25" r:id="rId25"/>
    <sheet name="206.1 - Silnoproudá elekt..." sheetId="26" r:id="rId26"/>
    <sheet name="206.2 - Slaboproudá elekt..." sheetId="27" r:id="rId27"/>
    <sheet name="206.3 - Stavební přípomoc..." sheetId="28" r:id="rId28"/>
    <sheet name="206.4 - Stavební úpravy -..." sheetId="29" r:id="rId29"/>
    <sheet name="206.5 - Vybavení učebny -..." sheetId="30" r:id="rId30"/>
    <sheet name="207.1 - Silnoproudá elekt..." sheetId="31" r:id="rId31"/>
    <sheet name="207.2 - Slaboproudá elekt..." sheetId="32" r:id="rId32"/>
    <sheet name="207.3 - Stavební přípomoc..." sheetId="33" r:id="rId33"/>
    <sheet name="207.4 - Stavební úpravy -..." sheetId="34" r:id="rId34"/>
    <sheet name="207.5 - Vybavení učeben -..." sheetId="35" r:id="rId35"/>
    <sheet name="208.1 - Silnoproudá elekt..." sheetId="36" r:id="rId36"/>
    <sheet name="208.2 - Slaboproudá elekt..." sheetId="37" r:id="rId37"/>
    <sheet name="208.3 - Stavební přípomoc..." sheetId="38" r:id="rId38"/>
    <sheet name="208.4 - Stavební úpravy -..." sheetId="39" r:id="rId39"/>
    <sheet name="209.1 - Silnoproudá elekt..." sheetId="40" r:id="rId40"/>
    <sheet name="209.2 - Slaboproudá elekt..." sheetId="41" r:id="rId41"/>
    <sheet name="209.3 - Stavební přípomoc..." sheetId="42" r:id="rId42"/>
    <sheet name="209.4 - Stavební úpravy -..." sheetId="43" r:id="rId43"/>
    <sheet name="209.5 - Vybavení učebny -..." sheetId="44" r:id="rId44"/>
    <sheet name="210.1 - Silnoproudá elekt..." sheetId="45" r:id="rId45"/>
    <sheet name="210.2 - Stavební přípomoc..." sheetId="46" r:id="rId46"/>
    <sheet name="210.3 - Stavební úpravy -..." sheetId="47" r:id="rId47"/>
    <sheet name="210.4 - Slaboproudá elekt..." sheetId="48" r:id="rId48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'201.1 - Silnoproudá elekt...'!$C$117:$K$344</definedName>
    <definedName name="_xlnm.Print_Area" localSheetId="1">'201.1 - Silnoproudá elekt...'!$C$4:$J$76,'201.1 - Silnoproudá elekt...'!$C$82:$J$99,'201.1 - Silnoproudá elekt...'!$C$105:$K$344</definedName>
    <definedName name="_xlnm.Print_Titles" localSheetId="1">'201.1 - Silnoproudá elekt...'!$117:$117</definedName>
    <definedName name="_xlnm._FilterDatabase" localSheetId="2" hidden="1">'201.2 - Slaboproudá elekt...'!$C$117:$K$204</definedName>
    <definedName name="_xlnm.Print_Area" localSheetId="2">'201.2 - Slaboproudá elekt...'!$C$4:$J$76,'201.2 - Slaboproudá elekt...'!$C$82:$J$99,'201.2 - Slaboproudá elekt...'!$C$105:$K$204</definedName>
    <definedName name="_xlnm.Print_Titles" localSheetId="2">'201.2 - Slaboproudá elekt...'!$117:$117</definedName>
    <definedName name="_xlnm._FilterDatabase" localSheetId="3" hidden="1">'201.3 - Stavební přípomoc...'!$C$120:$K$194</definedName>
    <definedName name="_xlnm.Print_Area" localSheetId="3">'201.3 - Stavební přípomoc...'!$C$4:$J$76,'201.3 - Stavební přípomoc...'!$C$82:$J$102,'201.3 - Stavební přípomoc...'!$C$108:$K$194</definedName>
    <definedName name="_xlnm.Print_Titles" localSheetId="3">'201.3 - Stavební přípomoc...'!$120:$120</definedName>
    <definedName name="_xlnm._FilterDatabase" localSheetId="4" hidden="1">'201.4 - Stavební úpravy -...'!$C$134:$K$468</definedName>
    <definedName name="_xlnm.Print_Area" localSheetId="4">'201.4 - Stavební úpravy -...'!$C$4:$J$76,'201.4 - Stavební úpravy -...'!$C$82:$J$116,'201.4 - Stavební úpravy -...'!$C$122:$K$468</definedName>
    <definedName name="_xlnm.Print_Titles" localSheetId="4">'201.4 - Stavební úpravy -...'!$134:$134</definedName>
    <definedName name="_xlnm._FilterDatabase" localSheetId="5" hidden="1">'202.1 - Silnoproudá elekt...'!$C$117:$K$236</definedName>
    <definedName name="_xlnm.Print_Area" localSheetId="5">'202.1 - Silnoproudá elekt...'!$C$4:$J$76,'202.1 - Silnoproudá elekt...'!$C$82:$J$99,'202.1 - Silnoproudá elekt...'!$C$105:$K$236</definedName>
    <definedName name="_xlnm.Print_Titles" localSheetId="5">'202.1 - Silnoproudá elekt...'!$117:$117</definedName>
    <definedName name="_xlnm._FilterDatabase" localSheetId="6" hidden="1">'202.2 - Slaboproudá elekt...'!$C$117:$K$144</definedName>
    <definedName name="_xlnm.Print_Area" localSheetId="6">'202.2 - Slaboproudá elekt...'!$C$4:$J$76,'202.2 - Slaboproudá elekt...'!$C$82:$J$99,'202.2 - Slaboproudá elekt...'!$C$105:$K$144</definedName>
    <definedName name="_xlnm.Print_Titles" localSheetId="6">'202.2 - Slaboproudá elekt...'!$117:$117</definedName>
    <definedName name="_xlnm._FilterDatabase" localSheetId="7" hidden="1">'202.3 - Stavební přípomoc...'!$C$120:$K$174</definedName>
    <definedName name="_xlnm.Print_Area" localSheetId="7">'202.3 - Stavební přípomoc...'!$C$4:$J$76,'202.3 - Stavební přípomoc...'!$C$82:$J$102,'202.3 - Stavební přípomoc...'!$C$108:$K$174</definedName>
    <definedName name="_xlnm.Print_Titles" localSheetId="7">'202.3 - Stavební přípomoc...'!$120:$120</definedName>
    <definedName name="_xlnm._FilterDatabase" localSheetId="8" hidden="1">'202.4 - Stavební úpravy -...'!$C$135:$K$409</definedName>
    <definedName name="_xlnm.Print_Area" localSheetId="8">'202.4 - Stavební úpravy -...'!$C$4:$J$76,'202.4 - Stavební úpravy -...'!$C$82:$J$117,'202.4 - Stavební úpravy -...'!$C$123:$K$409</definedName>
    <definedName name="_xlnm.Print_Titles" localSheetId="8">'202.4 - Stavební úpravy -...'!$135:$135</definedName>
    <definedName name="_xlnm._FilterDatabase" localSheetId="9" hidden="1">'202.5 - Vybavení učebny -...'!$C$117:$K$134</definedName>
    <definedName name="_xlnm.Print_Area" localSheetId="9">'202.5 - Vybavení učebny -...'!$C$4:$J$76,'202.5 - Vybavení učebny -...'!$C$82:$J$99,'202.5 - Vybavení učebny -...'!$C$105:$K$134</definedName>
    <definedName name="_xlnm.Print_Titles" localSheetId="9">'202.5 - Vybavení učebny -...'!$117:$117</definedName>
    <definedName name="_xlnm._FilterDatabase" localSheetId="10" hidden="1">'203.1 - Silnoproudá elekt...'!$C$117:$K$268</definedName>
    <definedName name="_xlnm.Print_Area" localSheetId="10">'203.1 - Silnoproudá elekt...'!$C$4:$J$76,'203.1 - Silnoproudá elekt...'!$C$82:$J$99,'203.1 - Silnoproudá elekt...'!$C$105:$K$268</definedName>
    <definedName name="_xlnm.Print_Titles" localSheetId="10">'203.1 - Silnoproudá elekt...'!$117:$117</definedName>
    <definedName name="_xlnm._FilterDatabase" localSheetId="11" hidden="1">'203.2 - Slaboproudá elekt...'!$C$117:$K$180</definedName>
    <definedName name="_xlnm.Print_Area" localSheetId="11">'203.2 - Slaboproudá elekt...'!$C$4:$J$76,'203.2 - Slaboproudá elekt...'!$C$82:$J$99,'203.2 - Slaboproudá elekt...'!$C$105:$K$180</definedName>
    <definedName name="_xlnm.Print_Titles" localSheetId="11">'203.2 - Slaboproudá elekt...'!$117:$117</definedName>
    <definedName name="_xlnm._FilterDatabase" localSheetId="12" hidden="1">'203.3 - Stavební přípomoc...'!$C$120:$K$176</definedName>
    <definedName name="_xlnm.Print_Area" localSheetId="12">'203.3 - Stavební přípomoc...'!$C$4:$J$76,'203.3 - Stavební přípomoc...'!$C$82:$J$102,'203.3 - Stavební přípomoc...'!$C$108:$K$176</definedName>
    <definedName name="_xlnm.Print_Titles" localSheetId="12">'203.3 - Stavební přípomoc...'!$120:$120</definedName>
    <definedName name="_xlnm._FilterDatabase" localSheetId="13" hidden="1">'203.4 - Stavební úpravy -...'!$C$135:$K$406</definedName>
    <definedName name="_xlnm.Print_Area" localSheetId="13">'203.4 - Stavební úpravy -...'!$C$4:$J$76,'203.4 - Stavební úpravy -...'!$C$82:$J$117,'203.4 - Stavební úpravy -...'!$C$123:$K$406</definedName>
    <definedName name="_xlnm.Print_Titles" localSheetId="13">'203.4 - Stavební úpravy -...'!$135:$135</definedName>
    <definedName name="_xlnm._FilterDatabase" localSheetId="14" hidden="1">'203.5 - Vybavení učebny -...'!$C$117:$K$121</definedName>
    <definedName name="_xlnm.Print_Area" localSheetId="14">'203.5 - Vybavení učebny -...'!$C$4:$J$76,'203.5 - Vybavení učebny -...'!$C$82:$J$99,'203.5 - Vybavení učebny -...'!$C$105:$K$121</definedName>
    <definedName name="_xlnm.Print_Titles" localSheetId="14">'203.5 - Vybavení učebny -...'!$117:$117</definedName>
    <definedName name="_xlnm._FilterDatabase" localSheetId="15" hidden="1">'204.1 - Silnoproudá elekt...'!$C$117:$K$236</definedName>
    <definedName name="_xlnm.Print_Area" localSheetId="15">'204.1 - Silnoproudá elekt...'!$C$4:$J$76,'204.1 - Silnoproudá elekt...'!$C$82:$J$99,'204.1 - Silnoproudá elekt...'!$C$105:$K$236</definedName>
    <definedName name="_xlnm.Print_Titles" localSheetId="15">'204.1 - Silnoproudá elekt...'!$117:$117</definedName>
    <definedName name="_xlnm._FilterDatabase" localSheetId="16" hidden="1">'204.2 - Slaboproudá elekt...'!$C$117:$K$144</definedName>
    <definedName name="_xlnm.Print_Area" localSheetId="16">'204.2 - Slaboproudá elekt...'!$C$4:$J$76,'204.2 - Slaboproudá elekt...'!$C$82:$J$99,'204.2 - Slaboproudá elekt...'!$C$105:$K$144</definedName>
    <definedName name="_xlnm.Print_Titles" localSheetId="16">'204.2 - Slaboproudá elekt...'!$117:$117</definedName>
    <definedName name="_xlnm._FilterDatabase" localSheetId="17" hidden="1">'204.3 - Stavební přípomoc...'!$C$120:$K$174</definedName>
    <definedName name="_xlnm.Print_Area" localSheetId="17">'204.3 - Stavební přípomoc...'!$C$4:$J$76,'204.3 - Stavební přípomoc...'!$C$82:$J$102,'204.3 - Stavební přípomoc...'!$C$108:$K$174</definedName>
    <definedName name="_xlnm.Print_Titles" localSheetId="17">'204.3 - Stavební přípomoc...'!$120:$120</definedName>
    <definedName name="_xlnm._FilterDatabase" localSheetId="18" hidden="1">'204.4 - Stavební úpravy -...'!$C$136:$K$411</definedName>
    <definedName name="_xlnm.Print_Area" localSheetId="18">'204.4 - Stavební úpravy -...'!$C$4:$J$76,'204.4 - Stavební úpravy -...'!$C$82:$J$118,'204.4 - Stavební úpravy -...'!$C$124:$K$411</definedName>
    <definedName name="_xlnm.Print_Titles" localSheetId="18">'204.4 - Stavební úpravy -...'!$136:$136</definedName>
    <definedName name="_xlnm._FilterDatabase" localSheetId="19" hidden="1">'204.5 - Vybavení učebny -...'!$C$117:$K$134</definedName>
    <definedName name="_xlnm.Print_Area" localSheetId="19">'204.5 - Vybavení učebny -...'!$C$4:$J$76,'204.5 - Vybavení učebny -...'!$C$82:$J$99,'204.5 - Vybavení učebny -...'!$C$105:$K$134</definedName>
    <definedName name="_xlnm.Print_Titles" localSheetId="19">'204.5 - Vybavení učebny -...'!$117:$117</definedName>
    <definedName name="_xlnm._FilterDatabase" localSheetId="20" hidden="1">'205.1 - Silnoproudá elekt...'!$C$117:$K$236</definedName>
    <definedName name="_xlnm.Print_Area" localSheetId="20">'205.1 - Silnoproudá elekt...'!$C$4:$J$76,'205.1 - Silnoproudá elekt...'!$C$82:$J$99,'205.1 - Silnoproudá elekt...'!$C$105:$K$236</definedName>
    <definedName name="_xlnm.Print_Titles" localSheetId="20">'205.1 - Silnoproudá elekt...'!$117:$117</definedName>
    <definedName name="_xlnm._FilterDatabase" localSheetId="21" hidden="1">'205.2 - Slaboproudá elekt...'!$C$117:$K$139</definedName>
    <definedName name="_xlnm.Print_Area" localSheetId="21">'205.2 - Slaboproudá elekt...'!$C$4:$J$76,'205.2 - Slaboproudá elekt...'!$C$82:$J$99,'205.2 - Slaboproudá elekt...'!$C$105:$K$139</definedName>
    <definedName name="_xlnm.Print_Titles" localSheetId="21">'205.2 - Slaboproudá elekt...'!$117:$117</definedName>
    <definedName name="_xlnm._FilterDatabase" localSheetId="22" hidden="1">'205.3 - Stavební přípomoc...'!$C$120:$K$174</definedName>
    <definedName name="_xlnm.Print_Area" localSheetId="22">'205.3 - Stavební přípomoc...'!$C$4:$J$76,'205.3 - Stavební přípomoc...'!$C$82:$J$102,'205.3 - Stavební přípomoc...'!$C$108:$K$174</definedName>
    <definedName name="_xlnm.Print_Titles" localSheetId="22">'205.3 - Stavební přípomoc...'!$120:$120</definedName>
    <definedName name="_xlnm._FilterDatabase" localSheetId="23" hidden="1">'205.4 - Stavební úpravy -...'!$C$136:$K$410</definedName>
    <definedName name="_xlnm.Print_Area" localSheetId="23">'205.4 - Stavební úpravy -...'!$C$4:$J$76,'205.4 - Stavební úpravy -...'!$C$82:$J$118,'205.4 - Stavební úpravy -...'!$C$124:$K$410</definedName>
    <definedName name="_xlnm.Print_Titles" localSheetId="23">'205.4 - Stavební úpravy -...'!$136:$136</definedName>
    <definedName name="_xlnm._FilterDatabase" localSheetId="24" hidden="1">'205.5 - Vybavení učebny -...'!$C$117:$K$134</definedName>
    <definedName name="_xlnm.Print_Area" localSheetId="24">'205.5 - Vybavení učebny -...'!$C$4:$J$76,'205.5 - Vybavení učebny -...'!$C$82:$J$99,'205.5 - Vybavení učebny -...'!$C$105:$K$134</definedName>
    <definedName name="_xlnm.Print_Titles" localSheetId="24">'205.5 - Vybavení učebny -...'!$117:$117</definedName>
    <definedName name="_xlnm._FilterDatabase" localSheetId="25" hidden="1">'206.1 - Silnoproudá elekt...'!$C$117:$K$236</definedName>
    <definedName name="_xlnm.Print_Area" localSheetId="25">'206.1 - Silnoproudá elekt...'!$C$4:$J$76,'206.1 - Silnoproudá elekt...'!$C$82:$J$99,'206.1 - Silnoproudá elekt...'!$C$105:$K$236</definedName>
    <definedName name="_xlnm.Print_Titles" localSheetId="25">'206.1 - Silnoproudá elekt...'!$117:$117</definedName>
    <definedName name="_xlnm._FilterDatabase" localSheetId="26" hidden="1">'206.2 - Slaboproudá elekt...'!$C$117:$K$139</definedName>
    <definedName name="_xlnm.Print_Area" localSheetId="26">'206.2 - Slaboproudá elekt...'!$C$4:$J$76,'206.2 - Slaboproudá elekt...'!$C$82:$J$99,'206.2 - Slaboproudá elekt...'!$C$105:$K$139</definedName>
    <definedName name="_xlnm.Print_Titles" localSheetId="26">'206.2 - Slaboproudá elekt...'!$117:$117</definedName>
    <definedName name="_xlnm._FilterDatabase" localSheetId="27" hidden="1">'206.3 - Stavební přípomoc...'!$C$120:$K$174</definedName>
    <definedName name="_xlnm.Print_Area" localSheetId="27">'206.3 - Stavební přípomoc...'!$C$4:$J$76,'206.3 - Stavební přípomoc...'!$C$82:$J$102,'206.3 - Stavební přípomoc...'!$C$108:$K$174</definedName>
    <definedName name="_xlnm.Print_Titles" localSheetId="27">'206.3 - Stavební přípomoc...'!$120:$120</definedName>
    <definedName name="_xlnm._FilterDatabase" localSheetId="28" hidden="1">'206.4 - Stavební úpravy -...'!$C$135:$K$401</definedName>
    <definedName name="_xlnm.Print_Area" localSheetId="28">'206.4 - Stavební úpravy -...'!$C$4:$J$76,'206.4 - Stavební úpravy -...'!$C$82:$J$117,'206.4 - Stavební úpravy -...'!$C$123:$K$401</definedName>
    <definedName name="_xlnm.Print_Titles" localSheetId="28">'206.4 - Stavební úpravy -...'!$135:$135</definedName>
    <definedName name="_xlnm._FilterDatabase" localSheetId="29" hidden="1">'206.5 - Vybavení učebny -...'!$C$117:$K$134</definedName>
    <definedName name="_xlnm.Print_Area" localSheetId="29">'206.5 - Vybavení učebny -...'!$C$4:$J$76,'206.5 - Vybavení učebny -...'!$C$82:$J$99,'206.5 - Vybavení učebny -...'!$C$105:$K$134</definedName>
    <definedName name="_xlnm.Print_Titles" localSheetId="29">'206.5 - Vybavení učebny -...'!$117:$117</definedName>
    <definedName name="_xlnm._FilterDatabase" localSheetId="30" hidden="1">'207.1 - Silnoproudá elekt...'!$C$117:$K$236</definedName>
    <definedName name="_xlnm.Print_Area" localSheetId="30">'207.1 - Silnoproudá elekt...'!$C$4:$J$76,'207.1 - Silnoproudá elekt...'!$C$82:$J$99,'207.1 - Silnoproudá elekt...'!$C$105:$K$236</definedName>
    <definedName name="_xlnm.Print_Titles" localSheetId="30">'207.1 - Silnoproudá elekt...'!$117:$117</definedName>
    <definedName name="_xlnm._FilterDatabase" localSheetId="31" hidden="1">'207.2 - Slaboproudá elekt...'!$C$117:$K$139</definedName>
    <definedName name="_xlnm.Print_Area" localSheetId="31">'207.2 - Slaboproudá elekt...'!$C$4:$J$76,'207.2 - Slaboproudá elekt...'!$C$82:$J$99,'207.2 - Slaboproudá elekt...'!$C$105:$K$139</definedName>
    <definedName name="_xlnm.Print_Titles" localSheetId="31">'207.2 - Slaboproudá elekt...'!$117:$117</definedName>
    <definedName name="_xlnm._FilterDatabase" localSheetId="32" hidden="1">'207.3 - Stavební přípomoc...'!$C$120:$K$174</definedName>
    <definedName name="_xlnm.Print_Area" localSheetId="32">'207.3 - Stavební přípomoc...'!$C$4:$J$76,'207.3 - Stavební přípomoc...'!$C$82:$J$102,'207.3 - Stavební přípomoc...'!$C$108:$K$174</definedName>
    <definedName name="_xlnm.Print_Titles" localSheetId="32">'207.3 - Stavební přípomoc...'!$120:$120</definedName>
    <definedName name="_xlnm._FilterDatabase" localSheetId="33" hidden="1">'207.4 - Stavební úpravy -...'!$C$135:$K$409</definedName>
    <definedName name="_xlnm.Print_Area" localSheetId="33">'207.4 - Stavební úpravy -...'!$C$4:$J$76,'207.4 - Stavební úpravy -...'!$C$82:$J$117,'207.4 - Stavební úpravy -...'!$C$123:$K$409</definedName>
    <definedName name="_xlnm.Print_Titles" localSheetId="33">'207.4 - Stavební úpravy -...'!$135:$135</definedName>
    <definedName name="_xlnm._FilterDatabase" localSheetId="34" hidden="1">'207.5 - Vybavení učeben -...'!$C$117:$K$124</definedName>
    <definedName name="_xlnm.Print_Area" localSheetId="34">'207.5 - Vybavení učeben -...'!$C$4:$J$76,'207.5 - Vybavení učeben -...'!$C$82:$J$99,'207.5 - Vybavení učeben -...'!$C$105:$K$124</definedName>
    <definedName name="_xlnm.Print_Titles" localSheetId="34">'207.5 - Vybavení učeben -...'!$117:$117</definedName>
    <definedName name="_xlnm._FilterDatabase" localSheetId="35" hidden="1">'208.1 - Silnoproudá elekt...'!$C$117:$K$232</definedName>
    <definedName name="_xlnm.Print_Area" localSheetId="35">'208.1 - Silnoproudá elekt...'!$C$4:$J$76,'208.1 - Silnoproudá elekt...'!$C$82:$J$99,'208.1 - Silnoproudá elekt...'!$C$105:$K$232</definedName>
    <definedName name="_xlnm.Print_Titles" localSheetId="35">'208.1 - Silnoproudá elekt...'!$117:$117</definedName>
    <definedName name="_xlnm._FilterDatabase" localSheetId="36" hidden="1">'208.2 - Slaboproudá elekt...'!$C$117:$K$165</definedName>
    <definedName name="_xlnm.Print_Area" localSheetId="36">'208.2 - Slaboproudá elekt...'!$C$4:$J$76,'208.2 - Slaboproudá elekt...'!$C$82:$J$99,'208.2 - Slaboproudá elekt...'!$C$105:$K$165</definedName>
    <definedName name="_xlnm.Print_Titles" localSheetId="36">'208.2 - Slaboproudá elekt...'!$117:$117</definedName>
    <definedName name="_xlnm._FilterDatabase" localSheetId="37" hidden="1">'208.3 - Stavební přípomoc...'!$C$120:$K$174</definedName>
    <definedName name="_xlnm.Print_Area" localSheetId="37">'208.3 - Stavební přípomoc...'!$C$4:$J$76,'208.3 - Stavební přípomoc...'!$C$82:$J$102,'208.3 - Stavební přípomoc...'!$C$108:$K$174</definedName>
    <definedName name="_xlnm.Print_Titles" localSheetId="37">'208.3 - Stavební přípomoc...'!$120:$120</definedName>
    <definedName name="_xlnm._FilterDatabase" localSheetId="38" hidden="1">'208.4 - Stavební úpravy -...'!$C$133:$K$416</definedName>
    <definedName name="_xlnm.Print_Area" localSheetId="38">'208.4 - Stavební úpravy -...'!$C$4:$J$76,'208.4 - Stavební úpravy -...'!$C$82:$J$115,'208.4 - Stavební úpravy -...'!$C$121:$K$416</definedName>
    <definedName name="_xlnm.Print_Titles" localSheetId="38">'208.4 - Stavební úpravy -...'!$133:$133</definedName>
    <definedName name="_xlnm._FilterDatabase" localSheetId="39" hidden="1">'209.1 - Silnoproudá elekt...'!$C$117:$K$305</definedName>
    <definedName name="_xlnm.Print_Area" localSheetId="39">'209.1 - Silnoproudá elekt...'!$C$4:$J$76,'209.1 - Silnoproudá elekt...'!$C$82:$J$99,'209.1 - Silnoproudá elekt...'!$C$105:$K$305</definedName>
    <definedName name="_xlnm.Print_Titles" localSheetId="39">'209.1 - Silnoproudá elekt...'!$117:$117</definedName>
    <definedName name="_xlnm._FilterDatabase" localSheetId="40" hidden="1">'209.2 - Slaboproudá elekt...'!$C$117:$K$173</definedName>
    <definedName name="_xlnm.Print_Area" localSheetId="40">'209.2 - Slaboproudá elekt...'!$C$4:$J$76,'209.2 - Slaboproudá elekt...'!$C$82:$J$99,'209.2 - Slaboproudá elekt...'!$C$105:$K$173</definedName>
    <definedName name="_xlnm.Print_Titles" localSheetId="40">'209.2 - Slaboproudá elekt...'!$117:$117</definedName>
    <definedName name="_xlnm._FilterDatabase" localSheetId="41" hidden="1">'209.3 - Stavební přípomoc...'!$C$120:$K$192</definedName>
    <definedName name="_xlnm.Print_Area" localSheetId="41">'209.3 - Stavební přípomoc...'!$C$4:$J$76,'209.3 - Stavební přípomoc...'!$C$82:$J$102,'209.3 - Stavební přípomoc...'!$C$108:$K$192</definedName>
    <definedName name="_xlnm.Print_Titles" localSheetId="41">'209.3 - Stavební přípomoc...'!$120:$120</definedName>
    <definedName name="_xlnm._FilterDatabase" localSheetId="42" hidden="1">'209.4 - Stavební úpravy -...'!$C$135:$K$400</definedName>
    <definedName name="_xlnm.Print_Area" localSheetId="42">'209.4 - Stavební úpravy -...'!$C$4:$J$76,'209.4 - Stavební úpravy -...'!$C$82:$J$117,'209.4 - Stavební úpravy -...'!$C$123:$K$400</definedName>
    <definedName name="_xlnm.Print_Titles" localSheetId="42">'209.4 - Stavební úpravy -...'!$135:$135</definedName>
    <definedName name="_xlnm._FilterDatabase" localSheetId="43" hidden="1">'209.5 - Vybavení učebny -...'!$C$117:$K$130</definedName>
    <definedName name="_xlnm.Print_Area" localSheetId="43">'209.5 - Vybavení učebny -...'!$C$4:$J$76,'209.5 - Vybavení učebny -...'!$C$82:$J$99,'209.5 - Vybavení učebny -...'!$C$105:$K$130</definedName>
    <definedName name="_xlnm.Print_Titles" localSheetId="43">'209.5 - Vybavení učebny -...'!$117:$117</definedName>
    <definedName name="_xlnm._FilterDatabase" localSheetId="44" hidden="1">'210.1 - Silnoproudá elekt...'!$C$117:$K$223</definedName>
    <definedName name="_xlnm.Print_Area" localSheetId="44">'210.1 - Silnoproudá elekt...'!$C$4:$J$76,'210.1 - Silnoproudá elekt...'!$C$82:$J$99,'210.1 - Silnoproudá elekt...'!$C$105:$K$223</definedName>
    <definedName name="_xlnm.Print_Titles" localSheetId="44">'210.1 - Silnoproudá elekt...'!$117:$117</definedName>
    <definedName name="_xlnm._FilterDatabase" localSheetId="45" hidden="1">'210.2 - Stavební přípomoc...'!$C$120:$K$161</definedName>
    <definedName name="_xlnm.Print_Area" localSheetId="45">'210.2 - Stavební přípomoc...'!$C$4:$J$76,'210.2 - Stavební přípomoc...'!$C$82:$J$102,'210.2 - Stavební přípomoc...'!$C$108:$K$161</definedName>
    <definedName name="_xlnm.Print_Titles" localSheetId="45">'210.2 - Stavební přípomoc...'!$120:$120</definedName>
    <definedName name="_xlnm._FilterDatabase" localSheetId="46" hidden="1">'210.3 - Stavební úpravy -...'!$C$133:$K$344</definedName>
    <definedName name="_xlnm.Print_Area" localSheetId="46">'210.3 - Stavební úpravy -...'!$C$4:$J$76,'210.3 - Stavební úpravy -...'!$C$82:$J$115,'210.3 - Stavební úpravy -...'!$C$121:$K$344</definedName>
    <definedName name="_xlnm.Print_Titles" localSheetId="46">'210.3 - Stavební úpravy -...'!$133:$133</definedName>
    <definedName name="_xlnm._FilterDatabase" localSheetId="47" hidden="1">'210.4 - Slaboproudá elekt...'!$C$115:$K$132</definedName>
    <definedName name="_xlnm.Print_Area" localSheetId="47">'210.4 - Slaboproudá elekt...'!$C$4:$J$76,'210.4 - Slaboproudá elekt...'!$C$82:$J$97,'210.4 - Slaboproudá elekt...'!$C$103:$K$132</definedName>
    <definedName name="_xlnm.Print_Titles" localSheetId="47">'210.4 - Slaboproudá elekt...'!$115:$115</definedName>
  </definedNames>
  <calcPr/>
</workbook>
</file>

<file path=xl/calcChain.xml><?xml version="1.0" encoding="utf-8"?>
<calcChain xmlns="http://schemas.openxmlformats.org/spreadsheetml/2006/main">
  <c i="48" l="1" r="J37"/>
  <c r="J36"/>
  <c i="1" r="AY141"/>
  <c i="48" r="J35"/>
  <c i="1" r="AX141"/>
  <c i="48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J113"/>
  <c r="J112"/>
  <c r="F112"/>
  <c r="F110"/>
  <c r="E108"/>
  <c r="J92"/>
  <c r="J91"/>
  <c r="F91"/>
  <c r="F89"/>
  <c r="E87"/>
  <c r="J18"/>
  <c r="E18"/>
  <c r="F113"/>
  <c r="J17"/>
  <c r="J12"/>
  <c r="J110"/>
  <c r="E7"/>
  <c r="E106"/>
  <c i="47" r="J37"/>
  <c r="J36"/>
  <c i="1" r="AY140"/>
  <c i="47" r="J35"/>
  <c i="1" r="AX140"/>
  <c i="47" r="BI344"/>
  <c r="BH344"/>
  <c r="BG344"/>
  <c r="BF344"/>
  <c r="T344"/>
  <c r="T343"/>
  <c r="R344"/>
  <c r="R343"/>
  <c r="P344"/>
  <c r="P343"/>
  <c r="BI342"/>
  <c r="BH342"/>
  <c r="BG342"/>
  <c r="BF342"/>
  <c r="T342"/>
  <c r="T341"/>
  <c r="R342"/>
  <c r="R341"/>
  <c r="P342"/>
  <c r="P341"/>
  <c r="BI340"/>
  <c r="BH340"/>
  <c r="BG340"/>
  <c r="BF340"/>
  <c r="T340"/>
  <c r="T339"/>
  <c r="R340"/>
  <c r="R339"/>
  <c r="P340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T334"/>
  <c r="R335"/>
  <c r="R334"/>
  <c r="P335"/>
  <c r="P334"/>
  <c r="BI333"/>
  <c r="BH333"/>
  <c r="BG333"/>
  <c r="BF333"/>
  <c r="T333"/>
  <c r="T332"/>
  <c r="R333"/>
  <c r="R332"/>
  <c r="P333"/>
  <c r="P332"/>
  <c r="BI325"/>
  <c r="BH325"/>
  <c r="BG325"/>
  <c r="BF325"/>
  <c r="T325"/>
  <c r="R325"/>
  <c r="P325"/>
  <c r="BI319"/>
  <c r="BH319"/>
  <c r="BG319"/>
  <c r="BF319"/>
  <c r="T319"/>
  <c r="R319"/>
  <c r="P319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5"/>
  <c r="BH295"/>
  <c r="BG295"/>
  <c r="BF295"/>
  <c r="T295"/>
  <c r="R295"/>
  <c r="P295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57"/>
  <c r="BH257"/>
  <c r="BG257"/>
  <c r="BF257"/>
  <c r="T257"/>
  <c r="R257"/>
  <c r="P257"/>
  <c r="BI255"/>
  <c r="BH255"/>
  <c r="BG255"/>
  <c r="BF255"/>
  <c r="T255"/>
  <c r="R255"/>
  <c r="P255"/>
  <c r="BI250"/>
  <c r="BH250"/>
  <c r="BG250"/>
  <c r="BF250"/>
  <c r="T250"/>
  <c r="R250"/>
  <c r="P250"/>
  <c r="BI244"/>
  <c r="BH244"/>
  <c r="BG244"/>
  <c r="BF244"/>
  <c r="T244"/>
  <c r="R244"/>
  <c r="P244"/>
  <c r="BI242"/>
  <c r="BH242"/>
  <c r="BG242"/>
  <c r="BF242"/>
  <c r="T242"/>
  <c r="R242"/>
  <c r="P242"/>
  <c r="BI238"/>
  <c r="BH238"/>
  <c r="BG238"/>
  <c r="BF238"/>
  <c r="T238"/>
  <c r="R238"/>
  <c r="P238"/>
  <c r="BI233"/>
  <c r="BH233"/>
  <c r="BG233"/>
  <c r="BF233"/>
  <c r="T233"/>
  <c r="R233"/>
  <c r="P233"/>
  <c r="BI228"/>
  <c r="BH228"/>
  <c r="BG228"/>
  <c r="BF228"/>
  <c r="T228"/>
  <c r="R228"/>
  <c r="P228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4"/>
  <c r="BH214"/>
  <c r="BG214"/>
  <c r="BF214"/>
  <c r="T214"/>
  <c r="R214"/>
  <c r="P214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4"/>
  <c r="BH184"/>
  <c r="BG184"/>
  <c r="BF184"/>
  <c r="T184"/>
  <c r="R184"/>
  <c r="P184"/>
  <c r="BI180"/>
  <c r="BH180"/>
  <c r="BG180"/>
  <c r="BF180"/>
  <c r="T180"/>
  <c r="R180"/>
  <c r="P180"/>
  <c r="BI178"/>
  <c r="BH178"/>
  <c r="BG178"/>
  <c r="BF178"/>
  <c r="T178"/>
  <c r="R178"/>
  <c r="P178"/>
  <c r="BI174"/>
  <c r="BH174"/>
  <c r="BG174"/>
  <c r="BF174"/>
  <c r="T174"/>
  <c r="R174"/>
  <c r="P174"/>
  <c r="BI171"/>
  <c r="BH171"/>
  <c r="BG171"/>
  <c r="BF171"/>
  <c r="T171"/>
  <c r="T170"/>
  <c r="R171"/>
  <c r="R170"/>
  <c r="P171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2"/>
  <c r="BH162"/>
  <c r="BG162"/>
  <c r="BF162"/>
  <c r="T162"/>
  <c r="R162"/>
  <c r="P162"/>
  <c r="BI157"/>
  <c r="BH157"/>
  <c r="BG157"/>
  <c r="BF157"/>
  <c r="T157"/>
  <c r="R157"/>
  <c r="P157"/>
  <c r="BI155"/>
  <c r="BH155"/>
  <c r="BG155"/>
  <c r="BF155"/>
  <c r="T155"/>
  <c r="R155"/>
  <c r="P155"/>
  <c r="BI149"/>
  <c r="BH149"/>
  <c r="BG149"/>
  <c r="BF149"/>
  <c r="T149"/>
  <c r="R149"/>
  <c r="P149"/>
  <c r="BI143"/>
  <c r="BH143"/>
  <c r="BG143"/>
  <c r="BF143"/>
  <c r="T143"/>
  <c r="R143"/>
  <c r="P143"/>
  <c r="BI137"/>
  <c r="BH137"/>
  <c r="BG137"/>
  <c r="BF137"/>
  <c r="T137"/>
  <c r="R137"/>
  <c r="P137"/>
  <c r="J131"/>
  <c r="J130"/>
  <c r="F130"/>
  <c r="F128"/>
  <c r="E126"/>
  <c r="J92"/>
  <c r="J91"/>
  <c r="F91"/>
  <c r="F89"/>
  <c r="E87"/>
  <c r="J18"/>
  <c r="E18"/>
  <c r="F131"/>
  <c r="J17"/>
  <c r="J12"/>
  <c r="J89"/>
  <c r="E7"/>
  <c r="E124"/>
  <c i="46" r="J37"/>
  <c r="J36"/>
  <c i="1" r="AY139"/>
  <c i="46" r="J35"/>
  <c i="1" r="AX139"/>
  <c i="46"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92"/>
  <c r="J17"/>
  <c r="J12"/>
  <c r="J115"/>
  <c r="E7"/>
  <c r="E111"/>
  <c i="45" r="J37"/>
  <c r="J36"/>
  <c i="1" r="AY138"/>
  <c i="45" r="J35"/>
  <c i="1" r="AX138"/>
  <c i="45"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7"/>
  <c r="BH207"/>
  <c r="BG207"/>
  <c r="BF207"/>
  <c r="T207"/>
  <c r="R207"/>
  <c r="P207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85"/>
  <c i="44" r="J37"/>
  <c r="J36"/>
  <c i="1" r="AY137"/>
  <c i="44" r="J35"/>
  <c i="1" r="AX137"/>
  <c i="44" r="BI126"/>
  <c r="BH126"/>
  <c r="BG126"/>
  <c r="BF126"/>
  <c r="T126"/>
  <c r="R126"/>
  <c r="P126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85"/>
  <c i="43" r="J37"/>
  <c r="J36"/>
  <c i="1" r="AY136"/>
  <c i="43" r="J35"/>
  <c i="1" r="AX136"/>
  <c i="43" r="BI400"/>
  <c r="BH400"/>
  <c r="BG400"/>
  <c r="BF400"/>
  <c r="T400"/>
  <c r="T399"/>
  <c r="R400"/>
  <c r="R399"/>
  <c r="P400"/>
  <c r="P399"/>
  <c r="BI398"/>
  <c r="BH398"/>
  <c r="BG398"/>
  <c r="BF398"/>
  <c r="T398"/>
  <c r="T397"/>
  <c r="R398"/>
  <c r="R397"/>
  <c r="P398"/>
  <c r="P397"/>
  <c r="BI396"/>
  <c r="BH396"/>
  <c r="BG396"/>
  <c r="BF396"/>
  <c r="T396"/>
  <c r="T395"/>
  <c r="R396"/>
  <c r="R395"/>
  <c r="P396"/>
  <c r="P395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T390"/>
  <c r="R391"/>
  <c r="R390"/>
  <c r="P391"/>
  <c r="P390"/>
  <c r="BI389"/>
  <c r="BH389"/>
  <c r="BG389"/>
  <c r="BF389"/>
  <c r="T389"/>
  <c r="T388"/>
  <c r="R389"/>
  <c r="R388"/>
  <c r="P389"/>
  <c r="P388"/>
  <c r="BI381"/>
  <c r="BH381"/>
  <c r="BG381"/>
  <c r="BF381"/>
  <c r="T381"/>
  <c r="R381"/>
  <c r="P381"/>
  <c r="BI375"/>
  <c r="BH375"/>
  <c r="BG375"/>
  <c r="BF375"/>
  <c r="T375"/>
  <c r="R375"/>
  <c r="P375"/>
  <c r="BI369"/>
  <c r="BH369"/>
  <c r="BG369"/>
  <c r="BF369"/>
  <c r="T369"/>
  <c r="R369"/>
  <c r="P369"/>
  <c r="BI363"/>
  <c r="BH363"/>
  <c r="BG363"/>
  <c r="BF363"/>
  <c r="T363"/>
  <c r="R363"/>
  <c r="P363"/>
  <c r="BI357"/>
  <c r="BH357"/>
  <c r="BG357"/>
  <c r="BF357"/>
  <c r="T357"/>
  <c r="R357"/>
  <c r="P357"/>
  <c r="BI351"/>
  <c r="BH351"/>
  <c r="BG351"/>
  <c r="BF351"/>
  <c r="T351"/>
  <c r="R351"/>
  <c r="P351"/>
  <c r="BI343"/>
  <c r="BH343"/>
  <c r="BG343"/>
  <c r="BF343"/>
  <c r="T343"/>
  <c r="R343"/>
  <c r="P343"/>
  <c r="BI336"/>
  <c r="BH336"/>
  <c r="BG336"/>
  <c r="BF336"/>
  <c r="T336"/>
  <c r="R336"/>
  <c r="P336"/>
  <c r="BI329"/>
  <c r="BH329"/>
  <c r="BG329"/>
  <c r="BF329"/>
  <c r="T329"/>
  <c r="R329"/>
  <c r="P329"/>
  <c r="BI322"/>
  <c r="BH322"/>
  <c r="BG322"/>
  <c r="BF322"/>
  <c r="T322"/>
  <c r="R322"/>
  <c r="P322"/>
  <c r="BI320"/>
  <c r="BH320"/>
  <c r="BG320"/>
  <c r="BF320"/>
  <c r="T320"/>
  <c r="R320"/>
  <c r="P320"/>
  <c r="BI316"/>
  <c r="BH316"/>
  <c r="BG316"/>
  <c r="BF316"/>
  <c r="T316"/>
  <c r="R316"/>
  <c r="P316"/>
  <c r="BI314"/>
  <c r="BH314"/>
  <c r="BG314"/>
  <c r="BF314"/>
  <c r="T314"/>
  <c r="R314"/>
  <c r="P314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90"/>
  <c r="BH290"/>
  <c r="BG290"/>
  <c r="BF290"/>
  <c r="T290"/>
  <c r="R290"/>
  <c r="P290"/>
  <c r="BI286"/>
  <c r="BH286"/>
  <c r="BG286"/>
  <c r="BF286"/>
  <c r="T286"/>
  <c r="R286"/>
  <c r="P286"/>
  <c r="BI284"/>
  <c r="BH284"/>
  <c r="BG284"/>
  <c r="BF284"/>
  <c r="T284"/>
  <c r="R284"/>
  <c r="P284"/>
  <c r="BI279"/>
  <c r="BH279"/>
  <c r="BG279"/>
  <c r="BF279"/>
  <c r="T279"/>
  <c r="R279"/>
  <c r="P279"/>
  <c r="BI273"/>
  <c r="BH273"/>
  <c r="BG273"/>
  <c r="BF273"/>
  <c r="T273"/>
  <c r="R273"/>
  <c r="P273"/>
  <c r="BI271"/>
  <c r="BH271"/>
  <c r="BG271"/>
  <c r="BF271"/>
  <c r="T271"/>
  <c r="R271"/>
  <c r="P271"/>
  <c r="BI267"/>
  <c r="BH267"/>
  <c r="BG267"/>
  <c r="BF267"/>
  <c r="T267"/>
  <c r="R267"/>
  <c r="P267"/>
  <c r="BI262"/>
  <c r="BH262"/>
  <c r="BG262"/>
  <c r="BF262"/>
  <c r="T262"/>
  <c r="R262"/>
  <c r="P262"/>
  <c r="BI257"/>
  <c r="BH257"/>
  <c r="BG257"/>
  <c r="BF257"/>
  <c r="T257"/>
  <c r="R257"/>
  <c r="P257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0"/>
  <c r="BH220"/>
  <c r="BG220"/>
  <c r="BF220"/>
  <c r="T220"/>
  <c r="R220"/>
  <c r="P220"/>
  <c r="BI214"/>
  <c r="BH214"/>
  <c r="BG214"/>
  <c r="BF214"/>
  <c r="T214"/>
  <c r="R214"/>
  <c r="P214"/>
  <c r="BI209"/>
  <c r="BH209"/>
  <c r="BG209"/>
  <c r="BF209"/>
  <c r="T209"/>
  <c r="R209"/>
  <c r="P209"/>
  <c r="BI207"/>
  <c r="BH207"/>
  <c r="BG207"/>
  <c r="BF207"/>
  <c r="T207"/>
  <c r="R207"/>
  <c r="P207"/>
  <c r="BI203"/>
  <c r="BH203"/>
  <c r="BG203"/>
  <c r="BF203"/>
  <c r="T203"/>
  <c r="R203"/>
  <c r="P203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T172"/>
  <c r="R173"/>
  <c r="R172"/>
  <c r="P173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4"/>
  <c r="BH164"/>
  <c r="BG164"/>
  <c r="BF164"/>
  <c r="T164"/>
  <c r="R164"/>
  <c r="P164"/>
  <c r="BI159"/>
  <c r="BH159"/>
  <c r="BG159"/>
  <c r="BF159"/>
  <c r="T159"/>
  <c r="R159"/>
  <c r="P159"/>
  <c r="BI157"/>
  <c r="BH157"/>
  <c r="BG157"/>
  <c r="BF157"/>
  <c r="T157"/>
  <c r="R157"/>
  <c r="P157"/>
  <c r="BI151"/>
  <c r="BH151"/>
  <c r="BG151"/>
  <c r="BF151"/>
  <c r="T151"/>
  <c r="R151"/>
  <c r="P151"/>
  <c r="BI145"/>
  <c r="BH145"/>
  <c r="BG145"/>
  <c r="BF145"/>
  <c r="T145"/>
  <c r="R145"/>
  <c r="P145"/>
  <c r="BI139"/>
  <c r="BH139"/>
  <c r="BG139"/>
  <c r="BF139"/>
  <c r="T139"/>
  <c r="R139"/>
  <c r="P139"/>
  <c r="J133"/>
  <c r="J132"/>
  <c r="F132"/>
  <c r="F130"/>
  <c r="E128"/>
  <c r="J92"/>
  <c r="J91"/>
  <c r="F91"/>
  <c r="F89"/>
  <c r="E87"/>
  <c r="J18"/>
  <c r="E18"/>
  <c r="F133"/>
  <c r="J17"/>
  <c r="J12"/>
  <c r="J130"/>
  <c r="E7"/>
  <c r="E126"/>
  <c i="42" r="J37"/>
  <c r="J36"/>
  <c i="1" r="AY135"/>
  <c i="42" r="J35"/>
  <c i="1" r="AX135"/>
  <c i="42"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1"/>
  <c r="BH181"/>
  <c r="BG181"/>
  <c r="BF181"/>
  <c r="T181"/>
  <c r="R181"/>
  <c r="P181"/>
  <c r="BI175"/>
  <c r="BH175"/>
  <c r="BG175"/>
  <c r="BF175"/>
  <c r="T175"/>
  <c r="R175"/>
  <c r="P175"/>
  <c r="BI169"/>
  <c r="BH169"/>
  <c r="BG169"/>
  <c r="BF169"/>
  <c r="T169"/>
  <c r="R169"/>
  <c r="P169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4"/>
  <c r="BH134"/>
  <c r="BG134"/>
  <c r="BF134"/>
  <c r="T134"/>
  <c r="R134"/>
  <c r="P134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89"/>
  <c r="E7"/>
  <c r="E111"/>
  <c i="41" r="J37"/>
  <c r="J36"/>
  <c i="1" r="AY134"/>
  <c i="41" r="J35"/>
  <c i="1" r="AX134"/>
  <c i="41"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85"/>
  <c i="40" r="J37"/>
  <c r="J36"/>
  <c i="1" r="AY133"/>
  <c i="40" r="J35"/>
  <c i="1" r="AX133"/>
  <c i="40"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297"/>
  <c r="BH297"/>
  <c r="BG297"/>
  <c r="BF297"/>
  <c r="T297"/>
  <c r="R297"/>
  <c r="P297"/>
  <c r="BI293"/>
  <c r="BH293"/>
  <c r="BG293"/>
  <c r="BF293"/>
  <c r="T293"/>
  <c r="R293"/>
  <c r="P293"/>
  <c r="BI289"/>
  <c r="BH289"/>
  <c r="BG289"/>
  <c r="BF289"/>
  <c r="T289"/>
  <c r="R289"/>
  <c r="P289"/>
  <c r="BI285"/>
  <c r="BH285"/>
  <c r="BG285"/>
  <c r="BF285"/>
  <c r="T285"/>
  <c r="R285"/>
  <c r="P285"/>
  <c r="BI281"/>
  <c r="BH281"/>
  <c r="BG281"/>
  <c r="BF281"/>
  <c r="T281"/>
  <c r="R281"/>
  <c r="P281"/>
  <c r="BI277"/>
  <c r="BH277"/>
  <c r="BG277"/>
  <c r="BF277"/>
  <c r="T277"/>
  <c r="R277"/>
  <c r="P277"/>
  <c r="BI273"/>
  <c r="BH273"/>
  <c r="BG273"/>
  <c r="BF273"/>
  <c r="T273"/>
  <c r="R273"/>
  <c r="P273"/>
  <c r="BI269"/>
  <c r="BH269"/>
  <c r="BG269"/>
  <c r="BF269"/>
  <c r="T269"/>
  <c r="R269"/>
  <c r="P269"/>
  <c r="BI265"/>
  <c r="BH265"/>
  <c r="BG265"/>
  <c r="BF265"/>
  <c r="T265"/>
  <c r="R265"/>
  <c r="P265"/>
  <c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5"/>
  <c r="BH225"/>
  <c r="BG225"/>
  <c r="BF225"/>
  <c r="T225"/>
  <c r="R225"/>
  <c r="P225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8"/>
  <c r="BH168"/>
  <c r="BG168"/>
  <c r="BF168"/>
  <c r="T168"/>
  <c r="R168"/>
  <c r="P168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89"/>
  <c r="E7"/>
  <c r="E108"/>
  <c i="39" r="J37"/>
  <c r="J36"/>
  <c i="1" r="AY132"/>
  <c i="39" r="J35"/>
  <c i="1" r="AX132"/>
  <c i="39" r="BI416"/>
  <c r="BH416"/>
  <c r="BG416"/>
  <c r="BF416"/>
  <c r="T416"/>
  <c r="T415"/>
  <c r="R416"/>
  <c r="R415"/>
  <c r="P416"/>
  <c r="P415"/>
  <c r="BI414"/>
  <c r="BH414"/>
  <c r="BG414"/>
  <c r="BF414"/>
  <c r="T414"/>
  <c r="T413"/>
  <c r="R414"/>
  <c r="R413"/>
  <c r="P414"/>
  <c r="P413"/>
  <c r="BI412"/>
  <c r="BH412"/>
  <c r="BG412"/>
  <c r="BF412"/>
  <c r="T412"/>
  <c r="T411"/>
  <c r="R412"/>
  <c r="R411"/>
  <c r="P412"/>
  <c r="P411"/>
  <c r="BI410"/>
  <c r="BH410"/>
  <c r="BG410"/>
  <c r="BF410"/>
  <c r="T410"/>
  <c r="R410"/>
  <c r="P410"/>
  <c r="BI409"/>
  <c r="BH409"/>
  <c r="BG409"/>
  <c r="BF409"/>
  <c r="T409"/>
  <c r="R409"/>
  <c r="P409"/>
  <c r="BI407"/>
  <c r="BH407"/>
  <c r="BG407"/>
  <c r="BF407"/>
  <c r="T407"/>
  <c r="T406"/>
  <c r="R407"/>
  <c r="R406"/>
  <c r="P407"/>
  <c r="P406"/>
  <c r="BI405"/>
  <c r="BH405"/>
  <c r="BG405"/>
  <c r="BF405"/>
  <c r="T405"/>
  <c r="T404"/>
  <c r="R405"/>
  <c r="R404"/>
  <c r="P405"/>
  <c r="P404"/>
  <c r="BI396"/>
  <c r="BH396"/>
  <c r="BG396"/>
  <c r="BF396"/>
  <c r="T396"/>
  <c r="R396"/>
  <c r="P396"/>
  <c r="BI389"/>
  <c r="BH389"/>
  <c r="BG389"/>
  <c r="BF389"/>
  <c r="T389"/>
  <c r="R389"/>
  <c r="P389"/>
  <c r="BI382"/>
  <c r="BH382"/>
  <c r="BG382"/>
  <c r="BF382"/>
  <c r="T382"/>
  <c r="R382"/>
  <c r="P382"/>
  <c r="BI375"/>
  <c r="BH375"/>
  <c r="BG375"/>
  <c r="BF375"/>
  <c r="T375"/>
  <c r="R375"/>
  <c r="P375"/>
  <c r="BI368"/>
  <c r="BH368"/>
  <c r="BG368"/>
  <c r="BF368"/>
  <c r="T368"/>
  <c r="R368"/>
  <c r="P368"/>
  <c r="BI361"/>
  <c r="BH361"/>
  <c r="BG361"/>
  <c r="BF361"/>
  <c r="T361"/>
  <c r="R361"/>
  <c r="P361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1"/>
  <c r="BH341"/>
  <c r="BG341"/>
  <c r="BF341"/>
  <c r="T341"/>
  <c r="R341"/>
  <c r="P341"/>
  <c r="BI334"/>
  <c r="BH334"/>
  <c r="BG334"/>
  <c r="BF334"/>
  <c r="T334"/>
  <c r="R334"/>
  <c r="P334"/>
  <c r="BI327"/>
  <c r="BH327"/>
  <c r="BG327"/>
  <c r="BF327"/>
  <c r="T327"/>
  <c r="R327"/>
  <c r="P327"/>
  <c r="BI315"/>
  <c r="BH315"/>
  <c r="BG315"/>
  <c r="BF315"/>
  <c r="T315"/>
  <c r="R315"/>
  <c r="P315"/>
  <c r="BI313"/>
  <c r="BH313"/>
  <c r="BG313"/>
  <c r="BF313"/>
  <c r="T313"/>
  <c r="R313"/>
  <c r="P313"/>
  <c r="BI308"/>
  <c r="BH308"/>
  <c r="BG308"/>
  <c r="BF308"/>
  <c r="T308"/>
  <c r="R308"/>
  <c r="P308"/>
  <c r="BI268"/>
  <c r="BH268"/>
  <c r="BG268"/>
  <c r="BF268"/>
  <c r="T268"/>
  <c r="R268"/>
  <c r="P268"/>
  <c r="BI266"/>
  <c r="BH266"/>
  <c r="BG266"/>
  <c r="BF266"/>
  <c r="T266"/>
  <c r="R266"/>
  <c r="P266"/>
  <c r="BI262"/>
  <c r="BH262"/>
  <c r="BG262"/>
  <c r="BF262"/>
  <c r="T262"/>
  <c r="R262"/>
  <c r="P262"/>
  <c r="BI257"/>
  <c r="BH257"/>
  <c r="BG257"/>
  <c r="BF257"/>
  <c r="T257"/>
  <c r="R257"/>
  <c r="P257"/>
  <c r="BI252"/>
  <c r="BH252"/>
  <c r="BG252"/>
  <c r="BF252"/>
  <c r="T252"/>
  <c r="R252"/>
  <c r="P252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199"/>
  <c r="BH199"/>
  <c r="BG199"/>
  <c r="BF199"/>
  <c r="T199"/>
  <c r="R199"/>
  <c r="P199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T174"/>
  <c r="R175"/>
  <c r="R174"/>
  <c r="P175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6"/>
  <c r="BH166"/>
  <c r="BG166"/>
  <c r="BF166"/>
  <c r="T166"/>
  <c r="R166"/>
  <c r="P166"/>
  <c r="BI160"/>
  <c r="BH160"/>
  <c r="BG160"/>
  <c r="BF160"/>
  <c r="T160"/>
  <c r="R160"/>
  <c r="P160"/>
  <c r="BI158"/>
  <c r="BH158"/>
  <c r="BG158"/>
  <c r="BF158"/>
  <c r="T158"/>
  <c r="R158"/>
  <c r="P158"/>
  <c r="BI151"/>
  <c r="BH151"/>
  <c r="BG151"/>
  <c r="BF151"/>
  <c r="T151"/>
  <c r="R151"/>
  <c r="P151"/>
  <c r="BI144"/>
  <c r="BH144"/>
  <c r="BG144"/>
  <c r="BF144"/>
  <c r="T144"/>
  <c r="R144"/>
  <c r="P144"/>
  <c r="BI137"/>
  <c r="BH137"/>
  <c r="BG137"/>
  <c r="BF137"/>
  <c r="T137"/>
  <c r="R137"/>
  <c r="P137"/>
  <c r="J131"/>
  <c r="J130"/>
  <c r="F130"/>
  <c r="F128"/>
  <c r="E126"/>
  <c r="J92"/>
  <c r="J91"/>
  <c r="F91"/>
  <c r="F89"/>
  <c r="E87"/>
  <c r="J18"/>
  <c r="E18"/>
  <c r="F131"/>
  <c r="J17"/>
  <c r="J12"/>
  <c r="J128"/>
  <c r="E7"/>
  <c r="E85"/>
  <c i="38" r="J37"/>
  <c r="J36"/>
  <c i="1" r="AY131"/>
  <c i="38" r="J35"/>
  <c i="1" r="AX131"/>
  <c i="38"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115"/>
  <c r="E7"/>
  <c r="E111"/>
  <c i="37" r="J37"/>
  <c r="J36"/>
  <c i="1" r="AY130"/>
  <c i="37" r="J35"/>
  <c i="1" r="AX130"/>
  <c i="37"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85"/>
  <c i="36" r="J37"/>
  <c r="J36"/>
  <c i="1" r="AY129"/>
  <c i="36" r="J35"/>
  <c i="1" r="AX129"/>
  <c i="36"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108"/>
  <c i="35" r="J37"/>
  <c r="J36"/>
  <c i="1" r="AY128"/>
  <c i="35" r="J35"/>
  <c i="1" r="AX128"/>
  <c i="35" r="BI121"/>
  <c r="BH121"/>
  <c r="BG121"/>
  <c r="BF121"/>
  <c r="T121"/>
  <c r="T120"/>
  <c r="T119"/>
  <c r="T118"/>
  <c r="R121"/>
  <c r="R120"/>
  <c r="R119"/>
  <c r="R118"/>
  <c r="P121"/>
  <c r="P120"/>
  <c r="P119"/>
  <c r="P118"/>
  <c i="1" r="AU128"/>
  <c i="35" r="J115"/>
  <c r="J114"/>
  <c r="F114"/>
  <c r="F112"/>
  <c r="E110"/>
  <c r="J92"/>
  <c r="J91"/>
  <c r="F91"/>
  <c r="F89"/>
  <c r="E87"/>
  <c r="J18"/>
  <c r="E18"/>
  <c r="F115"/>
  <c r="J17"/>
  <c r="J12"/>
  <c r="J89"/>
  <c r="E7"/>
  <c r="E85"/>
  <c i="34" r="J37"/>
  <c r="J36"/>
  <c i="1" r="AY127"/>
  <c i="34" r="J35"/>
  <c i="1" r="AX127"/>
  <c i="34" r="BI409"/>
  <c r="BH409"/>
  <c r="BG409"/>
  <c r="BF409"/>
  <c r="T409"/>
  <c r="T408"/>
  <c r="R409"/>
  <c r="R408"/>
  <c r="P409"/>
  <c r="P408"/>
  <c r="BI407"/>
  <c r="BH407"/>
  <c r="BG407"/>
  <c r="BF407"/>
  <c r="T407"/>
  <c r="T406"/>
  <c r="R407"/>
  <c r="R406"/>
  <c r="P407"/>
  <c r="P406"/>
  <c r="BI405"/>
  <c r="BH405"/>
  <c r="BG405"/>
  <c r="BF405"/>
  <c r="T405"/>
  <c r="T404"/>
  <c r="R405"/>
  <c r="R404"/>
  <c r="P405"/>
  <c r="P404"/>
  <c r="BI403"/>
  <c r="BH403"/>
  <c r="BG403"/>
  <c r="BF403"/>
  <c r="T403"/>
  <c r="R403"/>
  <c r="P403"/>
  <c r="BI402"/>
  <c r="BH402"/>
  <c r="BG402"/>
  <c r="BF402"/>
  <c r="T402"/>
  <c r="R402"/>
  <c r="P402"/>
  <c r="BI400"/>
  <c r="BH400"/>
  <c r="BG400"/>
  <c r="BF400"/>
  <c r="T400"/>
  <c r="T399"/>
  <c r="R400"/>
  <c r="R399"/>
  <c r="P400"/>
  <c r="P399"/>
  <c r="BI398"/>
  <c r="BH398"/>
  <c r="BG398"/>
  <c r="BF398"/>
  <c r="T398"/>
  <c r="T397"/>
  <c r="R398"/>
  <c r="R397"/>
  <c r="P398"/>
  <c r="P397"/>
  <c r="BI389"/>
  <c r="BH389"/>
  <c r="BG389"/>
  <c r="BF389"/>
  <c r="T389"/>
  <c r="R389"/>
  <c r="P389"/>
  <c r="BI382"/>
  <c r="BH382"/>
  <c r="BG382"/>
  <c r="BF382"/>
  <c r="T382"/>
  <c r="R382"/>
  <c r="P382"/>
  <c r="BI375"/>
  <c r="BH375"/>
  <c r="BG375"/>
  <c r="BF375"/>
  <c r="T375"/>
  <c r="R375"/>
  <c r="P375"/>
  <c r="BI368"/>
  <c r="BH368"/>
  <c r="BG368"/>
  <c r="BF368"/>
  <c r="T368"/>
  <c r="R368"/>
  <c r="P368"/>
  <c r="BI361"/>
  <c r="BH361"/>
  <c r="BG361"/>
  <c r="BF361"/>
  <c r="T361"/>
  <c r="R361"/>
  <c r="P361"/>
  <c r="BI354"/>
  <c r="BH354"/>
  <c r="BG354"/>
  <c r="BF354"/>
  <c r="T354"/>
  <c r="R354"/>
  <c r="P354"/>
  <c r="BI351"/>
  <c r="BH351"/>
  <c r="BG351"/>
  <c r="BF351"/>
  <c r="T351"/>
  <c r="R351"/>
  <c r="P351"/>
  <c r="BI346"/>
  <c r="BH346"/>
  <c r="BG346"/>
  <c r="BF346"/>
  <c r="T346"/>
  <c r="R346"/>
  <c r="P346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6"/>
  <c r="BH326"/>
  <c r="BG326"/>
  <c r="BF326"/>
  <c r="T326"/>
  <c r="R326"/>
  <c r="P326"/>
  <c r="BI316"/>
  <c r="BH316"/>
  <c r="BG316"/>
  <c r="BF316"/>
  <c r="T316"/>
  <c r="R316"/>
  <c r="P316"/>
  <c r="BI314"/>
  <c r="BH314"/>
  <c r="BG314"/>
  <c r="BF314"/>
  <c r="T314"/>
  <c r="R314"/>
  <c r="P314"/>
  <c r="BI310"/>
  <c r="BH310"/>
  <c r="BG310"/>
  <c r="BF310"/>
  <c r="T310"/>
  <c r="R310"/>
  <c r="P310"/>
  <c r="BI308"/>
  <c r="BH308"/>
  <c r="BG308"/>
  <c r="BF308"/>
  <c r="T308"/>
  <c r="R308"/>
  <c r="P308"/>
  <c r="BI304"/>
  <c r="BH304"/>
  <c r="BG304"/>
  <c r="BF304"/>
  <c r="T304"/>
  <c r="R304"/>
  <c r="P304"/>
  <c r="BI300"/>
  <c r="BH300"/>
  <c r="BG300"/>
  <c r="BF300"/>
  <c r="T300"/>
  <c r="R300"/>
  <c r="P300"/>
  <c r="BI296"/>
  <c r="BH296"/>
  <c r="BG296"/>
  <c r="BF296"/>
  <c r="T296"/>
  <c r="R296"/>
  <c r="P296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4"/>
  <c r="BH284"/>
  <c r="BG284"/>
  <c r="BF284"/>
  <c r="T284"/>
  <c r="R284"/>
  <c r="P284"/>
  <c r="BI280"/>
  <c r="BH280"/>
  <c r="BG280"/>
  <c r="BF280"/>
  <c r="T280"/>
  <c r="R280"/>
  <c r="P280"/>
  <c r="BI278"/>
  <c r="BH278"/>
  <c r="BG278"/>
  <c r="BF278"/>
  <c r="T278"/>
  <c r="R278"/>
  <c r="P278"/>
  <c r="BI273"/>
  <c r="BH273"/>
  <c r="BG273"/>
  <c r="BF273"/>
  <c r="T273"/>
  <c r="R273"/>
  <c r="P273"/>
  <c r="BI267"/>
  <c r="BH267"/>
  <c r="BG267"/>
  <c r="BF267"/>
  <c r="T267"/>
  <c r="R267"/>
  <c r="P267"/>
  <c r="BI265"/>
  <c r="BH265"/>
  <c r="BG265"/>
  <c r="BF265"/>
  <c r="T265"/>
  <c r="R265"/>
  <c r="P265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6"/>
  <c r="BH236"/>
  <c r="BG236"/>
  <c r="BF236"/>
  <c r="T236"/>
  <c r="R236"/>
  <c r="P236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T176"/>
  <c r="R177"/>
  <c r="R176"/>
  <c r="P177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8"/>
  <c r="BH168"/>
  <c r="BG168"/>
  <c r="BF168"/>
  <c r="T168"/>
  <c r="R168"/>
  <c r="P168"/>
  <c r="BI163"/>
  <c r="BH163"/>
  <c r="BG163"/>
  <c r="BF163"/>
  <c r="T163"/>
  <c r="R163"/>
  <c r="P163"/>
  <c r="BI161"/>
  <c r="BH161"/>
  <c r="BG161"/>
  <c r="BF161"/>
  <c r="T161"/>
  <c r="R161"/>
  <c r="P161"/>
  <c r="BI153"/>
  <c r="BH153"/>
  <c r="BG153"/>
  <c r="BF153"/>
  <c r="T153"/>
  <c r="R153"/>
  <c r="P153"/>
  <c r="BI146"/>
  <c r="BH146"/>
  <c r="BG146"/>
  <c r="BF146"/>
  <c r="T146"/>
  <c r="R146"/>
  <c r="P146"/>
  <c r="BI139"/>
  <c r="BH139"/>
  <c r="BG139"/>
  <c r="BF139"/>
  <c r="T139"/>
  <c r="R139"/>
  <c r="P139"/>
  <c r="J133"/>
  <c r="J132"/>
  <c r="F132"/>
  <c r="F130"/>
  <c r="E128"/>
  <c r="J92"/>
  <c r="J91"/>
  <c r="F91"/>
  <c r="F89"/>
  <c r="E87"/>
  <c r="J18"/>
  <c r="E18"/>
  <c r="F133"/>
  <c r="J17"/>
  <c r="J12"/>
  <c r="J89"/>
  <c r="E7"/>
  <c r="E85"/>
  <c i="33" r="J37"/>
  <c r="J36"/>
  <c i="1" r="AY126"/>
  <c i="33" r="J35"/>
  <c i="1" r="AX126"/>
  <c i="33"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89"/>
  <c r="E7"/>
  <c r="E85"/>
  <c i="32" r="J37"/>
  <c r="J36"/>
  <c i="1" r="AY125"/>
  <c i="32" r="J35"/>
  <c i="1" r="AX125"/>
  <c i="32"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85"/>
  <c i="31" r="J37"/>
  <c r="J36"/>
  <c i="1" r="AY124"/>
  <c i="31" r="J35"/>
  <c i="1" r="AX124"/>
  <c i="31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108"/>
  <c i="30" r="J37"/>
  <c r="J36"/>
  <c i="1" r="AY123"/>
  <c i="30" r="J35"/>
  <c i="1" r="AX123"/>
  <c i="30"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108"/>
  <c i="29" r="J37"/>
  <c r="J36"/>
  <c i="1" r="AY122"/>
  <c i="29" r="J35"/>
  <c i="1" r="AX122"/>
  <c i="29" r="BI401"/>
  <c r="BH401"/>
  <c r="BG401"/>
  <c r="BF401"/>
  <c r="T401"/>
  <c r="T400"/>
  <c r="R401"/>
  <c r="R400"/>
  <c r="P401"/>
  <c r="P400"/>
  <c r="BI399"/>
  <c r="BH399"/>
  <c r="BG399"/>
  <c r="BF399"/>
  <c r="T399"/>
  <c r="T398"/>
  <c r="R399"/>
  <c r="R398"/>
  <c r="P399"/>
  <c r="P398"/>
  <c r="BI397"/>
  <c r="BH397"/>
  <c r="BG397"/>
  <c r="BF397"/>
  <c r="T397"/>
  <c r="T396"/>
  <c r="R397"/>
  <c r="R396"/>
  <c r="P397"/>
  <c r="P396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T391"/>
  <c r="R392"/>
  <c r="R391"/>
  <c r="P392"/>
  <c r="P391"/>
  <c r="BI390"/>
  <c r="BH390"/>
  <c r="BG390"/>
  <c r="BF390"/>
  <c r="T390"/>
  <c r="T389"/>
  <c r="R390"/>
  <c r="R389"/>
  <c r="P390"/>
  <c r="P389"/>
  <c r="BI382"/>
  <c r="BH382"/>
  <c r="BG382"/>
  <c r="BF382"/>
  <c r="T382"/>
  <c r="R382"/>
  <c r="P382"/>
  <c r="BI376"/>
  <c r="BH376"/>
  <c r="BG376"/>
  <c r="BF376"/>
  <c r="T376"/>
  <c r="R376"/>
  <c r="P376"/>
  <c r="BI370"/>
  <c r="BH370"/>
  <c r="BG370"/>
  <c r="BF370"/>
  <c r="T370"/>
  <c r="R370"/>
  <c r="P370"/>
  <c r="BI364"/>
  <c r="BH364"/>
  <c r="BG364"/>
  <c r="BF364"/>
  <c r="T364"/>
  <c r="R364"/>
  <c r="P364"/>
  <c r="BI358"/>
  <c r="BH358"/>
  <c r="BG358"/>
  <c r="BF358"/>
  <c r="T358"/>
  <c r="R358"/>
  <c r="P358"/>
  <c r="BI352"/>
  <c r="BH352"/>
  <c r="BG352"/>
  <c r="BF352"/>
  <c r="T352"/>
  <c r="R352"/>
  <c r="P352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9"/>
  <c r="BH329"/>
  <c r="BG329"/>
  <c r="BF329"/>
  <c r="T329"/>
  <c r="R329"/>
  <c r="P329"/>
  <c r="BI324"/>
  <c r="BH324"/>
  <c r="BG324"/>
  <c r="BF324"/>
  <c r="T324"/>
  <c r="R324"/>
  <c r="P324"/>
  <c r="BI314"/>
  <c r="BH314"/>
  <c r="BG314"/>
  <c r="BF314"/>
  <c r="T314"/>
  <c r="R314"/>
  <c r="P314"/>
  <c r="BI312"/>
  <c r="BH312"/>
  <c r="BG312"/>
  <c r="BF312"/>
  <c r="T312"/>
  <c r="R312"/>
  <c r="P312"/>
  <c r="BI308"/>
  <c r="BH308"/>
  <c r="BG308"/>
  <c r="BF308"/>
  <c r="T308"/>
  <c r="R308"/>
  <c r="P308"/>
  <c r="BI306"/>
  <c r="BH306"/>
  <c r="BG306"/>
  <c r="BF306"/>
  <c r="T306"/>
  <c r="R306"/>
  <c r="P306"/>
  <c r="BI302"/>
  <c r="BH302"/>
  <c r="BG302"/>
  <c r="BF302"/>
  <c r="T302"/>
  <c r="R302"/>
  <c r="P302"/>
  <c r="BI298"/>
  <c r="BH298"/>
  <c r="BG298"/>
  <c r="BF298"/>
  <c r="T298"/>
  <c r="R298"/>
  <c r="P298"/>
  <c r="BI294"/>
  <c r="BH294"/>
  <c r="BG294"/>
  <c r="BF294"/>
  <c r="T294"/>
  <c r="R294"/>
  <c r="P294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2"/>
  <c r="BH282"/>
  <c r="BG282"/>
  <c r="BF282"/>
  <c r="T282"/>
  <c r="R282"/>
  <c r="P282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65"/>
  <c r="BH265"/>
  <c r="BG265"/>
  <c r="BF265"/>
  <c r="T265"/>
  <c r="R265"/>
  <c r="P265"/>
  <c r="BI263"/>
  <c r="BH263"/>
  <c r="BG263"/>
  <c r="BF263"/>
  <c r="T263"/>
  <c r="R263"/>
  <c r="P263"/>
  <c r="BI259"/>
  <c r="BH259"/>
  <c r="BG259"/>
  <c r="BF259"/>
  <c r="T259"/>
  <c r="R259"/>
  <c r="P259"/>
  <c r="BI254"/>
  <c r="BH254"/>
  <c r="BG254"/>
  <c r="BF254"/>
  <c r="T254"/>
  <c r="R254"/>
  <c r="P254"/>
  <c r="BI249"/>
  <c r="BH249"/>
  <c r="BG249"/>
  <c r="BF249"/>
  <c r="T249"/>
  <c r="R249"/>
  <c r="P249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4"/>
  <c r="BH234"/>
  <c r="BG234"/>
  <c r="BF234"/>
  <c r="T234"/>
  <c r="R234"/>
  <c r="P234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4"/>
  <c r="BH214"/>
  <c r="BG214"/>
  <c r="BF214"/>
  <c r="T214"/>
  <c r="R214"/>
  <c r="P214"/>
  <c r="BI210"/>
  <c r="BH210"/>
  <c r="BG210"/>
  <c r="BF210"/>
  <c r="T210"/>
  <c r="R210"/>
  <c r="P210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4"/>
  <c r="BH194"/>
  <c r="BG194"/>
  <c r="BF194"/>
  <c r="T194"/>
  <c r="R194"/>
  <c r="P194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T174"/>
  <c r="R175"/>
  <c r="R174"/>
  <c r="P175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6"/>
  <c r="BH166"/>
  <c r="BG166"/>
  <c r="BF166"/>
  <c r="T166"/>
  <c r="R166"/>
  <c r="P166"/>
  <c r="BI161"/>
  <c r="BH161"/>
  <c r="BG161"/>
  <c r="BF161"/>
  <c r="T161"/>
  <c r="R161"/>
  <c r="P161"/>
  <c r="BI159"/>
  <c r="BH159"/>
  <c r="BG159"/>
  <c r="BF159"/>
  <c r="T159"/>
  <c r="R159"/>
  <c r="P159"/>
  <c r="BI151"/>
  <c r="BH151"/>
  <c r="BG151"/>
  <c r="BF151"/>
  <c r="T151"/>
  <c r="R151"/>
  <c r="P151"/>
  <c r="BI145"/>
  <c r="BH145"/>
  <c r="BG145"/>
  <c r="BF145"/>
  <c r="T145"/>
  <c r="R145"/>
  <c r="P145"/>
  <c r="BI139"/>
  <c r="BH139"/>
  <c r="BG139"/>
  <c r="BF139"/>
  <c r="T139"/>
  <c r="R139"/>
  <c r="P139"/>
  <c r="J133"/>
  <c r="J132"/>
  <c r="F132"/>
  <c r="F130"/>
  <c r="E128"/>
  <c r="J92"/>
  <c r="J91"/>
  <c r="F91"/>
  <c r="F89"/>
  <c r="E87"/>
  <c r="J18"/>
  <c r="E18"/>
  <c r="F92"/>
  <c r="J17"/>
  <c r="J12"/>
  <c r="J130"/>
  <c r="E7"/>
  <c r="E85"/>
  <c i="28" r="J37"/>
  <c r="J36"/>
  <c i="1" r="AY121"/>
  <c i="28" r="J35"/>
  <c i="1" r="AX121"/>
  <c i="28"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115"/>
  <c r="E7"/>
  <c r="E85"/>
  <c i="27" r="J37"/>
  <c r="J36"/>
  <c i="1" r="AY120"/>
  <c i="27" r="J35"/>
  <c i="1" r="AX120"/>
  <c i="27"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85"/>
  <c i="26" r="J37"/>
  <c r="J36"/>
  <c i="1" r="AY119"/>
  <c i="26" r="J35"/>
  <c i="1" r="AX119"/>
  <c i="26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108"/>
  <c i="25" r="J37"/>
  <c r="J36"/>
  <c i="1" r="AY118"/>
  <c i="25" r="J35"/>
  <c i="1" r="AX118"/>
  <c i="25"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108"/>
  <c i="24" r="J37"/>
  <c r="J36"/>
  <c i="1" r="AY117"/>
  <c i="24" r="J35"/>
  <c i="1" r="AX117"/>
  <c i="24" r="BI410"/>
  <c r="BH410"/>
  <c r="BG410"/>
  <c r="BF410"/>
  <c r="T410"/>
  <c r="T409"/>
  <c r="R410"/>
  <c r="R409"/>
  <c r="P410"/>
  <c r="P409"/>
  <c r="BI408"/>
  <c r="BH408"/>
  <c r="BG408"/>
  <c r="BF408"/>
  <c r="T408"/>
  <c r="T407"/>
  <c r="R408"/>
  <c r="R407"/>
  <c r="P408"/>
  <c r="P407"/>
  <c r="BI406"/>
  <c r="BH406"/>
  <c r="BG406"/>
  <c r="BF406"/>
  <c r="T406"/>
  <c r="T405"/>
  <c r="R406"/>
  <c r="R405"/>
  <c r="P406"/>
  <c r="P405"/>
  <c r="BI404"/>
  <c r="BH404"/>
  <c r="BG404"/>
  <c r="BF404"/>
  <c r="T404"/>
  <c r="R404"/>
  <c r="P404"/>
  <c r="BI403"/>
  <c r="BH403"/>
  <c r="BG403"/>
  <c r="BF403"/>
  <c r="T403"/>
  <c r="R403"/>
  <c r="P403"/>
  <c r="BI401"/>
  <c r="BH401"/>
  <c r="BG401"/>
  <c r="BF401"/>
  <c r="T401"/>
  <c r="T400"/>
  <c r="R401"/>
  <c r="R400"/>
  <c r="P401"/>
  <c r="P400"/>
  <c r="BI399"/>
  <c r="BH399"/>
  <c r="BG399"/>
  <c r="BF399"/>
  <c r="T399"/>
  <c r="T398"/>
  <c r="R399"/>
  <c r="R398"/>
  <c r="P399"/>
  <c r="P398"/>
  <c r="BI391"/>
  <c r="BH391"/>
  <c r="BG391"/>
  <c r="BF391"/>
  <c r="T391"/>
  <c r="R391"/>
  <c r="P391"/>
  <c r="BI385"/>
  <c r="BH385"/>
  <c r="BG385"/>
  <c r="BF385"/>
  <c r="T385"/>
  <c r="R385"/>
  <c r="P385"/>
  <c r="BI379"/>
  <c r="BH379"/>
  <c r="BG379"/>
  <c r="BF379"/>
  <c r="T379"/>
  <c r="R379"/>
  <c r="P379"/>
  <c r="BI373"/>
  <c r="BH373"/>
  <c r="BG373"/>
  <c r="BF373"/>
  <c r="T373"/>
  <c r="R373"/>
  <c r="P373"/>
  <c r="BI367"/>
  <c r="BH367"/>
  <c r="BG367"/>
  <c r="BF367"/>
  <c r="T367"/>
  <c r="R367"/>
  <c r="P367"/>
  <c r="BI361"/>
  <c r="BH361"/>
  <c r="BG361"/>
  <c r="BF361"/>
  <c r="T361"/>
  <c r="R361"/>
  <c r="P361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3"/>
  <c r="BH343"/>
  <c r="BG343"/>
  <c r="BF343"/>
  <c r="T343"/>
  <c r="R343"/>
  <c r="P343"/>
  <c r="BI338"/>
  <c r="BH338"/>
  <c r="BG338"/>
  <c r="BF338"/>
  <c r="T338"/>
  <c r="R338"/>
  <c r="P338"/>
  <c r="BI333"/>
  <c r="BH333"/>
  <c r="BG333"/>
  <c r="BF333"/>
  <c r="T333"/>
  <c r="R333"/>
  <c r="P333"/>
  <c r="BI323"/>
  <c r="BH323"/>
  <c r="BG323"/>
  <c r="BF323"/>
  <c r="T323"/>
  <c r="R323"/>
  <c r="P323"/>
  <c r="BI321"/>
  <c r="BH321"/>
  <c r="BG321"/>
  <c r="BF321"/>
  <c r="T321"/>
  <c r="R321"/>
  <c r="P321"/>
  <c r="BI317"/>
  <c r="BH317"/>
  <c r="BG317"/>
  <c r="BF317"/>
  <c r="T317"/>
  <c r="R317"/>
  <c r="P317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3"/>
  <c r="BH303"/>
  <c r="BG303"/>
  <c r="BF303"/>
  <c r="T303"/>
  <c r="R303"/>
  <c r="P303"/>
  <c r="BI301"/>
  <c r="BH301"/>
  <c r="BG301"/>
  <c r="BF301"/>
  <c r="T301"/>
  <c r="R301"/>
  <c r="P301"/>
  <c r="BI297"/>
  <c r="BH297"/>
  <c r="BG297"/>
  <c r="BF297"/>
  <c r="T297"/>
  <c r="R297"/>
  <c r="P297"/>
  <c r="BI293"/>
  <c r="BH293"/>
  <c r="BG293"/>
  <c r="BF293"/>
  <c r="T293"/>
  <c r="R293"/>
  <c r="P293"/>
  <c r="BI291"/>
  <c r="BH291"/>
  <c r="BG291"/>
  <c r="BF291"/>
  <c r="T291"/>
  <c r="R291"/>
  <c r="P291"/>
  <c r="BI287"/>
  <c r="BH287"/>
  <c r="BG287"/>
  <c r="BF287"/>
  <c r="T287"/>
  <c r="R287"/>
  <c r="P287"/>
  <c r="BI285"/>
  <c r="BH285"/>
  <c r="BG285"/>
  <c r="BF285"/>
  <c r="T285"/>
  <c r="R285"/>
  <c r="P285"/>
  <c r="BI280"/>
  <c r="BH280"/>
  <c r="BG280"/>
  <c r="BF280"/>
  <c r="T280"/>
  <c r="R280"/>
  <c r="P280"/>
  <c r="BI274"/>
  <c r="BH274"/>
  <c r="BG274"/>
  <c r="BF274"/>
  <c r="T274"/>
  <c r="R274"/>
  <c r="P274"/>
  <c r="BI272"/>
  <c r="BH272"/>
  <c r="BG272"/>
  <c r="BF272"/>
  <c r="T272"/>
  <c r="R272"/>
  <c r="P272"/>
  <c r="BI268"/>
  <c r="BH268"/>
  <c r="BG268"/>
  <c r="BF268"/>
  <c r="T268"/>
  <c r="R268"/>
  <c r="P268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4"/>
  <c r="BH234"/>
  <c r="BG234"/>
  <c r="BF234"/>
  <c r="T234"/>
  <c r="R234"/>
  <c r="P234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J134"/>
  <c r="J133"/>
  <c r="F133"/>
  <c r="F131"/>
  <c r="E129"/>
  <c r="J92"/>
  <c r="J91"/>
  <c r="F91"/>
  <c r="F89"/>
  <c r="E87"/>
  <c r="J18"/>
  <c r="E18"/>
  <c r="F92"/>
  <c r="J17"/>
  <c r="J12"/>
  <c r="J131"/>
  <c r="E7"/>
  <c r="E127"/>
  <c i="23" r="J37"/>
  <c r="J36"/>
  <c i="1" r="AY116"/>
  <c i="23" r="J35"/>
  <c i="1" r="AX116"/>
  <c i="23"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115"/>
  <c r="E7"/>
  <c r="E111"/>
  <c i="22" r="J37"/>
  <c r="J36"/>
  <c i="1" r="AY115"/>
  <c i="22" r="J35"/>
  <c i="1" r="AX115"/>
  <c i="22"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85"/>
  <c i="21" r="J37"/>
  <c r="J36"/>
  <c i="1" r="AY114"/>
  <c i="21" r="J35"/>
  <c i="1" r="AX114"/>
  <c i="21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108"/>
  <c i="20" r="J37"/>
  <c r="J36"/>
  <c i="1" r="AY113"/>
  <c i="20" r="J35"/>
  <c i="1" r="AX113"/>
  <c i="20"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108"/>
  <c i="19" r="J37"/>
  <c r="J36"/>
  <c i="1" r="AY112"/>
  <c i="19" r="J35"/>
  <c i="1" r="AX112"/>
  <c i="19" r="BI411"/>
  <c r="BH411"/>
  <c r="BG411"/>
  <c r="BF411"/>
  <c r="T411"/>
  <c r="T410"/>
  <c r="R411"/>
  <c r="R410"/>
  <c r="P411"/>
  <c r="P410"/>
  <c r="BI409"/>
  <c r="BH409"/>
  <c r="BG409"/>
  <c r="BF409"/>
  <c r="T409"/>
  <c r="T408"/>
  <c r="R409"/>
  <c r="R408"/>
  <c r="P409"/>
  <c r="P408"/>
  <c r="BI407"/>
  <c r="BH407"/>
  <c r="BG407"/>
  <c r="BF407"/>
  <c r="T407"/>
  <c r="T406"/>
  <c r="R407"/>
  <c r="R406"/>
  <c r="P407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T401"/>
  <c r="R402"/>
  <c r="R401"/>
  <c r="P402"/>
  <c r="P401"/>
  <c r="BI400"/>
  <c r="BH400"/>
  <c r="BG400"/>
  <c r="BF400"/>
  <c r="T400"/>
  <c r="T399"/>
  <c r="R400"/>
  <c r="R399"/>
  <c r="P400"/>
  <c r="P399"/>
  <c r="BI392"/>
  <c r="BH392"/>
  <c r="BG392"/>
  <c r="BF392"/>
  <c r="T392"/>
  <c r="R392"/>
  <c r="P392"/>
  <c r="BI386"/>
  <c r="BH386"/>
  <c r="BG386"/>
  <c r="BF386"/>
  <c r="T386"/>
  <c r="R386"/>
  <c r="P386"/>
  <c r="BI380"/>
  <c r="BH380"/>
  <c r="BG380"/>
  <c r="BF380"/>
  <c r="T380"/>
  <c r="R380"/>
  <c r="P380"/>
  <c r="BI374"/>
  <c r="BH374"/>
  <c r="BG374"/>
  <c r="BF374"/>
  <c r="T374"/>
  <c r="R374"/>
  <c r="P374"/>
  <c r="BI368"/>
  <c r="BH368"/>
  <c r="BG368"/>
  <c r="BF368"/>
  <c r="T368"/>
  <c r="R368"/>
  <c r="P368"/>
  <c r="BI362"/>
  <c r="BH362"/>
  <c r="BG362"/>
  <c r="BF362"/>
  <c r="T362"/>
  <c r="R362"/>
  <c r="P362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6"/>
  <c r="BH316"/>
  <c r="BG316"/>
  <c r="BF316"/>
  <c r="T316"/>
  <c r="R316"/>
  <c r="P316"/>
  <c r="BI312"/>
  <c r="BH312"/>
  <c r="BG312"/>
  <c r="BF312"/>
  <c r="T312"/>
  <c r="R312"/>
  <c r="P312"/>
  <c r="BI308"/>
  <c r="BH308"/>
  <c r="BG308"/>
  <c r="BF308"/>
  <c r="T308"/>
  <c r="R308"/>
  <c r="P308"/>
  <c r="BI304"/>
  <c r="BH304"/>
  <c r="BG304"/>
  <c r="BF304"/>
  <c r="T304"/>
  <c r="R304"/>
  <c r="P304"/>
  <c r="BI302"/>
  <c r="BH302"/>
  <c r="BG302"/>
  <c r="BF302"/>
  <c r="T302"/>
  <c r="R302"/>
  <c r="P302"/>
  <c r="BI298"/>
  <c r="BH298"/>
  <c r="BG298"/>
  <c r="BF298"/>
  <c r="T298"/>
  <c r="R298"/>
  <c r="P298"/>
  <c r="BI294"/>
  <c r="BH294"/>
  <c r="BG294"/>
  <c r="BF294"/>
  <c r="T294"/>
  <c r="R294"/>
  <c r="P294"/>
  <c r="BI292"/>
  <c r="BH292"/>
  <c r="BG292"/>
  <c r="BF292"/>
  <c r="T292"/>
  <c r="R292"/>
  <c r="P292"/>
  <c r="BI288"/>
  <c r="BH288"/>
  <c r="BG288"/>
  <c r="BF288"/>
  <c r="T288"/>
  <c r="R288"/>
  <c r="P288"/>
  <c r="BI286"/>
  <c r="BH286"/>
  <c r="BG286"/>
  <c r="BF286"/>
  <c r="T286"/>
  <c r="R286"/>
  <c r="P286"/>
  <c r="BI281"/>
  <c r="BH281"/>
  <c r="BG281"/>
  <c r="BF281"/>
  <c r="T281"/>
  <c r="R281"/>
  <c r="P281"/>
  <c r="BI275"/>
  <c r="BH275"/>
  <c r="BG275"/>
  <c r="BF275"/>
  <c r="T275"/>
  <c r="R275"/>
  <c r="P275"/>
  <c r="BI273"/>
  <c r="BH273"/>
  <c r="BG273"/>
  <c r="BF273"/>
  <c r="T273"/>
  <c r="R273"/>
  <c r="P273"/>
  <c r="BI269"/>
  <c r="BH269"/>
  <c r="BG269"/>
  <c r="BF269"/>
  <c r="T269"/>
  <c r="R269"/>
  <c r="P269"/>
  <c r="BI264"/>
  <c r="BH264"/>
  <c r="BG264"/>
  <c r="BF264"/>
  <c r="T264"/>
  <c r="R264"/>
  <c r="P264"/>
  <c r="BI259"/>
  <c r="BH259"/>
  <c r="BG259"/>
  <c r="BF259"/>
  <c r="T259"/>
  <c r="R259"/>
  <c r="P259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5"/>
  <c r="BH235"/>
  <c r="BG235"/>
  <c r="BF235"/>
  <c r="T235"/>
  <c r="R235"/>
  <c r="P235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J134"/>
  <c r="J133"/>
  <c r="F133"/>
  <c r="F131"/>
  <c r="E129"/>
  <c r="J92"/>
  <c r="J91"/>
  <c r="F91"/>
  <c r="F89"/>
  <c r="E87"/>
  <c r="J18"/>
  <c r="E18"/>
  <c r="F134"/>
  <c r="J17"/>
  <c r="J12"/>
  <c r="J89"/>
  <c r="E7"/>
  <c r="E127"/>
  <c i="18" r="J37"/>
  <c r="J36"/>
  <c i="1" r="AY111"/>
  <c i="18" r="J35"/>
  <c i="1" r="AX111"/>
  <c i="18"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92"/>
  <c r="J17"/>
  <c r="J12"/>
  <c r="J115"/>
  <c r="E7"/>
  <c r="E111"/>
  <c i="17" r="J37"/>
  <c r="J36"/>
  <c i="1" r="AY110"/>
  <c i="17" r="J35"/>
  <c i="1" r="AX110"/>
  <c i="17"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108"/>
  <c i="16" r="J37"/>
  <c r="J36"/>
  <c i="1" r="AY109"/>
  <c i="16" r="J35"/>
  <c i="1" r="AX109"/>
  <c i="16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85"/>
  <c i="15" r="J37"/>
  <c r="J36"/>
  <c i="1" r="AY108"/>
  <c i="15" r="J35"/>
  <c i="1" r="AX108"/>
  <c i="15" r="BI121"/>
  <c r="BH121"/>
  <c r="BG121"/>
  <c r="BF121"/>
  <c r="T121"/>
  <c r="T120"/>
  <c r="T119"/>
  <c r="T118"/>
  <c r="R121"/>
  <c r="R120"/>
  <c r="R119"/>
  <c r="R118"/>
  <c r="P121"/>
  <c r="P120"/>
  <c r="P119"/>
  <c r="P118"/>
  <c i="1" r="AU108"/>
  <c i="15" r="J115"/>
  <c r="J114"/>
  <c r="F114"/>
  <c r="F112"/>
  <c r="E110"/>
  <c r="J92"/>
  <c r="J91"/>
  <c r="F91"/>
  <c r="F89"/>
  <c r="E87"/>
  <c r="J18"/>
  <c r="E18"/>
  <c r="F115"/>
  <c r="J17"/>
  <c r="J12"/>
  <c r="J89"/>
  <c r="E7"/>
  <c r="E108"/>
  <c i="14" r="J37"/>
  <c r="J36"/>
  <c i="1" r="AY107"/>
  <c i="14" r="J35"/>
  <c i="1" r="AX107"/>
  <c i="14" r="BI406"/>
  <c r="BH406"/>
  <c r="BG406"/>
  <c r="BF406"/>
  <c r="T406"/>
  <c r="T405"/>
  <c r="R406"/>
  <c r="R405"/>
  <c r="P406"/>
  <c r="P405"/>
  <c r="BI404"/>
  <c r="BH404"/>
  <c r="BG404"/>
  <c r="BF404"/>
  <c r="T404"/>
  <c r="T403"/>
  <c r="R404"/>
  <c r="R403"/>
  <c r="P404"/>
  <c r="P403"/>
  <c r="BI402"/>
  <c r="BH402"/>
  <c r="BG402"/>
  <c r="BF402"/>
  <c r="T402"/>
  <c r="T401"/>
  <c r="R402"/>
  <c r="R401"/>
  <c r="P402"/>
  <c r="P401"/>
  <c r="BI400"/>
  <c r="BH400"/>
  <c r="BG400"/>
  <c r="BF400"/>
  <c r="T400"/>
  <c r="R400"/>
  <c r="P400"/>
  <c r="BI399"/>
  <c r="BH399"/>
  <c r="BG399"/>
  <c r="BF399"/>
  <c r="T399"/>
  <c r="R399"/>
  <c r="P399"/>
  <c r="BI397"/>
  <c r="BH397"/>
  <c r="BG397"/>
  <c r="BF397"/>
  <c r="T397"/>
  <c r="T396"/>
  <c r="R397"/>
  <c r="R396"/>
  <c r="P397"/>
  <c r="P396"/>
  <c r="BI395"/>
  <c r="BH395"/>
  <c r="BG395"/>
  <c r="BF395"/>
  <c r="T395"/>
  <c r="T394"/>
  <c r="R395"/>
  <c r="R394"/>
  <c r="P395"/>
  <c r="P394"/>
  <c r="BI387"/>
  <c r="BH387"/>
  <c r="BG387"/>
  <c r="BF387"/>
  <c r="T387"/>
  <c r="R387"/>
  <c r="P387"/>
  <c r="BI381"/>
  <c r="BH381"/>
  <c r="BG381"/>
  <c r="BF381"/>
  <c r="T381"/>
  <c r="R381"/>
  <c r="P381"/>
  <c r="BI375"/>
  <c r="BH375"/>
  <c r="BG375"/>
  <c r="BF375"/>
  <c r="T375"/>
  <c r="R375"/>
  <c r="P375"/>
  <c r="BI369"/>
  <c r="BH369"/>
  <c r="BG369"/>
  <c r="BF369"/>
  <c r="T369"/>
  <c r="R369"/>
  <c r="P369"/>
  <c r="BI363"/>
  <c r="BH363"/>
  <c r="BG363"/>
  <c r="BF363"/>
  <c r="T363"/>
  <c r="R363"/>
  <c r="P363"/>
  <c r="BI357"/>
  <c r="BH357"/>
  <c r="BG357"/>
  <c r="BF357"/>
  <c r="T357"/>
  <c r="R357"/>
  <c r="P357"/>
  <c r="BI354"/>
  <c r="BH354"/>
  <c r="BG354"/>
  <c r="BF354"/>
  <c r="T354"/>
  <c r="R354"/>
  <c r="P354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9"/>
  <c r="BH329"/>
  <c r="BG329"/>
  <c r="BF329"/>
  <c r="T329"/>
  <c r="R329"/>
  <c r="P329"/>
  <c r="BI319"/>
  <c r="BH319"/>
  <c r="BG319"/>
  <c r="BF319"/>
  <c r="T319"/>
  <c r="R319"/>
  <c r="P319"/>
  <c r="BI317"/>
  <c r="BH317"/>
  <c r="BG317"/>
  <c r="BF317"/>
  <c r="T317"/>
  <c r="R317"/>
  <c r="P317"/>
  <c r="BI313"/>
  <c r="BH313"/>
  <c r="BG313"/>
  <c r="BF313"/>
  <c r="T313"/>
  <c r="R313"/>
  <c r="P313"/>
  <c r="BI311"/>
  <c r="BH311"/>
  <c r="BG311"/>
  <c r="BF311"/>
  <c r="T311"/>
  <c r="R311"/>
  <c r="P311"/>
  <c r="BI307"/>
  <c r="BH307"/>
  <c r="BG307"/>
  <c r="BF307"/>
  <c r="T307"/>
  <c r="R307"/>
  <c r="P307"/>
  <c r="BI303"/>
  <c r="BH303"/>
  <c r="BG303"/>
  <c r="BF303"/>
  <c r="T303"/>
  <c r="R303"/>
  <c r="P303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89"/>
  <c r="BH289"/>
  <c r="BG289"/>
  <c r="BF289"/>
  <c r="T289"/>
  <c r="R289"/>
  <c r="P289"/>
  <c r="BI287"/>
  <c r="BH287"/>
  <c r="BG287"/>
  <c r="BF287"/>
  <c r="T287"/>
  <c r="R287"/>
  <c r="P287"/>
  <c r="BI283"/>
  <c r="BH283"/>
  <c r="BG283"/>
  <c r="BF283"/>
  <c r="T283"/>
  <c r="R283"/>
  <c r="P283"/>
  <c r="BI281"/>
  <c r="BH281"/>
  <c r="BG281"/>
  <c r="BF281"/>
  <c r="T281"/>
  <c r="R281"/>
  <c r="P281"/>
  <c r="BI276"/>
  <c r="BH276"/>
  <c r="BG276"/>
  <c r="BF276"/>
  <c r="T276"/>
  <c r="R276"/>
  <c r="P276"/>
  <c r="BI270"/>
  <c r="BH270"/>
  <c r="BG270"/>
  <c r="BF270"/>
  <c r="T270"/>
  <c r="R270"/>
  <c r="P270"/>
  <c r="BI268"/>
  <c r="BH268"/>
  <c r="BG268"/>
  <c r="BF268"/>
  <c r="T268"/>
  <c r="R268"/>
  <c r="P268"/>
  <c r="BI264"/>
  <c r="BH264"/>
  <c r="BG264"/>
  <c r="BF264"/>
  <c r="T264"/>
  <c r="R264"/>
  <c r="P264"/>
  <c r="BI259"/>
  <c r="BH259"/>
  <c r="BG259"/>
  <c r="BF259"/>
  <c r="T259"/>
  <c r="R259"/>
  <c r="P259"/>
  <c r="BI254"/>
  <c r="BH254"/>
  <c r="BG254"/>
  <c r="BF254"/>
  <c r="T254"/>
  <c r="R254"/>
  <c r="P254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38"/>
  <c r="BH238"/>
  <c r="BG238"/>
  <c r="BF238"/>
  <c r="T238"/>
  <c r="R238"/>
  <c r="P238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18"/>
  <c r="BH218"/>
  <c r="BG218"/>
  <c r="BF218"/>
  <c r="T218"/>
  <c r="R218"/>
  <c r="P218"/>
  <c r="BI214"/>
  <c r="BH214"/>
  <c r="BG214"/>
  <c r="BF214"/>
  <c r="T214"/>
  <c r="R214"/>
  <c r="P214"/>
  <c r="BI209"/>
  <c r="BH209"/>
  <c r="BG209"/>
  <c r="BF209"/>
  <c r="T209"/>
  <c r="R209"/>
  <c r="P209"/>
  <c r="BI207"/>
  <c r="BH207"/>
  <c r="BG207"/>
  <c r="BF207"/>
  <c r="T207"/>
  <c r="R207"/>
  <c r="P207"/>
  <c r="BI203"/>
  <c r="BH203"/>
  <c r="BG203"/>
  <c r="BF203"/>
  <c r="T203"/>
  <c r="R203"/>
  <c r="P203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T172"/>
  <c r="R173"/>
  <c r="R172"/>
  <c r="P173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4"/>
  <c r="BH164"/>
  <c r="BG164"/>
  <c r="BF164"/>
  <c r="T164"/>
  <c r="R164"/>
  <c r="P164"/>
  <c r="BI159"/>
  <c r="BH159"/>
  <c r="BG159"/>
  <c r="BF159"/>
  <c r="T159"/>
  <c r="R159"/>
  <c r="P159"/>
  <c r="BI157"/>
  <c r="BH157"/>
  <c r="BG157"/>
  <c r="BF157"/>
  <c r="T157"/>
  <c r="R157"/>
  <c r="P157"/>
  <c r="BI151"/>
  <c r="BH151"/>
  <c r="BG151"/>
  <c r="BF151"/>
  <c r="T151"/>
  <c r="R151"/>
  <c r="P151"/>
  <c r="BI145"/>
  <c r="BH145"/>
  <c r="BG145"/>
  <c r="BF145"/>
  <c r="T145"/>
  <c r="R145"/>
  <c r="P145"/>
  <c r="BI139"/>
  <c r="BH139"/>
  <c r="BG139"/>
  <c r="BF139"/>
  <c r="T139"/>
  <c r="R139"/>
  <c r="P139"/>
  <c r="J133"/>
  <c r="J132"/>
  <c r="F132"/>
  <c r="F130"/>
  <c r="E128"/>
  <c r="J92"/>
  <c r="J91"/>
  <c r="F91"/>
  <c r="F89"/>
  <c r="E87"/>
  <c r="J18"/>
  <c r="E18"/>
  <c r="F133"/>
  <c r="J17"/>
  <c r="J12"/>
  <c r="J130"/>
  <c r="E7"/>
  <c r="E126"/>
  <c i="13" r="J37"/>
  <c r="J36"/>
  <c i="1" r="AY106"/>
  <c i="13" r="J35"/>
  <c i="1" r="AX106"/>
  <c i="13"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2"/>
  <c r="BH152"/>
  <c r="BG152"/>
  <c r="BF152"/>
  <c r="T152"/>
  <c r="R152"/>
  <c r="P152"/>
  <c r="BI145"/>
  <c r="BH145"/>
  <c r="BG145"/>
  <c r="BF145"/>
  <c r="T145"/>
  <c r="R145"/>
  <c r="P145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92"/>
  <c r="J17"/>
  <c r="J12"/>
  <c r="J89"/>
  <c r="E7"/>
  <c r="E111"/>
  <c i="12" r="J37"/>
  <c r="J36"/>
  <c i="1" r="AY105"/>
  <c i="12" r="J35"/>
  <c i="1" r="AX105"/>
  <c i="12"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108"/>
  <c i="11" r="J37"/>
  <c r="J36"/>
  <c i="1" r="AY104"/>
  <c i="11" r="J35"/>
  <c i="1" r="AX104"/>
  <c i="11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89"/>
  <c r="E7"/>
  <c r="E108"/>
  <c i="10" r="J37"/>
  <c r="J36"/>
  <c i="1" r="AY103"/>
  <c i="10" r="J35"/>
  <c i="1" r="AX103"/>
  <c i="10"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85"/>
  <c i="9" r="J37"/>
  <c r="J36"/>
  <c i="1" r="AY102"/>
  <c i="9" r="J35"/>
  <c i="1" r="AX102"/>
  <c i="9" r="BI409"/>
  <c r="BH409"/>
  <c r="BG409"/>
  <c r="BF409"/>
  <c r="T409"/>
  <c r="T408"/>
  <c r="R409"/>
  <c r="R408"/>
  <c r="P409"/>
  <c r="P408"/>
  <c r="BI407"/>
  <c r="BH407"/>
  <c r="BG407"/>
  <c r="BF407"/>
  <c r="T407"/>
  <c r="T406"/>
  <c r="R407"/>
  <c r="R406"/>
  <c r="P407"/>
  <c r="P406"/>
  <c r="BI405"/>
  <c r="BH405"/>
  <c r="BG405"/>
  <c r="BF405"/>
  <c r="T405"/>
  <c r="T404"/>
  <c r="R405"/>
  <c r="R404"/>
  <c r="P405"/>
  <c r="P404"/>
  <c r="BI403"/>
  <c r="BH403"/>
  <c r="BG403"/>
  <c r="BF403"/>
  <c r="T403"/>
  <c r="R403"/>
  <c r="P403"/>
  <c r="BI402"/>
  <c r="BH402"/>
  <c r="BG402"/>
  <c r="BF402"/>
  <c r="T402"/>
  <c r="R402"/>
  <c r="P402"/>
  <c r="BI400"/>
  <c r="BH400"/>
  <c r="BG400"/>
  <c r="BF400"/>
  <c r="T400"/>
  <c r="T399"/>
  <c r="R400"/>
  <c r="R399"/>
  <c r="P400"/>
  <c r="P399"/>
  <c r="BI398"/>
  <c r="BH398"/>
  <c r="BG398"/>
  <c r="BF398"/>
  <c r="T398"/>
  <c r="T397"/>
  <c r="R398"/>
  <c r="R397"/>
  <c r="P398"/>
  <c r="P397"/>
  <c r="BI389"/>
  <c r="BH389"/>
  <c r="BG389"/>
  <c r="BF389"/>
  <c r="T389"/>
  <c r="R389"/>
  <c r="P389"/>
  <c r="BI382"/>
  <c r="BH382"/>
  <c r="BG382"/>
  <c r="BF382"/>
  <c r="T382"/>
  <c r="R382"/>
  <c r="P382"/>
  <c r="BI375"/>
  <c r="BH375"/>
  <c r="BG375"/>
  <c r="BF375"/>
  <c r="T375"/>
  <c r="R375"/>
  <c r="P375"/>
  <c r="BI368"/>
  <c r="BH368"/>
  <c r="BG368"/>
  <c r="BF368"/>
  <c r="T368"/>
  <c r="R368"/>
  <c r="P368"/>
  <c r="BI361"/>
  <c r="BH361"/>
  <c r="BG361"/>
  <c r="BF361"/>
  <c r="T361"/>
  <c r="R361"/>
  <c r="P361"/>
  <c r="BI354"/>
  <c r="BH354"/>
  <c r="BG354"/>
  <c r="BF354"/>
  <c r="T354"/>
  <c r="R354"/>
  <c r="P354"/>
  <c r="BI351"/>
  <c r="BH351"/>
  <c r="BG351"/>
  <c r="BF351"/>
  <c r="T351"/>
  <c r="R351"/>
  <c r="P351"/>
  <c r="BI346"/>
  <c r="BH346"/>
  <c r="BG346"/>
  <c r="BF346"/>
  <c r="T346"/>
  <c r="R346"/>
  <c r="P346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6"/>
  <c r="BH326"/>
  <c r="BG326"/>
  <c r="BF326"/>
  <c r="T326"/>
  <c r="R326"/>
  <c r="P326"/>
  <c r="BI316"/>
  <c r="BH316"/>
  <c r="BG316"/>
  <c r="BF316"/>
  <c r="T316"/>
  <c r="R316"/>
  <c r="P316"/>
  <c r="BI314"/>
  <c r="BH314"/>
  <c r="BG314"/>
  <c r="BF314"/>
  <c r="T314"/>
  <c r="R314"/>
  <c r="P314"/>
  <c r="BI310"/>
  <c r="BH310"/>
  <c r="BG310"/>
  <c r="BF310"/>
  <c r="T310"/>
  <c r="R310"/>
  <c r="P310"/>
  <c r="BI308"/>
  <c r="BH308"/>
  <c r="BG308"/>
  <c r="BF308"/>
  <c r="T308"/>
  <c r="R308"/>
  <c r="P308"/>
  <c r="BI304"/>
  <c r="BH304"/>
  <c r="BG304"/>
  <c r="BF304"/>
  <c r="T304"/>
  <c r="R304"/>
  <c r="P304"/>
  <c r="BI300"/>
  <c r="BH300"/>
  <c r="BG300"/>
  <c r="BF300"/>
  <c r="T300"/>
  <c r="R300"/>
  <c r="P300"/>
  <c r="BI296"/>
  <c r="BH296"/>
  <c r="BG296"/>
  <c r="BF296"/>
  <c r="T296"/>
  <c r="R296"/>
  <c r="P296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4"/>
  <c r="BH284"/>
  <c r="BG284"/>
  <c r="BF284"/>
  <c r="T284"/>
  <c r="R284"/>
  <c r="P284"/>
  <c r="BI280"/>
  <c r="BH280"/>
  <c r="BG280"/>
  <c r="BF280"/>
  <c r="T280"/>
  <c r="R280"/>
  <c r="P280"/>
  <c r="BI278"/>
  <c r="BH278"/>
  <c r="BG278"/>
  <c r="BF278"/>
  <c r="T278"/>
  <c r="R278"/>
  <c r="P278"/>
  <c r="BI273"/>
  <c r="BH273"/>
  <c r="BG273"/>
  <c r="BF273"/>
  <c r="T273"/>
  <c r="R273"/>
  <c r="P273"/>
  <c r="BI267"/>
  <c r="BH267"/>
  <c r="BG267"/>
  <c r="BF267"/>
  <c r="T267"/>
  <c r="R267"/>
  <c r="P267"/>
  <c r="BI265"/>
  <c r="BH265"/>
  <c r="BG265"/>
  <c r="BF265"/>
  <c r="T265"/>
  <c r="R265"/>
  <c r="P265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6"/>
  <c r="BH236"/>
  <c r="BG236"/>
  <c r="BF236"/>
  <c r="T236"/>
  <c r="R236"/>
  <c r="P236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T176"/>
  <c r="R177"/>
  <c r="R176"/>
  <c r="P177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8"/>
  <c r="BH168"/>
  <c r="BG168"/>
  <c r="BF168"/>
  <c r="T168"/>
  <c r="R168"/>
  <c r="P168"/>
  <c r="BI163"/>
  <c r="BH163"/>
  <c r="BG163"/>
  <c r="BF163"/>
  <c r="T163"/>
  <c r="R163"/>
  <c r="P163"/>
  <c r="BI161"/>
  <c r="BH161"/>
  <c r="BG161"/>
  <c r="BF161"/>
  <c r="T161"/>
  <c r="R161"/>
  <c r="P161"/>
  <c r="BI153"/>
  <c r="BH153"/>
  <c r="BG153"/>
  <c r="BF153"/>
  <c r="T153"/>
  <c r="R153"/>
  <c r="P153"/>
  <c r="BI146"/>
  <c r="BH146"/>
  <c r="BG146"/>
  <c r="BF146"/>
  <c r="T146"/>
  <c r="R146"/>
  <c r="P146"/>
  <c r="BI139"/>
  <c r="BH139"/>
  <c r="BG139"/>
  <c r="BF139"/>
  <c r="T139"/>
  <c r="R139"/>
  <c r="P139"/>
  <c r="J133"/>
  <c r="J132"/>
  <c r="F132"/>
  <c r="F130"/>
  <c r="E128"/>
  <c r="J92"/>
  <c r="J91"/>
  <c r="F91"/>
  <c r="F89"/>
  <c r="E87"/>
  <c r="J18"/>
  <c r="E18"/>
  <c r="F133"/>
  <c r="J17"/>
  <c r="J12"/>
  <c r="J130"/>
  <c r="E7"/>
  <c r="E126"/>
  <c i="8" r="J37"/>
  <c r="J36"/>
  <c i="1" r="AY101"/>
  <c i="8" r="J35"/>
  <c i="1" r="AX101"/>
  <c i="8"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92"/>
  <c r="J17"/>
  <c r="J12"/>
  <c r="J89"/>
  <c r="E7"/>
  <c r="E111"/>
  <c i="7" r="J37"/>
  <c r="J36"/>
  <c i="1" r="AY100"/>
  <c i="7" r="J35"/>
  <c i="1" r="AX100"/>
  <c i="7"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108"/>
  <c i="6" r="J37"/>
  <c r="J36"/>
  <c i="1" r="AY99"/>
  <c i="6" r="J35"/>
  <c i="1" r="AX99"/>
  <c i="6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115"/>
  <c r="J17"/>
  <c r="J12"/>
  <c r="J112"/>
  <c r="E7"/>
  <c r="E108"/>
  <c i="5" r="J37"/>
  <c r="J36"/>
  <c i="1" r="AY98"/>
  <c i="5" r="J35"/>
  <c i="1" r="AX98"/>
  <c i="5" r="BI468"/>
  <c r="BH468"/>
  <c r="BG468"/>
  <c r="BF468"/>
  <c r="T468"/>
  <c r="T467"/>
  <c r="R468"/>
  <c r="R467"/>
  <c r="P468"/>
  <c r="P467"/>
  <c r="BI466"/>
  <c r="BH466"/>
  <c r="BG466"/>
  <c r="BF466"/>
  <c r="T466"/>
  <c r="T465"/>
  <c r="R466"/>
  <c r="R465"/>
  <c r="P466"/>
  <c r="P465"/>
  <c r="BI464"/>
  <c r="BH464"/>
  <c r="BG464"/>
  <c r="BF464"/>
  <c r="T464"/>
  <c r="T463"/>
  <c r="R464"/>
  <c r="R463"/>
  <c r="P464"/>
  <c r="P463"/>
  <c r="BI462"/>
  <c r="BH462"/>
  <c r="BG462"/>
  <c r="BF462"/>
  <c r="T462"/>
  <c r="R462"/>
  <c r="P462"/>
  <c r="BI461"/>
  <c r="BH461"/>
  <c r="BG461"/>
  <c r="BF461"/>
  <c r="T461"/>
  <c r="R461"/>
  <c r="P461"/>
  <c r="BI459"/>
  <c r="BH459"/>
  <c r="BG459"/>
  <c r="BF459"/>
  <c r="T459"/>
  <c r="T458"/>
  <c r="R459"/>
  <c r="R458"/>
  <c r="P459"/>
  <c r="P458"/>
  <c r="BI457"/>
  <c r="BH457"/>
  <c r="BG457"/>
  <c r="BF457"/>
  <c r="T457"/>
  <c r="T456"/>
  <c r="R457"/>
  <c r="R456"/>
  <c r="P457"/>
  <c r="P456"/>
  <c r="BI449"/>
  <c r="BH449"/>
  <c r="BG449"/>
  <c r="BF449"/>
  <c r="T449"/>
  <c r="R449"/>
  <c r="P449"/>
  <c r="BI441"/>
  <c r="BH441"/>
  <c r="BG441"/>
  <c r="BF441"/>
  <c r="T441"/>
  <c r="R441"/>
  <c r="P441"/>
  <c r="BI433"/>
  <c r="BH433"/>
  <c r="BG433"/>
  <c r="BF433"/>
  <c r="T433"/>
  <c r="R433"/>
  <c r="P433"/>
  <c r="BI425"/>
  <c r="BH425"/>
  <c r="BG425"/>
  <c r="BF425"/>
  <c r="T425"/>
  <c r="R425"/>
  <c r="P425"/>
  <c r="BI417"/>
  <c r="BH417"/>
  <c r="BG417"/>
  <c r="BF417"/>
  <c r="T417"/>
  <c r="R417"/>
  <c r="P417"/>
  <c r="BI409"/>
  <c r="BH409"/>
  <c r="BG409"/>
  <c r="BF409"/>
  <c r="T409"/>
  <c r="R409"/>
  <c r="P409"/>
  <c r="BI401"/>
  <c r="BH401"/>
  <c r="BG401"/>
  <c r="BF401"/>
  <c r="T401"/>
  <c r="R401"/>
  <c r="P401"/>
  <c r="BI393"/>
  <c r="BH393"/>
  <c r="BG393"/>
  <c r="BF393"/>
  <c r="T393"/>
  <c r="R393"/>
  <c r="P393"/>
  <c r="BI385"/>
  <c r="BH385"/>
  <c r="BG385"/>
  <c r="BF385"/>
  <c r="T385"/>
  <c r="R385"/>
  <c r="P385"/>
  <c r="BI377"/>
  <c r="BH377"/>
  <c r="BG377"/>
  <c r="BF377"/>
  <c r="T377"/>
  <c r="R377"/>
  <c r="P377"/>
  <c r="BI369"/>
  <c r="BH369"/>
  <c r="BG369"/>
  <c r="BF369"/>
  <c r="T369"/>
  <c r="R369"/>
  <c r="P369"/>
  <c r="BI361"/>
  <c r="BH361"/>
  <c r="BG361"/>
  <c r="BF361"/>
  <c r="T361"/>
  <c r="R361"/>
  <c r="P361"/>
  <c r="BI348"/>
  <c r="BH348"/>
  <c r="BG348"/>
  <c r="BF348"/>
  <c r="T348"/>
  <c r="R348"/>
  <c r="P348"/>
  <c r="BI336"/>
  <c r="BH336"/>
  <c r="BG336"/>
  <c r="BF336"/>
  <c r="T336"/>
  <c r="R336"/>
  <c r="P336"/>
  <c r="BI324"/>
  <c r="BH324"/>
  <c r="BG324"/>
  <c r="BF324"/>
  <c r="T324"/>
  <c r="R324"/>
  <c r="P324"/>
  <c r="BI312"/>
  <c r="BH312"/>
  <c r="BG312"/>
  <c r="BF312"/>
  <c r="T312"/>
  <c r="R312"/>
  <c r="P312"/>
  <c r="BI310"/>
  <c r="BH310"/>
  <c r="BG310"/>
  <c r="BF310"/>
  <c r="T310"/>
  <c r="R310"/>
  <c r="P310"/>
  <c r="BI303"/>
  <c r="BH303"/>
  <c r="BG303"/>
  <c r="BF303"/>
  <c r="T303"/>
  <c r="R303"/>
  <c r="P303"/>
  <c r="BI294"/>
  <c r="BH294"/>
  <c r="BG294"/>
  <c r="BF294"/>
  <c r="T294"/>
  <c r="R294"/>
  <c r="P294"/>
  <c r="BI292"/>
  <c r="BH292"/>
  <c r="BG292"/>
  <c r="BF292"/>
  <c r="T292"/>
  <c r="R292"/>
  <c r="P292"/>
  <c r="BI286"/>
  <c r="BH286"/>
  <c r="BG286"/>
  <c r="BF286"/>
  <c r="T286"/>
  <c r="R286"/>
  <c r="P286"/>
  <c r="BI279"/>
  <c r="BH279"/>
  <c r="BG279"/>
  <c r="BF279"/>
  <c r="T279"/>
  <c r="R279"/>
  <c r="P279"/>
  <c r="BI272"/>
  <c r="BH272"/>
  <c r="BG272"/>
  <c r="BF272"/>
  <c r="T272"/>
  <c r="R272"/>
  <c r="P272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6"/>
  <c r="BH246"/>
  <c r="BG246"/>
  <c r="BF246"/>
  <c r="T246"/>
  <c r="R246"/>
  <c r="P246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11"/>
  <c r="BH211"/>
  <c r="BG211"/>
  <c r="BF211"/>
  <c r="T211"/>
  <c r="R211"/>
  <c r="P211"/>
  <c r="BI205"/>
  <c r="BH205"/>
  <c r="BG205"/>
  <c r="BF205"/>
  <c r="T205"/>
  <c r="R205"/>
  <c r="P205"/>
  <c r="BI203"/>
  <c r="BH203"/>
  <c r="BG203"/>
  <c r="BF203"/>
  <c r="T203"/>
  <c r="R203"/>
  <c r="P203"/>
  <c r="BI197"/>
  <c r="BH197"/>
  <c r="BG197"/>
  <c r="BF197"/>
  <c r="T197"/>
  <c r="R197"/>
  <c r="P197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5"/>
  <c r="BH185"/>
  <c r="BG185"/>
  <c r="BF185"/>
  <c r="T185"/>
  <c r="R185"/>
  <c r="P185"/>
  <c r="BI179"/>
  <c r="BH179"/>
  <c r="BG179"/>
  <c r="BF179"/>
  <c r="T179"/>
  <c r="R179"/>
  <c r="P179"/>
  <c r="BI177"/>
  <c r="BH177"/>
  <c r="BG177"/>
  <c r="BF177"/>
  <c r="T177"/>
  <c r="R177"/>
  <c r="P177"/>
  <c r="BI170"/>
  <c r="BH170"/>
  <c r="BG170"/>
  <c r="BF170"/>
  <c r="T170"/>
  <c r="R170"/>
  <c r="P170"/>
  <c r="BI158"/>
  <c r="BH158"/>
  <c r="BG158"/>
  <c r="BF158"/>
  <c r="T158"/>
  <c r="R158"/>
  <c r="P158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J132"/>
  <c r="J131"/>
  <c r="F131"/>
  <c r="F129"/>
  <c r="E127"/>
  <c r="J92"/>
  <c r="J91"/>
  <c r="F91"/>
  <c r="F89"/>
  <c r="E87"/>
  <c r="J18"/>
  <c r="E18"/>
  <c r="F132"/>
  <c r="J17"/>
  <c r="J12"/>
  <c r="J129"/>
  <c r="E7"/>
  <c r="E125"/>
  <c i="4" r="J37"/>
  <c r="J36"/>
  <c i="1" r="AY97"/>
  <c i="4" r="J35"/>
  <c i="1" r="AX97"/>
  <c i="4"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7"/>
  <c r="BH167"/>
  <c r="BG167"/>
  <c r="BF167"/>
  <c r="T167"/>
  <c r="R167"/>
  <c r="P167"/>
  <c r="BI160"/>
  <c r="BH160"/>
  <c r="BG160"/>
  <c r="BF160"/>
  <c r="T160"/>
  <c r="R160"/>
  <c r="P160"/>
  <c r="BI153"/>
  <c r="BH153"/>
  <c r="BG153"/>
  <c r="BF153"/>
  <c r="T153"/>
  <c r="R153"/>
  <c r="P153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2"/>
  <c r="BH132"/>
  <c r="BG132"/>
  <c r="BF132"/>
  <c r="T132"/>
  <c r="T123"/>
  <c r="R132"/>
  <c r="R123"/>
  <c r="P132"/>
  <c r="P123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89"/>
  <c r="E7"/>
  <c r="E85"/>
  <c i="3" r="J37"/>
  <c r="J36"/>
  <c i="1" r="AY96"/>
  <c i="3" r="J35"/>
  <c i="1" r="AX96"/>
  <c i="3"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1"/>
  <c r="BH181"/>
  <c r="BG181"/>
  <c r="BF181"/>
  <c r="T181"/>
  <c r="R181"/>
  <c r="P181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112"/>
  <c r="E7"/>
  <c r="E85"/>
  <c i="2" r="J37"/>
  <c r="J36"/>
  <c i="1" r="AY95"/>
  <c i="2" r="J35"/>
  <c i="1" r="AX95"/>
  <c i="2"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6"/>
  <c r="BH316"/>
  <c r="BG316"/>
  <c r="BF316"/>
  <c r="T316"/>
  <c r="R316"/>
  <c r="P316"/>
  <c r="BI312"/>
  <c r="BH312"/>
  <c r="BG312"/>
  <c r="BF312"/>
  <c r="T312"/>
  <c r="R312"/>
  <c r="P312"/>
  <c r="BI308"/>
  <c r="BH308"/>
  <c r="BG308"/>
  <c r="BF308"/>
  <c r="T308"/>
  <c r="R308"/>
  <c r="P308"/>
  <c r="BI304"/>
  <c r="BH304"/>
  <c r="BG304"/>
  <c r="BF304"/>
  <c r="T304"/>
  <c r="R304"/>
  <c r="P304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7"/>
  <c r="BH287"/>
  <c r="BG287"/>
  <c r="BF287"/>
  <c r="T287"/>
  <c r="R287"/>
  <c r="P287"/>
  <c r="BI283"/>
  <c r="BH283"/>
  <c r="BG283"/>
  <c r="BF283"/>
  <c r="T283"/>
  <c r="R283"/>
  <c r="P283"/>
  <c r="BI279"/>
  <c r="BH279"/>
  <c r="BG279"/>
  <c r="BF279"/>
  <c r="T279"/>
  <c r="R279"/>
  <c r="P279"/>
  <c r="BI275"/>
  <c r="BH275"/>
  <c r="BG275"/>
  <c r="BF275"/>
  <c r="T275"/>
  <c r="R275"/>
  <c r="P275"/>
  <c r="BI271"/>
  <c r="BH271"/>
  <c r="BG271"/>
  <c r="BF271"/>
  <c r="T271"/>
  <c r="R271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7"/>
  <c r="BH227"/>
  <c r="BG227"/>
  <c r="BF227"/>
  <c r="T227"/>
  <c r="R227"/>
  <c r="P227"/>
  <c r="BI223"/>
  <c r="BH223"/>
  <c r="BG223"/>
  <c r="BF223"/>
  <c r="T223"/>
  <c r="R223"/>
  <c r="P223"/>
  <c r="BI219"/>
  <c r="BH219"/>
  <c r="BG219"/>
  <c r="BF219"/>
  <c r="T219"/>
  <c r="R219"/>
  <c r="P219"/>
  <c r="BI215"/>
  <c r="BH215"/>
  <c r="BG215"/>
  <c r="BF215"/>
  <c r="T215"/>
  <c r="R215"/>
  <c r="P215"/>
  <c r="BI210"/>
  <c r="BH210"/>
  <c r="BG210"/>
  <c r="BF210"/>
  <c r="T210"/>
  <c r="R210"/>
  <c r="P210"/>
  <c r="BI206"/>
  <c r="BH206"/>
  <c r="BG206"/>
  <c r="BF206"/>
  <c r="T206"/>
  <c r="R206"/>
  <c r="P206"/>
  <c r="BI202"/>
  <c r="BH202"/>
  <c r="BG202"/>
  <c r="BF202"/>
  <c r="T202"/>
  <c r="R202"/>
  <c r="P202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21"/>
  <c r="BH121"/>
  <c r="BG121"/>
  <c r="BF121"/>
  <c r="T121"/>
  <c r="R121"/>
  <c r="P121"/>
  <c r="J115"/>
  <c r="J114"/>
  <c r="F114"/>
  <c r="F112"/>
  <c r="E110"/>
  <c r="J92"/>
  <c r="J91"/>
  <c r="F91"/>
  <c r="F89"/>
  <c r="E87"/>
  <c r="J18"/>
  <c r="E18"/>
  <c r="F92"/>
  <c r="J17"/>
  <c r="J12"/>
  <c r="J89"/>
  <c r="E7"/>
  <c r="E85"/>
  <c i="1" r="L90"/>
  <c r="AM90"/>
  <c r="AM89"/>
  <c r="L89"/>
  <c r="AM87"/>
  <c r="L87"/>
  <c r="L85"/>
  <c r="L84"/>
  <c i="2" r="BK287"/>
  <c r="BK283"/>
  <c r="BK275"/>
  <c r="BK271"/>
  <c r="J259"/>
  <c r="J243"/>
  <c r="J227"/>
  <c r="J219"/>
  <c r="BK206"/>
  <c r="J193"/>
  <c r="BK180"/>
  <c r="BK154"/>
  <c r="J141"/>
  <c r="BK126"/>
  <c i="1" r="AS94"/>
  <c i="2" r="BK259"/>
  <c r="J206"/>
  <c r="BK193"/>
  <c r="BK189"/>
  <c r="BK171"/>
  <c r="J167"/>
  <c r="J154"/>
  <c r="BK150"/>
  <c r="J324"/>
  <c r="J316"/>
  <c r="J279"/>
  <c r="J263"/>
  <c r="BK251"/>
  <c r="BK227"/>
  <c r="J210"/>
  <c r="J189"/>
  <c r="J171"/>
  <c r="J163"/>
  <c r="J150"/>
  <c r="J126"/>
  <c r="BK332"/>
  <c r="BK267"/>
  <c r="BK247"/>
  <c r="J239"/>
  <c r="J231"/>
  <c r="BK215"/>
  <c r="J176"/>
  <c r="J121"/>
  <c i="3" r="J203"/>
  <c r="BK177"/>
  <c r="BK169"/>
  <c r="J161"/>
  <c r="J126"/>
  <c r="J186"/>
  <c r="J156"/>
  <c r="BK136"/>
  <c r="BK121"/>
  <c r="J202"/>
  <c r="J173"/>
  <c r="BK198"/>
  <c r="J190"/>
  <c r="J146"/>
  <c r="BK126"/>
  <c i="4" r="BK194"/>
  <c r="BK190"/>
  <c r="BK153"/>
  <c r="J139"/>
  <c r="J194"/>
  <c r="J189"/>
  <c r="BK171"/>
  <c r="BK160"/>
  <c r="J143"/>
  <c r="BK139"/>
  <c r="J132"/>
  <c r="J171"/>
  <c r="BK140"/>
  <c r="BK132"/>
  <c i="5" r="BK462"/>
  <c r="J433"/>
  <c r="J292"/>
  <c r="BK265"/>
  <c r="J224"/>
  <c r="BK194"/>
  <c r="BK179"/>
  <c r="J158"/>
  <c r="BK138"/>
  <c r="BK461"/>
  <c r="BK348"/>
  <c r="BK292"/>
  <c r="BK259"/>
  <c r="J250"/>
  <c r="BK230"/>
  <c r="BK213"/>
  <c r="J203"/>
  <c r="BK185"/>
  <c r="J459"/>
  <c r="J425"/>
  <c r="J401"/>
  <c r="J377"/>
  <c r="J324"/>
  <c r="BK263"/>
  <c r="J254"/>
  <c r="BK238"/>
  <c r="J197"/>
  <c r="BK170"/>
  <c r="J468"/>
  <c r="J461"/>
  <c r="BK433"/>
  <c r="BK417"/>
  <c r="BK393"/>
  <c r="J361"/>
  <c r="BK312"/>
  <c r="J294"/>
  <c r="J265"/>
  <c r="BK254"/>
  <c r="J235"/>
  <c r="J213"/>
  <c r="BK197"/>
  <c r="J189"/>
  <c r="BK150"/>
  <c i="6" r="BK200"/>
  <c r="J187"/>
  <c r="J171"/>
  <c r="J155"/>
  <c r="J134"/>
  <c r="BK233"/>
  <c r="BK220"/>
  <c r="BK208"/>
  <c r="J196"/>
  <c r="J183"/>
  <c r="J163"/>
  <c r="J143"/>
  <c r="BK130"/>
  <c r="BK235"/>
  <c r="J228"/>
  <c r="BK212"/>
  <c r="J235"/>
  <c r="BK216"/>
  <c r="J175"/>
  <c r="J159"/>
  <c r="J130"/>
  <c i="7" r="BK143"/>
  <c r="J144"/>
  <c r="BK138"/>
  <c r="J125"/>
  <c r="J129"/>
  <c i="8" r="J174"/>
  <c r="BK163"/>
  <c r="J143"/>
  <c r="BK136"/>
  <c r="BK170"/>
  <c r="BK150"/>
  <c r="J137"/>
  <c r="BK124"/>
  <c r="BK135"/>
  <c r="J129"/>
  <c r="J163"/>
  <c i="9" r="J402"/>
  <c r="J351"/>
  <c r="BK310"/>
  <c r="J296"/>
  <c r="J286"/>
  <c r="J278"/>
  <c r="J265"/>
  <c r="J240"/>
  <c r="BK225"/>
  <c r="J216"/>
  <c r="J201"/>
  <c r="J173"/>
  <c r="BK168"/>
  <c r="J409"/>
  <c r="J398"/>
  <c r="BK368"/>
  <c r="J336"/>
  <c r="J314"/>
  <c r="BK296"/>
  <c r="BK273"/>
  <c r="J256"/>
  <c r="J242"/>
  <c r="J225"/>
  <c r="BK212"/>
  <c r="BK186"/>
  <c r="J175"/>
  <c r="J146"/>
  <c r="J382"/>
  <c r="J361"/>
  <c r="J341"/>
  <c r="BK304"/>
  <c r="BK284"/>
  <c r="BK265"/>
  <c r="J251"/>
  <c r="J222"/>
  <c r="J199"/>
  <c r="BK172"/>
  <c r="J139"/>
  <c r="BK402"/>
  <c r="BK389"/>
  <c r="J331"/>
  <c r="BK314"/>
  <c r="BK251"/>
  <c r="BK222"/>
  <c r="J196"/>
  <c r="J183"/>
  <c r="BK175"/>
  <c r="J153"/>
  <c i="10" r="BK130"/>
  <c r="J130"/>
  <c i="11" r="J260"/>
  <c r="J248"/>
  <c r="J220"/>
  <c r="BK192"/>
  <c r="BK175"/>
  <c r="BK147"/>
  <c r="J134"/>
  <c r="J121"/>
  <c r="J266"/>
  <c r="J240"/>
  <c r="J228"/>
  <c r="J187"/>
  <c r="BK159"/>
  <c r="J151"/>
  <c r="J265"/>
  <c r="BK260"/>
  <c r="J244"/>
  <c r="BK224"/>
  <c r="BK204"/>
  <c r="J183"/>
  <c r="J159"/>
  <c r="J143"/>
  <c r="BK125"/>
  <c r="BK256"/>
  <c r="BK232"/>
  <c r="J204"/>
  <c r="BK167"/>
  <c r="BK143"/>
  <c i="12" r="BK178"/>
  <c r="J170"/>
  <c r="BK150"/>
  <c r="BK145"/>
  <c r="J132"/>
  <c r="J177"/>
  <c r="J162"/>
  <c r="J176"/>
  <c r="BK162"/>
  <c r="BK144"/>
  <c r="BK136"/>
  <c r="J179"/>
  <c r="BK174"/>
  <c r="J145"/>
  <c r="BK121"/>
  <c i="13" r="BK173"/>
  <c r="BK165"/>
  <c r="J138"/>
  <c r="BK124"/>
  <c r="J159"/>
  <c r="BK174"/>
  <c r="J141"/>
  <c r="J124"/>
  <c r="J165"/>
  <c r="BK141"/>
  <c r="J137"/>
  <c i="14" r="J381"/>
  <c r="J344"/>
  <c r="BK329"/>
  <c r="BK303"/>
  <c r="BK293"/>
  <c r="BK281"/>
  <c r="J249"/>
  <c r="J203"/>
  <c r="J173"/>
  <c r="BK169"/>
  <c r="J399"/>
  <c r="J369"/>
  <c r="BK344"/>
  <c r="BK313"/>
  <c r="J293"/>
  <c r="BK270"/>
  <c r="BK254"/>
  <c r="J245"/>
  <c r="J230"/>
  <c r="J224"/>
  <c r="BK207"/>
  <c r="BK182"/>
  <c r="BK164"/>
  <c r="J406"/>
  <c r="BK400"/>
  <c r="BK375"/>
  <c r="J354"/>
  <c r="J329"/>
  <c r="J313"/>
  <c r="BK289"/>
  <c r="J270"/>
  <c r="J238"/>
  <c r="BK224"/>
  <c r="J214"/>
  <c r="J201"/>
  <c r="J176"/>
  <c r="J167"/>
  <c r="J139"/>
  <c r="BK387"/>
  <c r="J363"/>
  <c r="BK307"/>
  <c r="J276"/>
  <c r="BK247"/>
  <c r="J227"/>
  <c r="J207"/>
  <c r="J192"/>
  <c r="BK176"/>
  <c r="BK168"/>
  <c r="BK157"/>
  <c r="BK139"/>
  <c i="15" r="F37"/>
  <c i="1" r="BD108"/>
  <c i="16" r="BK236"/>
  <c r="J232"/>
  <c r="J196"/>
  <c r="J171"/>
  <c r="BK147"/>
  <c r="J121"/>
  <c r="J233"/>
  <c r="BK208"/>
  <c r="BK196"/>
  <c r="BK183"/>
  <c r="J147"/>
  <c r="J235"/>
  <c r="BK216"/>
  <c r="J167"/>
  <c r="J138"/>
  <c r="BK235"/>
  <c r="BK224"/>
  <c r="J216"/>
  <c r="J200"/>
  <c r="BK179"/>
  <c r="BK159"/>
  <c r="BK138"/>
  <c r="J125"/>
  <c i="17" r="J143"/>
  <c r="J125"/>
  <c r="J129"/>
  <c r="J121"/>
  <c r="BK121"/>
  <c i="18" r="J157"/>
  <c r="BK124"/>
  <c r="J171"/>
  <c r="J139"/>
  <c r="J174"/>
  <c r="J163"/>
  <c r="BK143"/>
  <c r="J135"/>
  <c r="J170"/>
  <c r="BK139"/>
  <c r="BK135"/>
  <c i="19" r="BK409"/>
  <c r="J402"/>
  <c r="BK386"/>
  <c r="BK362"/>
  <c r="BK344"/>
  <c r="BK322"/>
  <c r="J304"/>
  <c r="BK281"/>
  <c r="J269"/>
  <c r="BK254"/>
  <c r="J245"/>
  <c r="BK221"/>
  <c r="J206"/>
  <c r="BK191"/>
  <c r="J185"/>
  <c r="J160"/>
  <c r="BK400"/>
  <c r="J386"/>
  <c r="BK368"/>
  <c r="J354"/>
  <c r="J334"/>
  <c r="BK312"/>
  <c r="J292"/>
  <c r="J264"/>
  <c r="J239"/>
  <c r="J230"/>
  <c r="BK219"/>
  <c r="BK206"/>
  <c r="BK185"/>
  <c r="J176"/>
  <c r="BK167"/>
  <c r="J407"/>
  <c r="BK318"/>
  <c r="BK294"/>
  <c r="J288"/>
  <c r="BK259"/>
  <c r="BK251"/>
  <c r="J235"/>
  <c r="J195"/>
  <c r="J179"/>
  <c r="BK160"/>
  <c r="J146"/>
  <c r="BK402"/>
  <c r="J344"/>
  <c r="J316"/>
  <c r="J294"/>
  <c r="J243"/>
  <c r="BK224"/>
  <c r="J200"/>
  <c r="BK174"/>
  <c r="BK170"/>
  <c r="BK152"/>
  <c i="20" r="J121"/>
  <c r="BK130"/>
  <c i="21" r="J234"/>
  <c r="J220"/>
  <c r="J204"/>
  <c r="J192"/>
  <c r="BK171"/>
  <c r="J159"/>
  <c r="J143"/>
  <c r="BK121"/>
  <c r="BK234"/>
  <c r="J224"/>
  <c r="J138"/>
  <c r="J232"/>
  <c r="BK212"/>
  <c r="J200"/>
  <c r="J175"/>
  <c r="J151"/>
  <c r="BK125"/>
  <c r="J196"/>
  <c r="BK183"/>
  <c r="BK159"/>
  <c r="BK138"/>
  <c i="22" r="J139"/>
  <c r="J121"/>
  <c r="J133"/>
  <c r="BK137"/>
  <c r="BK138"/>
  <c i="23" r="BK171"/>
  <c r="J157"/>
  <c r="BK174"/>
  <c r="BK157"/>
  <c r="BK140"/>
  <c r="J135"/>
  <c r="BK170"/>
  <c r="J136"/>
  <c r="BK163"/>
  <c r="BK136"/>
  <c i="24" r="J404"/>
  <c r="J385"/>
  <c r="BK358"/>
  <c r="BK343"/>
  <c r="J323"/>
  <c r="J293"/>
  <c r="BK274"/>
  <c r="J251"/>
  <c r="BK247"/>
  <c r="BK220"/>
  <c r="BK206"/>
  <c r="BK195"/>
  <c r="BK179"/>
  <c r="BK167"/>
  <c r="J152"/>
  <c r="J408"/>
  <c r="BK401"/>
  <c r="J367"/>
  <c r="J353"/>
  <c r="BK333"/>
  <c r="BK315"/>
  <c r="BK293"/>
  <c r="J272"/>
  <c r="BK253"/>
  <c r="J240"/>
  <c r="J204"/>
  <c r="J176"/>
  <c r="J160"/>
  <c r="BK404"/>
  <c r="BK391"/>
  <c r="J338"/>
  <c r="BK297"/>
  <c r="BK272"/>
  <c r="J253"/>
  <c r="BK242"/>
  <c r="J238"/>
  <c r="J226"/>
  <c r="J219"/>
  <c r="J200"/>
  <c r="J167"/>
  <c r="BK367"/>
  <c r="J315"/>
  <c r="BK303"/>
  <c r="BK287"/>
  <c r="BK250"/>
  <c r="BK221"/>
  <c r="J206"/>
  <c r="BK191"/>
  <c r="BK182"/>
  <c r="J171"/>
  <c r="J162"/>
  <c i="25" r="BK125"/>
  <c r="J121"/>
  <c i="26" r="BK232"/>
  <c r="J212"/>
  <c r="J200"/>
  <c r="BK167"/>
  <c r="J147"/>
  <c r="J130"/>
  <c r="BK224"/>
  <c r="J208"/>
  <c r="BK183"/>
  <c r="BK147"/>
  <c r="BK235"/>
  <c r="BK228"/>
  <c r="BK212"/>
  <c r="J175"/>
  <c r="J167"/>
  <c r="BK138"/>
  <c r="J125"/>
  <c r="J183"/>
  <c r="J138"/>
  <c i="27" r="J139"/>
  <c r="BK133"/>
  <c r="BK121"/>
  <c r="BK125"/>
  <c r="BK137"/>
  <c i="28" r="BK171"/>
  <c r="BK137"/>
  <c r="J135"/>
  <c r="J172"/>
  <c r="BK157"/>
  <c r="BK174"/>
  <c r="J140"/>
  <c r="J136"/>
  <c r="J170"/>
  <c r="J143"/>
  <c r="J124"/>
  <c i="29" r="J390"/>
  <c r="J364"/>
  <c r="J292"/>
  <c r="BK263"/>
  <c r="J229"/>
  <c r="J210"/>
  <c r="BK175"/>
  <c r="BK159"/>
  <c r="BK395"/>
  <c r="J358"/>
  <c r="J329"/>
  <c r="J312"/>
  <c r="BK302"/>
  <c r="J242"/>
  <c r="J223"/>
  <c r="BK210"/>
  <c r="BK187"/>
  <c r="J175"/>
  <c r="BK170"/>
  <c r="BK145"/>
  <c r="J397"/>
  <c r="BK392"/>
  <c r="BK376"/>
  <c r="BK358"/>
  <c r="BK344"/>
  <c r="J334"/>
  <c r="BK314"/>
  <c r="BK294"/>
  <c r="J284"/>
  <c r="BK276"/>
  <c r="BK265"/>
  <c r="BK249"/>
  <c r="J238"/>
  <c r="BK205"/>
  <c r="J197"/>
  <c r="BK194"/>
  <c r="J187"/>
  <c r="J173"/>
  <c r="J166"/>
  <c r="J151"/>
  <c r="J370"/>
  <c r="J302"/>
  <c r="J282"/>
  <c r="J263"/>
  <c r="J254"/>
  <c r="BK240"/>
  <c r="J220"/>
  <c r="J199"/>
  <c r="J161"/>
  <c i="30" r="BK121"/>
  <c i="31" r="BK232"/>
  <c r="BK208"/>
  <c r="J183"/>
  <c r="BK163"/>
  <c r="BK138"/>
  <c r="BK125"/>
  <c r="J234"/>
  <c r="BK216"/>
  <c r="BK204"/>
  <c r="BK167"/>
  <c r="BK151"/>
  <c r="BK233"/>
  <c r="J196"/>
  <c r="BK183"/>
  <c r="J163"/>
  <c r="J147"/>
  <c r="J134"/>
  <c r="J235"/>
  <c r="J224"/>
  <c r="J204"/>
  <c r="J187"/>
  <c i="32" r="J139"/>
  <c r="J138"/>
  <c r="J137"/>
  <c r="BK121"/>
  <c r="J133"/>
  <c r="BK125"/>
  <c i="33" r="J172"/>
  <c r="J163"/>
  <c r="BK140"/>
  <c r="J171"/>
  <c r="J139"/>
  <c r="J124"/>
  <c r="BK139"/>
  <c r="J174"/>
  <c r="BK163"/>
  <c r="J143"/>
  <c r="J136"/>
  <c i="34" r="BK407"/>
  <c r="BK402"/>
  <c r="J351"/>
  <c r="J326"/>
  <c r="J310"/>
  <c r="BK286"/>
  <c r="BK256"/>
  <c r="BK231"/>
  <c r="J207"/>
  <c r="BK180"/>
  <c r="BK172"/>
  <c r="J139"/>
  <c r="BK351"/>
  <c r="BK331"/>
  <c r="J308"/>
  <c r="BK284"/>
  <c r="BK273"/>
  <c r="BK246"/>
  <c r="J228"/>
  <c r="J216"/>
  <c r="BK192"/>
  <c r="J175"/>
  <c r="J153"/>
  <c r="J409"/>
  <c r="J402"/>
  <c r="J389"/>
  <c r="BK336"/>
  <c r="J300"/>
  <c r="J286"/>
  <c r="BK280"/>
  <c r="J256"/>
  <c r="BK242"/>
  <c r="J220"/>
  <c r="J201"/>
  <c r="BK186"/>
  <c r="BK173"/>
  <c r="J161"/>
  <c r="BK400"/>
  <c r="J375"/>
  <c r="J354"/>
  <c r="BK316"/>
  <c r="BK304"/>
  <c r="J278"/>
  <c r="J236"/>
  <c r="BK222"/>
  <c r="BK207"/>
  <c r="J199"/>
  <c r="J177"/>
  <c r="BK163"/>
  <c i="35" r="J121"/>
  <c r="F36"/>
  <c i="1" r="BC128"/>
  <c i="35" r="F35"/>
  <c i="1" r="BB128"/>
  <c i="36" r="BK216"/>
  <c r="J208"/>
  <c r="BK183"/>
  <c r="J167"/>
  <c r="J147"/>
  <c r="BK208"/>
  <c r="BK167"/>
  <c r="BK159"/>
  <c r="J151"/>
  <c r="J125"/>
  <c r="BK228"/>
  <c r="J212"/>
  <c r="BK192"/>
  <c r="J175"/>
  <c r="BK155"/>
  <c r="BK130"/>
  <c r="BK232"/>
  <c r="BK224"/>
  <c r="BK200"/>
  <c r="J163"/>
  <c r="BK134"/>
  <c i="37" r="J155"/>
  <c r="J142"/>
  <c r="BK136"/>
  <c r="J121"/>
  <c r="J143"/>
  <c r="BK142"/>
  <c r="BK164"/>
  <c r="BK151"/>
  <c r="BK126"/>
  <c r="BK141"/>
  <c i="38" r="J174"/>
  <c r="BK163"/>
  <c r="BK169"/>
  <c r="BK140"/>
  <c r="J136"/>
  <c r="J124"/>
  <c r="BK170"/>
  <c r="BK137"/>
  <c r="BK136"/>
  <c r="BK171"/>
  <c i="39" r="J416"/>
  <c r="BK409"/>
  <c r="J361"/>
  <c r="J348"/>
  <c r="J308"/>
  <c r="J252"/>
  <c r="J240"/>
  <c r="BK215"/>
  <c r="BK199"/>
  <c r="J178"/>
  <c r="J171"/>
  <c r="J158"/>
  <c r="J414"/>
  <c r="J396"/>
  <c r="BK361"/>
  <c r="BK348"/>
  <c r="BK308"/>
  <c r="J266"/>
  <c r="J236"/>
  <c r="J215"/>
  <c r="BK208"/>
  <c r="J189"/>
  <c r="BK170"/>
  <c r="BK151"/>
  <c r="BK410"/>
  <c r="BK382"/>
  <c r="J262"/>
  <c r="BK236"/>
  <c r="BK212"/>
  <c r="BK182"/>
  <c r="BK412"/>
  <c r="BK396"/>
  <c r="BK341"/>
  <c r="J315"/>
  <c r="BK245"/>
  <c r="BK224"/>
  <c r="J205"/>
  <c r="J188"/>
  <c r="BK171"/>
  <c r="J144"/>
  <c i="40" r="J303"/>
  <c r="J297"/>
  <c r="J273"/>
  <c r="J257"/>
  <c r="BK233"/>
  <c r="BK225"/>
  <c r="BK208"/>
  <c r="BK168"/>
  <c r="BK146"/>
  <c r="BK138"/>
  <c r="J304"/>
  <c r="J269"/>
  <c r="BK261"/>
  <c r="J133"/>
  <c r="BK125"/>
  <c r="J281"/>
  <c r="BK269"/>
  <c r="J249"/>
  <c r="J220"/>
  <c r="J204"/>
  <c r="J184"/>
  <c r="J172"/>
  <c r="J151"/>
  <c i="41" r="J173"/>
  <c r="J154"/>
  <c r="J141"/>
  <c r="BK172"/>
  <c r="J139"/>
  <c r="J172"/>
  <c r="BK146"/>
  <c r="BK137"/>
  <c r="BK121"/>
  <c r="BK162"/>
  <c r="J146"/>
  <c r="BK139"/>
  <c r="BK132"/>
  <c i="42" r="J192"/>
  <c r="BK169"/>
  <c r="J144"/>
  <c r="BK140"/>
  <c r="J189"/>
  <c r="BK181"/>
  <c r="J148"/>
  <c r="J190"/>
  <c r="J181"/>
  <c r="BK162"/>
  <c r="BK142"/>
  <c r="J124"/>
  <c r="BK124"/>
  <c i="43" r="J381"/>
  <c r="J363"/>
  <c r="J322"/>
  <c r="BK314"/>
  <c r="BK302"/>
  <c r="J290"/>
  <c r="J257"/>
  <c r="J246"/>
  <c r="J237"/>
  <c r="J209"/>
  <c r="J195"/>
  <c r="J176"/>
  <c r="J164"/>
  <c r="J398"/>
  <c r="BK389"/>
  <c r="BK363"/>
  <c r="J343"/>
  <c r="J320"/>
  <c r="BK292"/>
  <c r="BK271"/>
  <c r="BK248"/>
  <c r="BK237"/>
  <c r="BK214"/>
  <c r="J182"/>
  <c r="BK168"/>
  <c r="BK151"/>
  <c r="J396"/>
  <c r="J389"/>
  <c r="BK322"/>
  <c r="BK306"/>
  <c r="BK290"/>
  <c r="J279"/>
  <c r="BK257"/>
  <c r="BK246"/>
  <c r="BK226"/>
  <c r="BK192"/>
  <c r="BK179"/>
  <c r="J168"/>
  <c r="J151"/>
  <c r="J400"/>
  <c r="J393"/>
  <c r="J351"/>
  <c r="BK262"/>
  <c r="J226"/>
  <c r="J207"/>
  <c r="BK195"/>
  <c r="BK182"/>
  <c r="J171"/>
  <c i="44" r="J121"/>
  <c i="45" r="BK223"/>
  <c r="BK219"/>
  <c r="J203"/>
  <c r="J183"/>
  <c r="BK155"/>
  <c r="J138"/>
  <c r="J223"/>
  <c r="J220"/>
  <c r="J187"/>
  <c r="J163"/>
  <c r="BK151"/>
  <c r="J211"/>
  <c r="J199"/>
  <c r="BK175"/>
  <c r="J147"/>
  <c r="BK121"/>
  <c r="J195"/>
  <c r="J175"/>
  <c r="BK143"/>
  <c r="BK125"/>
  <c i="46" r="BK157"/>
  <c r="BK136"/>
  <c r="BK158"/>
  <c r="BK140"/>
  <c r="BK124"/>
  <c r="J158"/>
  <c r="J140"/>
  <c r="BK129"/>
  <c r="J136"/>
  <c i="47" r="BK340"/>
  <c r="J301"/>
  <c r="J257"/>
  <c r="J190"/>
  <c r="J174"/>
  <c r="J165"/>
  <c r="BK149"/>
  <c r="J344"/>
  <c r="J338"/>
  <c r="BK335"/>
  <c r="BK319"/>
  <c r="BK301"/>
  <c r="J287"/>
  <c r="BK277"/>
  <c r="BK244"/>
  <c r="BK228"/>
  <c r="BK206"/>
  <c r="BK201"/>
  <c r="BK190"/>
  <c r="BK180"/>
  <c r="BK169"/>
  <c r="BK157"/>
  <c r="J143"/>
  <c r="J335"/>
  <c r="BK287"/>
  <c r="J267"/>
  <c r="BK242"/>
  <c r="BK221"/>
  <c r="BK214"/>
  <c r="J201"/>
  <c r="J194"/>
  <c r="J178"/>
  <c r="J169"/>
  <c r="J166"/>
  <c r="BK338"/>
  <c r="J295"/>
  <c r="J242"/>
  <c r="BK223"/>
  <c r="BK200"/>
  <c i="48" r="J128"/>
  <c r="BK122"/>
  <c r="BK131"/>
  <c r="BK124"/>
  <c r="J117"/>
  <c r="J127"/>
  <c r="J122"/>
  <c r="BK119"/>
  <c r="J124"/>
  <c i="2" r="J180"/>
  <c i="3" r="BK190"/>
  <c r="J165"/>
  <c r="J131"/>
  <c r="BK194"/>
  <c r="BK161"/>
  <c r="BK146"/>
  <c r="J204"/>
  <c r="J181"/>
  <c r="BK203"/>
  <c r="BK165"/>
  <c r="J141"/>
  <c r="J121"/>
  <c i="4" r="J183"/>
  <c r="BK143"/>
  <c r="BK138"/>
  <c r="J192"/>
  <c r="J124"/>
  <c i="5" r="J449"/>
  <c r="BK303"/>
  <c r="J286"/>
  <c r="BK256"/>
  <c r="J241"/>
  <c r="BK232"/>
  <c r="BK205"/>
  <c r="J190"/>
  <c r="J177"/>
  <c r="J150"/>
  <c r="J464"/>
  <c r="J417"/>
  <c r="J336"/>
  <c r="BK286"/>
  <c r="J256"/>
  <c r="BK233"/>
  <c r="BK218"/>
  <c r="J192"/>
  <c r="BK158"/>
  <c r="BK441"/>
  <c r="J393"/>
  <c r="BK369"/>
  <c r="J348"/>
  <c r="J262"/>
  <c r="J252"/>
  <c r="BK235"/>
  <c r="J194"/>
  <c r="BK468"/>
  <c r="BK464"/>
  <c r="BK449"/>
  <c r="BK401"/>
  <c r="J369"/>
  <c r="BK324"/>
  <c r="J303"/>
  <c r="BK272"/>
  <c r="J263"/>
  <c r="BK250"/>
  <c r="J230"/>
  <c r="BK203"/>
  <c r="BK188"/>
  <c r="J179"/>
  <c i="6" r="BK234"/>
  <c r="J192"/>
  <c r="J179"/>
  <c r="J167"/>
  <c r="J151"/>
  <c r="BK121"/>
  <c r="BK232"/>
  <c r="J216"/>
  <c r="J200"/>
  <c r="BK187"/>
  <c r="BK175"/>
  <c r="BK147"/>
  <c r="BK134"/>
  <c r="J236"/>
  <c r="J220"/>
  <c r="J121"/>
  <c r="J233"/>
  <c r="J204"/>
  <c r="BK167"/>
  <c r="BK151"/>
  <c r="BK125"/>
  <c i="7" r="BK142"/>
  <c r="J142"/>
  <c r="J133"/>
  <c r="J138"/>
  <c r="BK125"/>
  <c i="8" r="J169"/>
  <c r="J150"/>
  <c r="J139"/>
  <c r="BK172"/>
  <c r="BK169"/>
  <c r="BK139"/>
  <c r="J135"/>
  <c r="J172"/>
  <c r="BK143"/>
  <c r="BK137"/>
  <c i="9" r="J400"/>
  <c r="BK346"/>
  <c r="J308"/>
  <c r="J290"/>
  <c r="BK280"/>
  <c r="BK261"/>
  <c r="BK236"/>
  <c r="BK223"/>
  <c r="J205"/>
  <c r="BK199"/>
  <c r="J171"/>
  <c r="BK407"/>
  <c r="J403"/>
  <c r="J375"/>
  <c r="J326"/>
  <c r="J304"/>
  <c r="BK290"/>
  <c r="BK246"/>
  <c r="BK231"/>
  <c r="BK220"/>
  <c r="BK196"/>
  <c r="BK189"/>
  <c r="BK177"/>
  <c r="J163"/>
  <c r="BK139"/>
  <c r="BK375"/>
  <c r="BK354"/>
  <c r="J316"/>
  <c r="BK286"/>
  <c r="J280"/>
  <c r="J261"/>
  <c r="BK244"/>
  <c r="J236"/>
  <c r="J212"/>
  <c r="BK180"/>
  <c r="J161"/>
  <c r="BK403"/>
  <c r="BK398"/>
  <c r="BK341"/>
  <c r="BK316"/>
  <c r="BK267"/>
  <c r="J223"/>
  <c r="BK205"/>
  <c r="J189"/>
  <c r="J180"/>
  <c r="BK163"/>
  <c r="BK146"/>
  <c i="10" r="J125"/>
  <c r="BK121"/>
  <c i="11" r="J268"/>
  <c r="J236"/>
  <c r="BK216"/>
  <c r="BK187"/>
  <c r="J167"/>
  <c r="BK138"/>
  <c r="J130"/>
  <c r="BK267"/>
  <c r="J252"/>
  <c r="J232"/>
  <c r="BK212"/>
  <c r="J179"/>
  <c r="BK155"/>
  <c r="BK266"/>
  <c r="J256"/>
  <c r="BK240"/>
  <c r="BK220"/>
  <c r="BK200"/>
  <c r="J192"/>
  <c r="J163"/>
  <c r="BK130"/>
  <c r="J267"/>
  <c r="BK244"/>
  <c r="J212"/>
  <c r="J175"/>
  <c r="BK163"/>
  <c i="12" r="J158"/>
  <c r="BK146"/>
  <c r="J136"/>
  <c r="J126"/>
  <c r="BK170"/>
  <c r="BK179"/>
  <c r="J174"/>
  <c r="J150"/>
  <c r="BK126"/>
  <c r="J178"/>
  <c r="J175"/>
  <c r="J146"/>
  <c r="BK132"/>
  <c i="13" r="BK172"/>
  <c r="J142"/>
  <c r="BK129"/>
  <c r="J171"/>
  <c r="BK142"/>
  <c r="BK159"/>
  <c r="J139"/>
  <c r="J176"/>
  <c r="BK152"/>
  <c r="BK138"/>
  <c i="14" r="J402"/>
  <c r="BK319"/>
  <c r="J299"/>
  <c r="J289"/>
  <c r="BK259"/>
  <c r="J197"/>
  <c r="BK179"/>
  <c r="BK159"/>
  <c r="J387"/>
  <c r="BK354"/>
  <c r="J319"/>
  <c r="J303"/>
  <c r="BK276"/>
  <c r="J268"/>
  <c r="BK249"/>
  <c r="BK227"/>
  <c r="J218"/>
  <c r="BK201"/>
  <c r="J185"/>
  <c r="J145"/>
  <c r="BK404"/>
  <c r="BK395"/>
  <c r="BK363"/>
  <c r="J349"/>
  <c r="BK317"/>
  <c r="BK297"/>
  <c r="J287"/>
  <c r="BK243"/>
  <c r="BK230"/>
  <c r="BK222"/>
  <c r="J209"/>
  <c r="BK195"/>
  <c r="J169"/>
  <c r="J157"/>
  <c r="J404"/>
  <c r="J397"/>
  <c r="BK369"/>
  <c r="BK311"/>
  <c r="J283"/>
  <c r="J259"/>
  <c r="BK238"/>
  <c r="J222"/>
  <c r="BK197"/>
  <c r="J188"/>
  <c r="J182"/>
  <c r="BK173"/>
  <c r="J159"/>
  <c r="BK145"/>
  <c i="15" r="J121"/>
  <c r="F35"/>
  <c i="1" r="BB108"/>
  <c i="15" r="F36"/>
  <c i="1" r="BC108"/>
  <c i="16" r="BK204"/>
  <c r="J179"/>
  <c r="BK163"/>
  <c r="J130"/>
  <c r="J234"/>
  <c r="J224"/>
  <c r="BK200"/>
  <c r="J163"/>
  <c r="BK130"/>
  <c r="BK232"/>
  <c r="J192"/>
  <c r="BK151"/>
  <c r="J134"/>
  <c r="J228"/>
  <c r="J212"/>
  <c r="J187"/>
  <c r="BK171"/>
  <c r="BK155"/>
  <c r="BK134"/>
  <c i="17" r="J144"/>
  <c r="BK129"/>
  <c r="BK138"/>
  <c r="BK144"/>
  <c r="BK125"/>
  <c r="J138"/>
  <c i="18" r="BK163"/>
  <c r="BK174"/>
  <c r="BK170"/>
  <c r="J143"/>
  <c r="BK129"/>
  <c r="BK171"/>
  <c r="J150"/>
  <c r="J137"/>
  <c r="BK150"/>
  <c r="BK136"/>
  <c r="J124"/>
  <c i="19" r="BK407"/>
  <c r="J400"/>
  <c r="BK374"/>
  <c r="BK354"/>
  <c r="BK324"/>
  <c r="J308"/>
  <c r="BK286"/>
  <c r="BK273"/>
  <c r="J259"/>
  <c r="J251"/>
  <c r="J222"/>
  <c r="J211"/>
  <c r="J198"/>
  <c r="BK176"/>
  <c r="J409"/>
  <c r="BK392"/>
  <c r="J374"/>
  <c r="BK359"/>
  <c r="BK339"/>
  <c r="BK316"/>
  <c r="BK302"/>
  <c r="J273"/>
  <c r="J241"/>
  <c r="BK227"/>
  <c r="BK211"/>
  <c r="BK198"/>
  <c r="J182"/>
  <c r="J171"/>
  <c r="J411"/>
  <c r="J404"/>
  <c r="BK298"/>
  <c r="BK269"/>
  <c r="J252"/>
  <c r="BK245"/>
  <c r="J227"/>
  <c r="J221"/>
  <c r="J188"/>
  <c r="J170"/>
  <c r="J140"/>
  <c r="J368"/>
  <c r="J339"/>
  <c r="J312"/>
  <c r="J302"/>
  <c r="J281"/>
  <c r="BK230"/>
  <c r="J204"/>
  <c r="BK182"/>
  <c r="BK171"/>
  <c r="BK162"/>
  <c i="20" r="J130"/>
  <c r="J125"/>
  <c i="21" r="J236"/>
  <c r="BK233"/>
  <c r="J216"/>
  <c r="BK200"/>
  <c r="J187"/>
  <c r="J167"/>
  <c r="J155"/>
  <c r="J134"/>
  <c r="J235"/>
  <c r="BK232"/>
  <c r="BK155"/>
  <c r="J130"/>
  <c r="BK224"/>
  <c r="J208"/>
  <c r="J183"/>
  <c r="BK167"/>
  <c r="J147"/>
  <c r="J212"/>
  <c r="BK187"/>
  <c r="BK175"/>
  <c r="J121"/>
  <c i="22" r="J129"/>
  <c r="J138"/>
  <c r="BK129"/>
  <c r="J125"/>
  <c r="BK133"/>
  <c i="23" r="J170"/>
  <c r="J129"/>
  <c r="J163"/>
  <c r="J143"/>
  <c r="J137"/>
  <c r="J124"/>
  <c r="BK172"/>
  <c r="J150"/>
  <c r="BK135"/>
  <c r="J139"/>
  <c i="24" r="BK410"/>
  <c r="BK399"/>
  <c r="J361"/>
  <c r="BK353"/>
  <c r="BK338"/>
  <c r="BK301"/>
  <c r="BK285"/>
  <c r="BK263"/>
  <c r="J250"/>
  <c r="J234"/>
  <c r="BK215"/>
  <c r="BK204"/>
  <c r="J188"/>
  <c r="J172"/>
  <c r="BK160"/>
  <c r="J410"/>
  <c r="BK403"/>
  <c r="BK385"/>
  <c r="J358"/>
  <c r="J343"/>
  <c r="J317"/>
  <c r="J303"/>
  <c r="J287"/>
  <c r="BK258"/>
  <c r="J242"/>
  <c r="BK226"/>
  <c r="J179"/>
  <c r="BK171"/>
  <c r="J140"/>
  <c r="J403"/>
  <c r="J373"/>
  <c r="BK307"/>
  <c r="J285"/>
  <c r="J263"/>
  <c r="J247"/>
  <c r="BK234"/>
  <c r="J223"/>
  <c r="J215"/>
  <c r="J182"/>
  <c r="J401"/>
  <c r="BK323"/>
  <c r="J307"/>
  <c r="J301"/>
  <c r="J274"/>
  <c r="BK223"/>
  <c r="BK211"/>
  <c r="J195"/>
  <c r="BK185"/>
  <c r="BK172"/>
  <c r="BK152"/>
  <c i="25" r="BK121"/>
  <c r="BK130"/>
  <c i="26" r="J235"/>
  <c r="J220"/>
  <c r="J204"/>
  <c r="BK175"/>
  <c r="BK151"/>
  <c r="J134"/>
  <c r="J236"/>
  <c r="J233"/>
  <c r="BK216"/>
  <c r="J187"/>
  <c r="BK171"/>
  <c r="J159"/>
  <c r="BK236"/>
  <c r="J216"/>
  <c r="J196"/>
  <c r="J171"/>
  <c r="BK163"/>
  <c r="BK134"/>
  <c r="BK200"/>
  <c r="J179"/>
  <c r="J151"/>
  <c r="J121"/>
  <c i="27" r="J137"/>
  <c r="J125"/>
  <c r="J138"/>
  <c r="BK139"/>
  <c i="28" r="BK170"/>
  <c r="BK140"/>
  <c r="J174"/>
  <c r="BK169"/>
  <c r="BK143"/>
  <c r="J169"/>
  <c r="J139"/>
  <c r="BK135"/>
  <c r="BK163"/>
  <c r="BK139"/>
  <c i="29" r="J382"/>
  <c r="BK324"/>
  <c r="J276"/>
  <c r="BK234"/>
  <c r="BK214"/>
  <c r="J190"/>
  <c r="BK166"/>
  <c r="BK399"/>
  <c r="BK394"/>
  <c r="J344"/>
  <c r="J314"/>
  <c r="J308"/>
  <c r="BK298"/>
  <c r="J234"/>
  <c r="BK218"/>
  <c r="BK203"/>
  <c r="BK178"/>
  <c r="BK171"/>
  <c r="BK151"/>
  <c r="J399"/>
  <c r="J394"/>
  <c r="BK382"/>
  <c r="BK364"/>
  <c r="BK349"/>
  <c r="J339"/>
  <c r="BK329"/>
  <c r="BK308"/>
  <c r="BK292"/>
  <c r="BK282"/>
  <c r="J271"/>
  <c r="J259"/>
  <c r="J240"/>
  <c r="BK226"/>
  <c r="BK199"/>
  <c r="BK190"/>
  <c r="J178"/>
  <c r="J170"/>
  <c r="J159"/>
  <c r="J139"/>
  <c r="J349"/>
  <c r="J288"/>
  <c r="BK271"/>
  <c r="J249"/>
  <c r="BK238"/>
  <c r="J218"/>
  <c r="J184"/>
  <c i="30" r="BK130"/>
  <c r="J121"/>
  <c r="BK125"/>
  <c r="J130"/>
  <c i="31" r="BK236"/>
  <c r="BK228"/>
  <c r="J200"/>
  <c r="BK175"/>
  <c r="BK143"/>
  <c r="J130"/>
  <c r="J236"/>
  <c r="J220"/>
  <c r="J208"/>
  <c r="J171"/>
  <c r="BK155"/>
  <c r="BK234"/>
  <c r="J228"/>
  <c r="BK192"/>
  <c r="BK171"/>
  <c r="J151"/>
  <c r="J138"/>
  <c r="J125"/>
  <c r="J233"/>
  <c r="BK220"/>
  <c r="J192"/>
  <c r="J175"/>
  <c i="32" r="J125"/>
  <c r="BK133"/>
  <c r="BK139"/>
  <c r="BK129"/>
  <c i="33" r="BK174"/>
  <c r="J157"/>
  <c r="J135"/>
  <c r="BK169"/>
  <c r="J129"/>
  <c r="BK150"/>
  <c r="BK129"/>
  <c r="BK171"/>
  <c r="J150"/>
  <c r="BK137"/>
  <c i="34" r="BK409"/>
  <c r="J403"/>
  <c r="BK382"/>
  <c r="BK346"/>
  <c r="J304"/>
  <c r="J273"/>
  <c r="BK251"/>
  <c r="J223"/>
  <c r="J192"/>
  <c r="BK177"/>
  <c r="J168"/>
  <c r="BK354"/>
  <c r="J336"/>
  <c r="BK310"/>
  <c r="BK300"/>
  <c r="J280"/>
  <c r="J265"/>
  <c r="J240"/>
  <c r="J222"/>
  <c r="BK196"/>
  <c r="J186"/>
  <c r="J171"/>
  <c r="J146"/>
  <c r="J405"/>
  <c r="J398"/>
  <c r="BK361"/>
  <c r="BK296"/>
  <c r="J284"/>
  <c r="BK265"/>
  <c r="BK244"/>
  <c r="J231"/>
  <c r="BK212"/>
  <c r="BK199"/>
  <c r="BK183"/>
  <c r="J172"/>
  <c r="BK403"/>
  <c r="BK389"/>
  <c r="J361"/>
  <c r="J331"/>
  <c r="BK308"/>
  <c r="BK290"/>
  <c r="J244"/>
  <c r="BK228"/>
  <c r="BK220"/>
  <c r="BK205"/>
  <c r="J196"/>
  <c r="BK171"/>
  <c i="35" r="BK121"/>
  <c r="J34"/>
  <c i="1" r="AW128"/>
  <c i="36" r="BK230"/>
  <c r="J228"/>
  <c r="BK212"/>
  <c r="J188"/>
  <c r="J159"/>
  <c r="J121"/>
  <c r="J200"/>
  <c r="BK175"/>
  <c r="J155"/>
  <c r="J130"/>
  <c r="J232"/>
  <c r="BK220"/>
  <c r="J196"/>
  <c r="J183"/>
  <c r="BK171"/>
  <c r="J138"/>
  <c r="J230"/>
  <c r="J216"/>
  <c r="BK179"/>
  <c r="J143"/>
  <c i="37" r="J163"/>
  <c r="J147"/>
  <c r="J141"/>
  <c r="J126"/>
  <c r="BK165"/>
  <c r="J140"/>
  <c r="BK163"/>
  <c r="BK155"/>
  <c r="BK132"/>
  <c r="J151"/>
  <c i="38" r="BK172"/>
  <c r="J143"/>
  <c r="J172"/>
  <c r="BK143"/>
  <c r="J137"/>
  <c r="J129"/>
  <c r="J171"/>
  <c r="J157"/>
  <c r="J135"/>
  <c r="J169"/>
  <c r="J140"/>
  <c i="39" r="BK414"/>
  <c r="BK375"/>
  <c r="J358"/>
  <c r="J327"/>
  <c r="BK268"/>
  <c r="BK247"/>
  <c r="J221"/>
  <c r="J214"/>
  <c r="J182"/>
  <c r="J173"/>
  <c r="J169"/>
  <c r="J151"/>
  <c r="J409"/>
  <c r="J375"/>
  <c r="BK358"/>
  <c r="J341"/>
  <c r="J268"/>
  <c r="BK257"/>
  <c r="BK232"/>
  <c r="BK214"/>
  <c r="BK205"/>
  <c r="BK188"/>
  <c r="J166"/>
  <c r="J412"/>
  <c r="BK389"/>
  <c r="BK313"/>
  <c r="J245"/>
  <c r="BK221"/>
  <c r="BK185"/>
  <c r="BK416"/>
  <c r="BK405"/>
  <c r="J382"/>
  <c r="J334"/>
  <c r="J247"/>
  <c r="BK240"/>
  <c r="J208"/>
  <c r="J185"/>
  <c r="BK173"/>
  <c r="J160"/>
  <c r="J137"/>
  <c i="40" r="J302"/>
  <c r="BK285"/>
  <c r="J261"/>
  <c r="J241"/>
  <c r="J229"/>
  <c r="BK216"/>
  <c r="J188"/>
  <c r="BK163"/>
  <c r="J142"/>
  <c r="J121"/>
  <c r="BK277"/>
  <c r="BK249"/>
  <c r="BK121"/>
  <c r="BK304"/>
  <c r="J293"/>
  <c r="J285"/>
  <c r="BK281"/>
  <c r="BK273"/>
  <c r="J245"/>
  <c r="BK241"/>
  <c r="J233"/>
  <c r="J225"/>
  <c r="J212"/>
  <c r="J208"/>
  <c r="BK204"/>
  <c r="BK196"/>
  <c r="J192"/>
  <c r="J176"/>
  <c r="BK155"/>
  <c r="J146"/>
  <c r="BK129"/>
  <c r="BK303"/>
  <c r="BK297"/>
  <c r="BK289"/>
  <c r="BK253"/>
  <c r="BK245"/>
  <c r="BK229"/>
  <c r="BK212"/>
  <c r="BK192"/>
  <c r="BK176"/>
  <c r="J159"/>
  <c r="J138"/>
  <c i="41" r="J171"/>
  <c r="J162"/>
  <c r="BK140"/>
  <c r="BK136"/>
  <c r="J140"/>
  <c r="BK173"/>
  <c r="BK154"/>
  <c r="BK138"/>
  <c r="BK171"/>
  <c r="J166"/>
  <c r="BK150"/>
  <c r="BK141"/>
  <c r="J136"/>
  <c r="J121"/>
  <c i="42" r="BK187"/>
  <c r="BK155"/>
  <c r="J142"/>
  <c r="BK190"/>
  <c r="BK188"/>
  <c r="J162"/>
  <c r="BK192"/>
  <c r="BK175"/>
  <c r="J155"/>
  <c r="J145"/>
  <c r="J140"/>
  <c r="J134"/>
  <c i="43" r="J369"/>
  <c r="BK336"/>
  <c r="BK320"/>
  <c r="BK310"/>
  <c r="BK300"/>
  <c r="BK279"/>
  <c r="BK250"/>
  <c r="BK234"/>
  <c r="BK228"/>
  <c r="BK201"/>
  <c r="J192"/>
  <c r="BK173"/>
  <c r="J159"/>
  <c r="BK396"/>
  <c r="BK381"/>
  <c r="BK357"/>
  <c r="J336"/>
  <c r="J310"/>
  <c r="BK284"/>
  <c r="J262"/>
  <c r="BK242"/>
  <c r="BK229"/>
  <c r="J203"/>
  <c r="BK176"/>
  <c r="BK164"/>
  <c r="BK145"/>
  <c r="BK393"/>
  <c r="BK343"/>
  <c r="BK316"/>
  <c r="J300"/>
  <c r="J284"/>
  <c r="BK267"/>
  <c r="BK252"/>
  <c r="J214"/>
  <c r="BK203"/>
  <c r="J173"/>
  <c r="BK167"/>
  <c r="J157"/>
  <c r="BK400"/>
  <c r="BK391"/>
  <c r="BK286"/>
  <c r="J242"/>
  <c r="J220"/>
  <c r="J201"/>
  <c r="BK185"/>
  <c r="BK169"/>
  <c i="44" r="BK121"/>
  <c r="J126"/>
  <c i="45" r="BK221"/>
  <c r="J215"/>
  <c r="BK187"/>
  <c r="BK163"/>
  <c r="J143"/>
  <c r="J125"/>
  <c r="J221"/>
  <c r="BK195"/>
  <c r="J167"/>
  <c r="BK159"/>
  <c r="BK203"/>
  <c r="J191"/>
  <c r="J159"/>
  <c r="BK130"/>
  <c r="BK211"/>
  <c r="BK183"/>
  <c r="J155"/>
  <c r="J134"/>
  <c r="J121"/>
  <c i="46" r="J156"/>
  <c r="BK139"/>
  <c r="J129"/>
  <c r="J143"/>
  <c r="BK135"/>
  <c r="J159"/>
  <c r="BK143"/>
  <c r="J137"/>
  <c r="BK156"/>
  <c r="J124"/>
  <c i="47" r="J337"/>
  <c r="J277"/>
  <c r="J220"/>
  <c r="J186"/>
  <c r="BK167"/>
  <c r="J157"/>
  <c r="BK143"/>
  <c r="J342"/>
  <c r="J333"/>
  <c r="BK307"/>
  <c r="BK292"/>
  <c r="BK272"/>
  <c r="BK250"/>
  <c r="BK238"/>
  <c r="J221"/>
  <c r="J203"/>
  <c r="BK194"/>
  <c r="BK178"/>
  <c r="BK166"/>
  <c r="BK155"/>
  <c r="BK137"/>
  <c r="BK333"/>
  <c r="J292"/>
  <c r="BK257"/>
  <c r="J244"/>
  <c r="BK233"/>
  <c r="J218"/>
  <c r="BK203"/>
  <c r="BK198"/>
  <c r="J180"/>
  <c r="BK171"/>
  <c r="J162"/>
  <c r="J319"/>
  <c r="BK267"/>
  <c r="J233"/>
  <c r="BK218"/>
  <c r="BK165"/>
  <c i="48" r="BK132"/>
  <c r="BK127"/>
  <c r="BK121"/>
  <c r="J130"/>
  <c r="J123"/>
  <c r="J129"/>
  <c r="J125"/>
  <c r="J121"/>
  <c r="J131"/>
  <c r="BK120"/>
  <c r="BK118"/>
  <c i="2" r="BK344"/>
  <c r="J287"/>
  <c r="J283"/>
  <c r="J275"/>
  <c r="J267"/>
  <c r="J247"/>
  <c r="BK235"/>
  <c r="BK223"/>
  <c r="BK210"/>
  <c r="BK197"/>
  <c r="J184"/>
  <c r="BK163"/>
  <c r="J146"/>
  <c r="J136"/>
  <c r="BK121"/>
  <c r="BK343"/>
  <c r="J343"/>
  <c r="BK342"/>
  <c r="J342"/>
  <c r="BK341"/>
  <c r="J341"/>
  <c r="BK340"/>
  <c r="J340"/>
  <c r="BK336"/>
  <c r="J336"/>
  <c r="BK328"/>
  <c r="J328"/>
  <c r="BK324"/>
  <c r="J320"/>
  <c r="BK316"/>
  <c r="BK312"/>
  <c r="BK308"/>
  <c r="J308"/>
  <c r="BK304"/>
  <c r="J304"/>
  <c r="BK300"/>
  <c r="J300"/>
  <c r="BK296"/>
  <c r="J296"/>
  <c r="BK292"/>
  <c r="J292"/>
  <c r="BK263"/>
  <c r="BK239"/>
  <c r="BK219"/>
  <c r="J215"/>
  <c r="J197"/>
  <c r="BK184"/>
  <c r="BK158"/>
  <c r="BK146"/>
  <c r="BK141"/>
  <c r="BK320"/>
  <c r="J312"/>
  <c r="BK279"/>
  <c r="J271"/>
  <c r="J255"/>
  <c r="BK231"/>
  <c r="J223"/>
  <c r="J202"/>
  <c r="BK176"/>
  <c r="BK167"/>
  <c r="J158"/>
  <c r="J131"/>
  <c r="J344"/>
  <c r="J332"/>
  <c r="BK255"/>
  <c r="J251"/>
  <c r="BK243"/>
  <c r="J235"/>
  <c r="BK202"/>
  <c r="BK136"/>
  <c r="BK131"/>
  <c i="3" r="BK204"/>
  <c r="J198"/>
  <c r="BK173"/>
  <c r="BK156"/>
  <c r="BK141"/>
  <c r="BK202"/>
  <c r="BK181"/>
  <c r="J151"/>
  <c r="BK131"/>
  <c r="BK186"/>
  <c r="J177"/>
  <c r="J169"/>
  <c r="J194"/>
  <c r="BK151"/>
  <c r="J136"/>
  <c i="4" r="J191"/>
  <c r="J177"/>
  <c r="J140"/>
  <c r="BK124"/>
  <c r="BK183"/>
  <c r="BK167"/>
  <c r="J153"/>
  <c r="BK146"/>
  <c r="BK142"/>
  <c r="BK191"/>
  <c r="BK189"/>
  <c r="BK177"/>
  <c r="BK192"/>
  <c r="J190"/>
  <c r="J167"/>
  <c r="J160"/>
  <c r="J146"/>
  <c r="J142"/>
  <c r="J138"/>
  <c i="5" r="J466"/>
  <c r="BK459"/>
  <c r="J441"/>
  <c r="BK294"/>
  <c r="BK279"/>
  <c r="BK246"/>
  <c r="J233"/>
  <c r="BK211"/>
  <c r="BK192"/>
  <c r="J188"/>
  <c r="J170"/>
  <c r="BK144"/>
  <c r="J462"/>
  <c r="BK385"/>
  <c r="J310"/>
  <c r="J272"/>
  <c r="BK252"/>
  <c r="J246"/>
  <c r="BK224"/>
  <c r="J205"/>
  <c r="BK177"/>
  <c r="J138"/>
  <c r="BK457"/>
  <c r="J409"/>
  <c r="J385"/>
  <c r="BK361"/>
  <c r="J312"/>
  <c r="J259"/>
  <c r="BK241"/>
  <c r="J218"/>
  <c r="BK189"/>
  <c r="BK466"/>
  <c r="J457"/>
  <c r="BK425"/>
  <c r="BK409"/>
  <c r="BK377"/>
  <c r="BK336"/>
  <c r="BK310"/>
  <c r="J279"/>
  <c r="BK262"/>
  <c r="J238"/>
  <c r="J232"/>
  <c r="J211"/>
  <c r="BK190"/>
  <c r="J185"/>
  <c r="J144"/>
  <c i="6" r="BK224"/>
  <c r="BK196"/>
  <c r="BK183"/>
  <c r="BK159"/>
  <c r="BK138"/>
  <c r="BK236"/>
  <c r="BK228"/>
  <c r="J212"/>
  <c r="BK204"/>
  <c r="BK192"/>
  <c r="BK179"/>
  <c r="BK155"/>
  <c r="J138"/>
  <c r="J125"/>
  <c r="J232"/>
  <c r="J224"/>
  <c r="BK143"/>
  <c r="J234"/>
  <c r="J208"/>
  <c r="BK171"/>
  <c r="BK163"/>
  <c r="J147"/>
  <c i="7" r="BK144"/>
  <c r="J121"/>
  <c r="J143"/>
  <c r="BK129"/>
  <c r="BK133"/>
  <c r="BK121"/>
  <c i="8" r="J170"/>
  <c r="J157"/>
  <c r="BK140"/>
  <c r="BK174"/>
  <c r="J171"/>
  <c r="BK157"/>
  <c r="J140"/>
  <c r="J136"/>
  <c r="BK129"/>
  <c r="BK171"/>
  <c r="J124"/>
  <c i="9" r="J407"/>
  <c r="J354"/>
  <c r="BK336"/>
  <c r="J294"/>
  <c r="J284"/>
  <c r="J273"/>
  <c r="J246"/>
  <c r="BK228"/>
  <c r="J220"/>
  <c r="J192"/>
  <c r="J172"/>
  <c r="BK409"/>
  <c r="J405"/>
  <c r="BK382"/>
  <c r="BK351"/>
  <c r="BK331"/>
  <c r="BK308"/>
  <c r="BK294"/>
  <c r="J267"/>
  <c r="J244"/>
  <c r="J228"/>
  <c r="BK216"/>
  <c r="BK207"/>
  <c r="BK183"/>
  <c r="BK171"/>
  <c r="BK153"/>
  <c r="J389"/>
  <c r="J368"/>
  <c r="J346"/>
  <c r="J310"/>
  <c r="BK300"/>
  <c r="BK278"/>
  <c r="BK256"/>
  <c r="BK242"/>
  <c r="J231"/>
  <c r="BK201"/>
  <c r="BK173"/>
  <c r="J168"/>
  <c r="BK405"/>
  <c r="BK400"/>
  <c r="BK361"/>
  <c r="BK326"/>
  <c r="J300"/>
  <c r="BK240"/>
  <c r="J207"/>
  <c r="BK192"/>
  <c r="J186"/>
  <c r="J177"/>
  <c r="BK161"/>
  <c i="10" r="J121"/>
  <c r="BK125"/>
  <c i="11" r="BK252"/>
  <c r="J224"/>
  <c r="J208"/>
  <c r="BK183"/>
  <c r="J155"/>
  <c r="J125"/>
  <c r="BK268"/>
  <c r="BK265"/>
  <c r="BK236"/>
  <c r="J200"/>
  <c r="BK171"/>
  <c r="BK134"/>
  <c r="J264"/>
  <c r="BK248"/>
  <c r="BK228"/>
  <c r="BK208"/>
  <c r="J196"/>
  <c r="BK179"/>
  <c r="BK151"/>
  <c r="J138"/>
  <c r="BK121"/>
  <c r="BK264"/>
  <c r="J216"/>
  <c r="BK196"/>
  <c r="J171"/>
  <c r="J147"/>
  <c i="12" r="J180"/>
  <c r="BK175"/>
  <c r="J154"/>
  <c r="J140"/>
  <c r="J121"/>
  <c r="BK166"/>
  <c r="BK177"/>
  <c r="J166"/>
  <c r="BK154"/>
  <c r="BK140"/>
  <c r="BK180"/>
  <c r="BK176"/>
  <c r="BK158"/>
  <c r="J144"/>
  <c i="13" r="J174"/>
  <c r="BK171"/>
  <c r="BK145"/>
  <c r="BK137"/>
  <c r="J172"/>
  <c r="BK176"/>
  <c r="J152"/>
  <c r="J129"/>
  <c r="J173"/>
  <c r="J145"/>
  <c r="BK139"/>
  <c i="14" r="BK397"/>
  <c r="BK349"/>
  <c r="J334"/>
  <c r="J317"/>
  <c r="J297"/>
  <c r="BK283"/>
  <c r="BK268"/>
  <c r="BK225"/>
  <c r="BK192"/>
  <c r="J171"/>
  <c r="J400"/>
  <c r="J395"/>
  <c r="J357"/>
  <c r="BK334"/>
  <c r="J311"/>
  <c r="BK287"/>
  <c r="J264"/>
  <c r="J247"/>
  <c r="J243"/>
  <c r="J225"/>
  <c r="BK209"/>
  <c r="BK188"/>
  <c r="BK167"/>
  <c r="BK406"/>
  <c r="BK402"/>
  <c r="BK381"/>
  <c r="BK357"/>
  <c r="J339"/>
  <c r="J307"/>
  <c r="J281"/>
  <c r="J254"/>
  <c r="BK233"/>
  <c r="BK218"/>
  <c r="BK203"/>
  <c r="J179"/>
  <c r="J168"/>
  <c r="J151"/>
  <c r="BK399"/>
  <c r="J375"/>
  <c r="BK339"/>
  <c r="BK299"/>
  <c r="BK264"/>
  <c r="BK245"/>
  <c r="J233"/>
  <c r="BK214"/>
  <c r="J195"/>
  <c r="BK185"/>
  <c r="BK171"/>
  <c r="J164"/>
  <c r="BK151"/>
  <c i="15" r="BK121"/>
  <c r="J34"/>
  <c i="1" r="AW108"/>
  <c i="16" r="BK233"/>
  <c r="BK212"/>
  <c r="BK187"/>
  <c r="J175"/>
  <c r="J159"/>
  <c r="BK143"/>
  <c r="J236"/>
  <c r="BK228"/>
  <c r="J204"/>
  <c r="BK192"/>
  <c r="J155"/>
  <c r="BK125"/>
  <c r="BK220"/>
  <c r="J183"/>
  <c r="J143"/>
  <c r="BK234"/>
  <c r="J220"/>
  <c r="J208"/>
  <c r="BK175"/>
  <c r="BK167"/>
  <c r="J151"/>
  <c r="BK121"/>
  <c i="17" r="J142"/>
  <c r="BK143"/>
  <c r="BK133"/>
  <c r="J133"/>
  <c r="BK142"/>
  <c i="18" r="J140"/>
  <c r="J172"/>
  <c r="J169"/>
  <c r="J136"/>
  <c r="BK172"/>
  <c r="BK157"/>
  <c r="BK140"/>
  <c r="J129"/>
  <c r="BK169"/>
  <c r="BK137"/>
  <c i="19" r="BK411"/>
  <c r="BK404"/>
  <c r="J392"/>
  <c r="J380"/>
  <c r="J359"/>
  <c r="BK334"/>
  <c r="J318"/>
  <c r="J298"/>
  <c r="J275"/>
  <c r="BK264"/>
  <c r="BK252"/>
  <c r="BK239"/>
  <c r="BK215"/>
  <c r="BK200"/>
  <c r="BK188"/>
  <c r="J162"/>
  <c r="BK140"/>
  <c r="BK380"/>
  <c r="J362"/>
  <c r="J349"/>
  <c r="J322"/>
  <c r="BK304"/>
  <c r="J286"/>
  <c r="J248"/>
  <c r="BK235"/>
  <c r="BK222"/>
  <c r="J215"/>
  <c r="BK204"/>
  <c r="BK179"/>
  <c r="J174"/>
  <c r="BK146"/>
  <c r="J405"/>
  <c r="BK292"/>
  <c r="BK275"/>
  <c r="J254"/>
  <c r="BK248"/>
  <c r="BK243"/>
  <c r="J224"/>
  <c r="J191"/>
  <c r="BK172"/>
  <c r="J152"/>
  <c r="BK405"/>
  <c r="BK349"/>
  <c r="J324"/>
  <c r="BK308"/>
  <c r="BK288"/>
  <c r="BK241"/>
  <c r="J219"/>
  <c r="BK195"/>
  <c r="J172"/>
  <c r="J167"/>
  <c i="20" r="BK125"/>
  <c r="BK121"/>
  <c i="21" r="BK235"/>
  <c r="J228"/>
  <c r="BK208"/>
  <c r="BK196"/>
  <c r="BK179"/>
  <c r="BK163"/>
  <c r="BK147"/>
  <c r="BK236"/>
  <c r="J233"/>
  <c r="BK228"/>
  <c r="BK151"/>
  <c r="J125"/>
  <c r="BK220"/>
  <c r="BK204"/>
  <c r="J171"/>
  <c r="J163"/>
  <c r="BK134"/>
  <c r="BK216"/>
  <c r="BK192"/>
  <c r="J179"/>
  <c r="BK143"/>
  <c r="BK130"/>
  <c i="22" r="BK125"/>
  <c r="J137"/>
  <c r="BK139"/>
  <c r="BK121"/>
  <c i="23" r="J172"/>
  <c r="BK137"/>
  <c r="J171"/>
  <c r="BK150"/>
  <c r="BK139"/>
  <c r="BK129"/>
  <c r="J174"/>
  <c r="J169"/>
  <c r="J140"/>
  <c r="BK169"/>
  <c r="BK143"/>
  <c r="BK124"/>
  <c i="24" r="J406"/>
  <c r="J379"/>
  <c r="BK348"/>
  <c r="J333"/>
  <c r="J297"/>
  <c r="J280"/>
  <c r="J258"/>
  <c r="BK244"/>
  <c r="J221"/>
  <c r="J211"/>
  <c r="BK200"/>
  <c r="J191"/>
  <c r="J174"/>
  <c r="BK162"/>
  <c r="BK146"/>
  <c r="BK406"/>
  <c r="J391"/>
  <c r="BK361"/>
  <c r="J348"/>
  <c r="J321"/>
  <c r="J311"/>
  <c r="BK291"/>
  <c r="J268"/>
  <c r="J244"/>
  <c r="BK238"/>
  <c r="J198"/>
  <c r="BK174"/>
  <c r="J146"/>
  <c r="BK408"/>
  <c r="J399"/>
  <c r="BK379"/>
  <c r="BK321"/>
  <c r="J291"/>
  <c r="BK268"/>
  <c r="BK251"/>
  <c r="BK240"/>
  <c r="BK229"/>
  <c r="J220"/>
  <c r="J185"/>
  <c r="J170"/>
  <c r="BK373"/>
  <c r="BK317"/>
  <c r="BK311"/>
  <c r="BK280"/>
  <c r="J229"/>
  <c r="BK219"/>
  <c r="BK198"/>
  <c r="BK188"/>
  <c r="BK176"/>
  <c r="BK170"/>
  <c r="BK140"/>
  <c i="25" r="J130"/>
  <c r="J125"/>
  <c i="26" r="J234"/>
  <c r="J228"/>
  <c r="BK208"/>
  <c r="J192"/>
  <c r="BK155"/>
  <c r="J143"/>
  <c r="BK121"/>
  <c r="BK234"/>
  <c r="BK220"/>
  <c r="BK192"/>
  <c r="BK179"/>
  <c r="BK143"/>
  <c r="BK233"/>
  <c r="J232"/>
  <c r="J224"/>
  <c r="BK204"/>
  <c r="BK187"/>
  <c r="BK159"/>
  <c r="BK130"/>
  <c r="BK196"/>
  <c r="J163"/>
  <c r="J155"/>
  <c r="BK125"/>
  <c i="27" r="BK138"/>
  <c r="J129"/>
  <c r="J133"/>
  <c r="J121"/>
  <c r="BK129"/>
  <c i="28" r="BK172"/>
  <c r="J163"/>
  <c r="BK129"/>
  <c r="J171"/>
  <c r="J150"/>
  <c r="BK136"/>
  <c r="BK150"/>
  <c r="J137"/>
  <c r="BK124"/>
  <c r="J157"/>
  <c r="J129"/>
  <c i="29" r="J401"/>
  <c r="J376"/>
  <c r="J306"/>
  <c r="BK284"/>
  <c r="BK254"/>
  <c r="BK220"/>
  <c r="BK197"/>
  <c r="BK169"/>
  <c r="BK401"/>
  <c r="BK397"/>
  <c r="J392"/>
  <c r="BK339"/>
  <c r="BK312"/>
  <c r="BK306"/>
  <c r="J244"/>
  <c r="J226"/>
  <c r="BK221"/>
  <c r="J205"/>
  <c r="BK184"/>
  <c r="BK173"/>
  <c r="J169"/>
  <c r="BK139"/>
  <c r="J395"/>
  <c r="BK390"/>
  <c r="BK370"/>
  <c r="BK352"/>
  <c r="BK334"/>
  <c r="J324"/>
  <c r="J298"/>
  <c r="BK288"/>
  <c r="J278"/>
  <c r="J265"/>
  <c r="BK244"/>
  <c r="BK229"/>
  <c r="BK223"/>
  <c r="J203"/>
  <c r="J194"/>
  <c r="J181"/>
  <c r="J171"/>
  <c r="BK161"/>
  <c r="J145"/>
  <c r="J352"/>
  <c r="J294"/>
  <c r="BK278"/>
  <c r="BK259"/>
  <c r="BK242"/>
  <c r="J221"/>
  <c r="J214"/>
  <c r="BK181"/>
  <c i="30" r="J125"/>
  <c i="31" r="BK235"/>
  <c r="J216"/>
  <c r="BK196"/>
  <c r="J167"/>
  <c r="J155"/>
  <c r="BK134"/>
  <c r="J121"/>
  <c r="BK224"/>
  <c r="BK212"/>
  <c r="BK187"/>
  <c r="J159"/>
  <c r="BK147"/>
  <c r="BK200"/>
  <c r="J179"/>
  <c r="BK159"/>
  <c r="J143"/>
  <c r="BK130"/>
  <c r="BK121"/>
  <c r="J232"/>
  <c r="J212"/>
  <c r="BK179"/>
  <c i="32" r="BK138"/>
  <c r="J121"/>
  <c r="J129"/>
  <c r="BK137"/>
  <c i="33" r="J170"/>
  <c r="BK143"/>
  <c r="BK136"/>
  <c r="BK170"/>
  <c r="J137"/>
  <c r="BK157"/>
  <c r="BK135"/>
  <c r="BK172"/>
  <c r="J169"/>
  <c r="J140"/>
  <c r="BK124"/>
  <c i="34" r="BK405"/>
  <c r="BK375"/>
  <c r="BK341"/>
  <c r="J316"/>
  <c r="J296"/>
  <c r="J267"/>
  <c r="J246"/>
  <c r="BK225"/>
  <c r="J189"/>
  <c r="BK175"/>
  <c r="BK146"/>
  <c r="J382"/>
  <c r="J346"/>
  <c r="BK326"/>
  <c r="J290"/>
  <c r="BK278"/>
  <c r="J251"/>
  <c r="J242"/>
  <c r="J225"/>
  <c r="J212"/>
  <c r="J183"/>
  <c r="BK168"/>
  <c r="BK139"/>
  <c r="J407"/>
  <c r="J400"/>
  <c r="J368"/>
  <c r="BK314"/>
  <c r="BK294"/>
  <c r="BK267"/>
  <c r="J261"/>
  <c r="BK236"/>
  <c r="J205"/>
  <c r="BK189"/>
  <c r="J180"/>
  <c r="J163"/>
  <c r="BK153"/>
  <c r="BK398"/>
  <c r="BK368"/>
  <c r="J341"/>
  <c r="J314"/>
  <c r="J294"/>
  <c r="BK261"/>
  <c r="BK240"/>
  <c r="BK223"/>
  <c r="BK216"/>
  <c r="BK201"/>
  <c r="J173"/>
  <c r="BK161"/>
  <c i="35" r="F37"/>
  <c i="36" r="J231"/>
  <c r="J229"/>
  <c r="J192"/>
  <c r="J179"/>
  <c r="BK151"/>
  <c r="BK231"/>
  <c r="J220"/>
  <c r="BK196"/>
  <c r="BK163"/>
  <c r="BK143"/>
  <c r="BK121"/>
  <c r="BK229"/>
  <c r="J224"/>
  <c r="BK204"/>
  <c r="BK188"/>
  <c r="BK147"/>
  <c r="J134"/>
  <c r="BK125"/>
  <c r="J204"/>
  <c r="J171"/>
  <c r="BK138"/>
  <c i="37" r="J159"/>
  <c r="BK143"/>
  <c r="BK140"/>
  <c r="J132"/>
  <c r="BK147"/>
  <c r="J165"/>
  <c r="BK159"/>
  <c r="J136"/>
  <c r="J164"/>
  <c r="BK121"/>
  <c i="38" r="J170"/>
  <c r="BK124"/>
  <c r="BK150"/>
  <c r="J139"/>
  <c r="BK135"/>
  <c r="BK174"/>
  <c r="J163"/>
  <c r="J150"/>
  <c r="BK129"/>
  <c r="BK157"/>
  <c r="BK139"/>
  <c i="39" r="J410"/>
  <c r="J368"/>
  <c r="BK353"/>
  <c r="J313"/>
  <c r="J257"/>
  <c r="BK242"/>
  <c r="BK217"/>
  <c r="J191"/>
  <c r="BK175"/>
  <c r="BK160"/>
  <c r="BK137"/>
  <c r="BK407"/>
  <c r="J389"/>
  <c r="J353"/>
  <c r="BK334"/>
  <c r="BK262"/>
  <c r="J224"/>
  <c r="J212"/>
  <c r="BK191"/>
  <c r="J175"/>
  <c r="BK169"/>
  <c r="BK144"/>
  <c r="J405"/>
  <c r="BK315"/>
  <c r="BK252"/>
  <c r="J232"/>
  <c r="J199"/>
  <c r="J170"/>
  <c r="J407"/>
  <c r="BK368"/>
  <c r="BK327"/>
  <c r="BK266"/>
  <c r="J242"/>
  <c r="J217"/>
  <c r="BK189"/>
  <c r="BK178"/>
  <c r="BK166"/>
  <c r="BK158"/>
  <c i="40" r="J305"/>
  <c r="J301"/>
  <c r="J265"/>
  <c r="J253"/>
  <c r="BK237"/>
  <c r="BK220"/>
  <c r="J196"/>
  <c r="BK180"/>
  <c r="BK159"/>
  <c r="BK133"/>
  <c r="BK302"/>
  <c r="J289"/>
  <c r="BK265"/>
  <c r="BK172"/>
  <c r="J129"/>
  <c r="J200"/>
  <c r="BK188"/>
  <c r="BK184"/>
  <c r="J163"/>
  <c r="BK151"/>
  <c r="BK142"/>
  <c r="BK305"/>
  <c r="BK301"/>
  <c r="BK293"/>
  <c r="J277"/>
  <c r="BK257"/>
  <c r="J237"/>
  <c r="J216"/>
  <c r="BK200"/>
  <c r="J180"/>
  <c r="J168"/>
  <c r="J155"/>
  <c r="J125"/>
  <c i="41" r="J170"/>
  <c r="J150"/>
  <c r="J137"/>
  <c r="J158"/>
  <c r="BK126"/>
  <c r="BK166"/>
  <c r="J142"/>
  <c r="J132"/>
  <c r="BK170"/>
  <c r="BK158"/>
  <c r="BK142"/>
  <c r="J138"/>
  <c r="J126"/>
  <c i="42" r="BK189"/>
  <c r="BK145"/>
  <c r="BK141"/>
  <c r="BK134"/>
  <c r="J187"/>
  <c r="J175"/>
  <c r="J141"/>
  <c r="J188"/>
  <c r="J169"/>
  <c r="BK148"/>
  <c r="BK144"/>
  <c r="J129"/>
  <c r="BK129"/>
  <c i="43" r="J394"/>
  <c r="J357"/>
  <c r="BK329"/>
  <c r="J316"/>
  <c r="J306"/>
  <c r="J292"/>
  <c r="J267"/>
  <c r="J248"/>
  <c r="BK231"/>
  <c r="BK220"/>
  <c r="J197"/>
  <c r="J185"/>
  <c r="J167"/>
  <c r="BK139"/>
  <c r="BK394"/>
  <c r="BK369"/>
  <c r="BK351"/>
  <c r="J329"/>
  <c r="J296"/>
  <c r="J273"/>
  <c r="J252"/>
  <c r="J231"/>
  <c r="J228"/>
  <c r="BK197"/>
  <c r="J169"/>
  <c r="BK157"/>
  <c r="J139"/>
  <c r="J391"/>
  <c r="J375"/>
  <c r="J314"/>
  <c r="J302"/>
  <c r="J286"/>
  <c r="BK273"/>
  <c r="J250"/>
  <c r="J229"/>
  <c r="BK207"/>
  <c r="J188"/>
  <c r="BK171"/>
  <c r="BK159"/>
  <c r="J145"/>
  <c r="BK398"/>
  <c r="BK375"/>
  <c r="BK296"/>
  <c r="J271"/>
  <c r="J234"/>
  <c r="BK209"/>
  <c r="BK188"/>
  <c r="J179"/>
  <c i="44" r="BK126"/>
  <c i="45" r="BK222"/>
  <c r="BK220"/>
  <c r="J207"/>
  <c r="BK171"/>
  <c r="J151"/>
  <c r="J130"/>
  <c r="J222"/>
  <c r="J219"/>
  <c r="BK179"/>
  <c r="BK147"/>
  <c r="BK215"/>
  <c r="BK207"/>
  <c r="BK191"/>
  <c r="J171"/>
  <c r="BK134"/>
  <c r="BK199"/>
  <c r="J179"/>
  <c r="BK167"/>
  <c r="BK138"/>
  <c i="46" r="J161"/>
  <c r="BK150"/>
  <c r="J135"/>
  <c r="J150"/>
  <c r="BK137"/>
  <c r="BK161"/>
  <c r="J157"/>
  <c r="J139"/>
  <c r="BK159"/>
  <c i="47" r="BK344"/>
  <c r="BK325"/>
  <c r="J272"/>
  <c r="BK209"/>
  <c r="J184"/>
  <c r="J137"/>
  <c r="J340"/>
  <c r="BK337"/>
  <c r="J325"/>
  <c r="BK313"/>
  <c r="BK295"/>
  <c r="J282"/>
  <c r="BK255"/>
  <c r="J223"/>
  <c r="J214"/>
  <c r="J198"/>
  <c r="BK184"/>
  <c r="J171"/>
  <c r="BK162"/>
  <c r="J149"/>
  <c r="BK342"/>
  <c r="J307"/>
  <c r="BK282"/>
  <c r="J255"/>
  <c r="J238"/>
  <c r="BK220"/>
  <c r="J206"/>
  <c r="J200"/>
  <c r="BK186"/>
  <c r="BK174"/>
  <c r="J167"/>
  <c r="J155"/>
  <c r="J313"/>
  <c r="J250"/>
  <c r="J228"/>
  <c r="J209"/>
  <c i="48" r="BK130"/>
  <c r="BK129"/>
  <c r="BK126"/>
  <c r="J120"/>
  <c r="J126"/>
  <c r="J118"/>
  <c r="BK128"/>
  <c r="BK123"/>
  <c r="J132"/>
  <c r="BK125"/>
  <c r="J119"/>
  <c r="BK117"/>
  <c i="2" l="1" r="BK120"/>
  <c r="J120"/>
  <c r="J98"/>
  <c r="R120"/>
  <c r="R119"/>
  <c r="R118"/>
  <c i="3" r="P120"/>
  <c r="P119"/>
  <c r="P118"/>
  <c i="1" r="AU96"/>
  <c i="4" r="R137"/>
  <c r="R122"/>
  <c r="BK145"/>
  <c r="J145"/>
  <c r="J101"/>
  <c i="5" r="T137"/>
  <c r="P176"/>
  <c r="BK187"/>
  <c r="J187"/>
  <c r="J100"/>
  <c r="P196"/>
  <c r="BK212"/>
  <c r="J212"/>
  <c r="J104"/>
  <c r="BK255"/>
  <c r="J255"/>
  <c r="J105"/>
  <c r="BK264"/>
  <c r="J264"/>
  <c r="J106"/>
  <c r="BK311"/>
  <c r="J311"/>
  <c r="J107"/>
  <c r="P360"/>
  <c r="R460"/>
  <c r="R455"/>
  <c i="6" r="R120"/>
  <c r="R119"/>
  <c r="R118"/>
  <c i="7" r="T120"/>
  <c r="T119"/>
  <c r="T118"/>
  <c i="8" r="R123"/>
  <c r="P134"/>
  <c r="T134"/>
  <c r="P142"/>
  <c r="P141"/>
  <c i="9" r="BK138"/>
  <c r="J138"/>
  <c r="J98"/>
  <c r="BK160"/>
  <c r="J160"/>
  <c r="J99"/>
  <c r="R170"/>
  <c r="BK179"/>
  <c r="J179"/>
  <c r="J103"/>
  <c r="BK200"/>
  <c r="J200"/>
  <c r="J104"/>
  <c r="P206"/>
  <c r="T245"/>
  <c r="BK279"/>
  <c r="J279"/>
  <c r="J107"/>
  <c r="T315"/>
  <c r="BK353"/>
  <c r="J353"/>
  <c r="J109"/>
  <c r="P401"/>
  <c r="P396"/>
  <c i="10" r="R120"/>
  <c r="R119"/>
  <c r="R118"/>
  <c i="11" r="R120"/>
  <c r="R119"/>
  <c r="R118"/>
  <c i="12" r="P120"/>
  <c r="P119"/>
  <c r="P118"/>
  <c i="1" r="AU105"/>
  <c i="13" r="T123"/>
  <c r="T122"/>
  <c r="T136"/>
  <c r="R144"/>
  <c r="R143"/>
  <c i="14" r="R138"/>
  <c r="P156"/>
  <c r="T166"/>
  <c r="BK175"/>
  <c r="J175"/>
  <c r="J103"/>
  <c r="BK196"/>
  <c r="J196"/>
  <c r="J104"/>
  <c r="BK208"/>
  <c r="J208"/>
  <c r="J105"/>
  <c r="R248"/>
  <c r="BK282"/>
  <c r="J282"/>
  <c r="J107"/>
  <c r="T318"/>
  <c r="BK356"/>
  <c r="J356"/>
  <c r="J109"/>
  <c r="T398"/>
  <c r="T393"/>
  <c i="16" r="R120"/>
  <c r="R119"/>
  <c r="R118"/>
  <c i="17" r="R120"/>
  <c r="R119"/>
  <c r="R118"/>
  <c i="18" r="T123"/>
  <c r="T134"/>
  <c r="P142"/>
  <c r="P141"/>
  <c i="19" r="R139"/>
  <c r="T159"/>
  <c r="R169"/>
  <c r="P178"/>
  <c r="BK199"/>
  <c r="J199"/>
  <c r="J104"/>
  <c r="P205"/>
  <c r="BK244"/>
  <c r="J244"/>
  <c r="J106"/>
  <c r="T244"/>
  <c r="R253"/>
  <c r="P287"/>
  <c r="BK323"/>
  <c r="J323"/>
  <c r="J109"/>
  <c r="BK361"/>
  <c r="J361"/>
  <c r="J110"/>
  <c r="R403"/>
  <c r="R398"/>
  <c i="20" r="R120"/>
  <c r="R119"/>
  <c r="R118"/>
  <c i="21" r="R120"/>
  <c r="R119"/>
  <c r="R118"/>
  <c i="22" r="R120"/>
  <c r="R119"/>
  <c r="R118"/>
  <c i="23" r="R123"/>
  <c r="P134"/>
  <c r="BK142"/>
  <c r="J142"/>
  <c r="J101"/>
  <c i="24" r="R139"/>
  <c r="BK159"/>
  <c r="J159"/>
  <c r="J99"/>
  <c r="BK169"/>
  <c r="J169"/>
  <c r="J100"/>
  <c r="T169"/>
  <c r="T178"/>
  <c r="T199"/>
  <c r="P205"/>
  <c r="R243"/>
  <c r="T252"/>
  <c r="BK286"/>
  <c r="J286"/>
  <c r="J108"/>
  <c r="R322"/>
  <c r="BK360"/>
  <c r="J360"/>
  <c r="J110"/>
  <c r="T402"/>
  <c r="T397"/>
  <c i="25" r="R120"/>
  <c r="R119"/>
  <c r="R118"/>
  <c i="26" r="T120"/>
  <c r="T119"/>
  <c r="T118"/>
  <c i="27" r="P120"/>
  <c r="P119"/>
  <c r="P118"/>
  <c i="1" r="AU120"/>
  <c i="28" r="BK123"/>
  <c r="J123"/>
  <c r="J98"/>
  <c r="BK134"/>
  <c r="J134"/>
  <c r="J99"/>
  <c r="BK142"/>
  <c r="J142"/>
  <c r="J101"/>
  <c i="29" r="R138"/>
  <c r="T158"/>
  <c r="T168"/>
  <c r="P177"/>
  <c r="BK198"/>
  <c r="J198"/>
  <c r="J104"/>
  <c r="BK204"/>
  <c r="J204"/>
  <c r="J105"/>
  <c r="BK243"/>
  <c r="J243"/>
  <c r="J106"/>
  <c r="BK277"/>
  <c r="J277"/>
  <c r="J107"/>
  <c r="BK313"/>
  <c r="J313"/>
  <c r="J108"/>
  <c r="BK351"/>
  <c r="J351"/>
  <c r="J109"/>
  <c r="T393"/>
  <c r="T388"/>
  <c i="30" r="BK120"/>
  <c r="J120"/>
  <c r="J98"/>
  <c i="31" r="T120"/>
  <c r="T119"/>
  <c r="T118"/>
  <c i="32" r="R120"/>
  <c r="R119"/>
  <c r="R118"/>
  <c i="33" r="R123"/>
  <c r="BK134"/>
  <c r="J134"/>
  <c r="J99"/>
  <c r="R142"/>
  <c r="R141"/>
  <c i="34" r="R138"/>
  <c r="P160"/>
  <c r="P170"/>
  <c r="T179"/>
  <c r="T200"/>
  <c r="T206"/>
  <c r="P245"/>
  <c r="T279"/>
  <c r="R315"/>
  <c r="R353"/>
  <c r="R401"/>
  <c r="R396"/>
  <c i="36" r="BK120"/>
  <c r="J120"/>
  <c r="J98"/>
  <c r="R120"/>
  <c r="R119"/>
  <c r="R118"/>
  <c i="37" r="T120"/>
  <c r="T119"/>
  <c r="T118"/>
  <c i="38" r="P123"/>
  <c r="P134"/>
  <c r="T142"/>
  <c r="T141"/>
  <c i="39" r="T136"/>
  <c r="R157"/>
  <c r="T168"/>
  <c r="R177"/>
  <c r="P190"/>
  <c r="T246"/>
  <c r="R314"/>
  <c r="T360"/>
  <c r="BK408"/>
  <c r="J408"/>
  <c r="J111"/>
  <c i="40" r="BK120"/>
  <c r="J120"/>
  <c r="J98"/>
  <c i="41" r="T120"/>
  <c r="T119"/>
  <c r="T118"/>
  <c i="42" r="R123"/>
  <c r="R122"/>
  <c r="R139"/>
  <c r="T147"/>
  <c r="T146"/>
  <c i="43" r="T138"/>
  <c r="P156"/>
  <c r="BK166"/>
  <c r="J166"/>
  <c r="J100"/>
  <c r="P175"/>
  <c r="P196"/>
  <c r="P208"/>
  <c r="BK251"/>
  <c r="J251"/>
  <c r="J106"/>
  <c r="BK285"/>
  <c r="J285"/>
  <c r="J107"/>
  <c r="T285"/>
  <c r="BK350"/>
  <c r="J350"/>
  <c r="J109"/>
  <c r="T350"/>
  <c r="R392"/>
  <c r="R387"/>
  <c i="44" r="R120"/>
  <c r="R119"/>
  <c r="R118"/>
  <c i="45" r="P120"/>
  <c r="P119"/>
  <c r="P118"/>
  <c i="1" r="AU138"/>
  <c i="46" r="R123"/>
  <c r="T134"/>
  <c r="R142"/>
  <c r="R141"/>
  <c i="47" r="P136"/>
  <c r="BK154"/>
  <c r="J154"/>
  <c r="J99"/>
  <c r="T154"/>
  <c r="T164"/>
  <c r="BK173"/>
  <c r="J173"/>
  <c r="J103"/>
  <c r="R173"/>
  <c r="P185"/>
  <c r="BK222"/>
  <c r="J222"/>
  <c r="J105"/>
  <c r="R222"/>
  <c r="P256"/>
  <c r="T256"/>
  <c r="R294"/>
  <c r="P336"/>
  <c r="P331"/>
  <c i="2" r="T120"/>
  <c r="T119"/>
  <c r="T118"/>
  <c i="3" r="BK120"/>
  <c r="J120"/>
  <c r="J98"/>
  <c r="T120"/>
  <c r="T119"/>
  <c r="T118"/>
  <c i="4" r="T137"/>
  <c r="T122"/>
  <c r="T145"/>
  <c r="T144"/>
  <c i="5" r="BK137"/>
  <c r="R176"/>
  <c r="T187"/>
  <c r="BK196"/>
  <c r="J196"/>
  <c r="J103"/>
  <c r="P212"/>
  <c r="R255"/>
  <c r="P264"/>
  <c r="R311"/>
  <c r="T360"/>
  <c r="T460"/>
  <c r="T455"/>
  <c i="6" r="T120"/>
  <c r="T119"/>
  <c r="T118"/>
  <c i="7" r="P120"/>
  <c r="P119"/>
  <c r="P118"/>
  <c i="1" r="AU100"/>
  <c i="8" r="P123"/>
  <c r="P122"/>
  <c r="P121"/>
  <c i="1" r="AU101"/>
  <c i="8" r="T123"/>
  <c r="T122"/>
  <c r="R134"/>
  <c r="T142"/>
  <c r="T141"/>
  <c i="9" r="R138"/>
  <c r="T160"/>
  <c r="T170"/>
  <c r="R179"/>
  <c r="R200"/>
  <c r="T206"/>
  <c r="BK245"/>
  <c r="J245"/>
  <c r="J106"/>
  <c r="R279"/>
  <c r="R315"/>
  <c r="T353"/>
  <c r="T401"/>
  <c r="T396"/>
  <c i="10" r="P120"/>
  <c r="P119"/>
  <c r="P118"/>
  <c i="1" r="AU103"/>
  <c i="11" r="P120"/>
  <c r="P119"/>
  <c r="P118"/>
  <c i="1" r="AU104"/>
  <c i="12" r="R120"/>
  <c r="R119"/>
  <c r="R118"/>
  <c i="13" r="P123"/>
  <c r="BK136"/>
  <c r="J136"/>
  <c r="J99"/>
  <c r="P144"/>
  <c r="P143"/>
  <c i="14" r="BK138"/>
  <c r="J138"/>
  <c r="J98"/>
  <c r="R156"/>
  <c r="P166"/>
  <c r="P175"/>
  <c r="R196"/>
  <c r="P208"/>
  <c r="T248"/>
  <c r="P282"/>
  <c r="BK318"/>
  <c r="J318"/>
  <c r="J108"/>
  <c r="T356"/>
  <c r="P398"/>
  <c r="P393"/>
  <c i="16" r="T120"/>
  <c r="T119"/>
  <c r="T118"/>
  <c i="17" r="T120"/>
  <c r="T119"/>
  <c r="T118"/>
  <c i="18" r="BK123"/>
  <c r="J123"/>
  <c r="J98"/>
  <c r="P134"/>
  <c r="BK142"/>
  <c r="J142"/>
  <c r="J101"/>
  <c i="19" r="P139"/>
  <c r="P159"/>
  <c r="BK169"/>
  <c r="J169"/>
  <c r="J100"/>
  <c r="R178"/>
  <c r="R199"/>
  <c r="R205"/>
  <c r="P244"/>
  <c r="P253"/>
  <c r="R287"/>
  <c r="T323"/>
  <c r="R361"/>
  <c r="T403"/>
  <c r="T398"/>
  <c i="20" r="T120"/>
  <c r="T119"/>
  <c r="T118"/>
  <c i="21" r="P120"/>
  <c r="P119"/>
  <c r="P118"/>
  <c i="1" r="AU114"/>
  <c i="22" r="T120"/>
  <c r="T119"/>
  <c r="T118"/>
  <c i="23" r="T123"/>
  <c r="T122"/>
  <c r="T134"/>
  <c r="T142"/>
  <c r="T141"/>
  <c i="24" r="P159"/>
  <c r="P169"/>
  <c r="R169"/>
  <c r="R178"/>
  <c r="R199"/>
  <c r="R205"/>
  <c r="BK243"/>
  <c r="J243"/>
  <c r="J106"/>
  <c r="R252"/>
  <c r="P286"/>
  <c r="BK322"/>
  <c r="J322"/>
  <c r="J109"/>
  <c r="T360"/>
  <c r="R402"/>
  <c r="R397"/>
  <c i="25" r="BK120"/>
  <c r="BK119"/>
  <c r="J119"/>
  <c r="J97"/>
  <c i="26" r="R120"/>
  <c r="R119"/>
  <c r="R118"/>
  <c i="27" r="R120"/>
  <c r="R119"/>
  <c r="R118"/>
  <c i="28" r="P123"/>
  <c r="R134"/>
  <c r="P142"/>
  <c r="P141"/>
  <c i="29" r="BK138"/>
  <c r="J138"/>
  <c r="J98"/>
  <c r="BK158"/>
  <c r="J158"/>
  <c r="J99"/>
  <c r="BK168"/>
  <c r="J168"/>
  <c r="J100"/>
  <c r="BK177"/>
  <c r="BK176"/>
  <c r="J176"/>
  <c r="J102"/>
  <c r="P198"/>
  <c r="P204"/>
  <c r="R243"/>
  <c r="T277"/>
  <c r="R313"/>
  <c r="P351"/>
  <c r="R393"/>
  <c r="R388"/>
  <c i="30" r="R120"/>
  <c r="R119"/>
  <c r="R118"/>
  <c i="31" r="R120"/>
  <c r="R119"/>
  <c r="R118"/>
  <c i="32" r="BK120"/>
  <c r="BK119"/>
  <c r="BK118"/>
  <c r="J118"/>
  <c r="J96"/>
  <c i="33" r="BK123"/>
  <c r="J123"/>
  <c r="J98"/>
  <c r="R134"/>
  <c r="P142"/>
  <c r="P141"/>
  <c i="34" r="T138"/>
  <c r="R160"/>
  <c r="R170"/>
  <c r="BK179"/>
  <c r="J179"/>
  <c r="J103"/>
  <c r="BK200"/>
  <c r="J200"/>
  <c r="J104"/>
  <c r="P206"/>
  <c r="T245"/>
  <c r="BK279"/>
  <c r="J279"/>
  <c r="J107"/>
  <c r="BK315"/>
  <c r="J315"/>
  <c r="J108"/>
  <c r="T353"/>
  <c r="P401"/>
  <c r="P396"/>
  <c i="38" r="BK134"/>
  <c r="J134"/>
  <c r="J99"/>
  <c r="T134"/>
  <c r="P142"/>
  <c r="P141"/>
  <c i="39" r="R136"/>
  <c r="T157"/>
  <c r="R168"/>
  <c r="P177"/>
  <c r="T190"/>
  <c r="BK246"/>
  <c r="J246"/>
  <c r="J105"/>
  <c r="BK314"/>
  <c r="J314"/>
  <c r="J106"/>
  <c r="R360"/>
  <c r="R408"/>
  <c r="R403"/>
  <c i="40" r="T120"/>
  <c r="T119"/>
  <c r="T118"/>
  <c i="41" r="P120"/>
  <c r="P119"/>
  <c r="P118"/>
  <c i="1" r="AU134"/>
  <c i="42" r="T123"/>
  <c r="T122"/>
  <c r="T121"/>
  <c r="T139"/>
  <c r="BK147"/>
  <c r="J147"/>
  <c r="J101"/>
  <c i="43" r="BK138"/>
  <c r="J138"/>
  <c r="J98"/>
  <c r="R156"/>
  <c r="R166"/>
  <c r="R175"/>
  <c r="BK208"/>
  <c r="J208"/>
  <c r="J105"/>
  <c r="P251"/>
  <c i="45" r="T120"/>
  <c r="T119"/>
  <c r="T118"/>
  <c i="46" r="BK123"/>
  <c r="J123"/>
  <c r="J98"/>
  <c r="BK134"/>
  <c r="J134"/>
  <c r="J99"/>
  <c r="BK142"/>
  <c r="BK141"/>
  <c i="47" r="BK136"/>
  <c r="J136"/>
  <c r="J98"/>
  <c r="P294"/>
  <c i="4" r="BK137"/>
  <c r="J137"/>
  <c r="J99"/>
  <c r="R145"/>
  <c r="R144"/>
  <c i="5" r="P137"/>
  <c r="BK176"/>
  <c r="J176"/>
  <c r="J99"/>
  <c r="R187"/>
  <c r="R196"/>
  <c r="R212"/>
  <c r="P255"/>
  <c r="R264"/>
  <c r="P311"/>
  <c r="R360"/>
  <c r="P460"/>
  <c r="P455"/>
  <c i="6" r="BK120"/>
  <c r="J120"/>
  <c r="J98"/>
  <c i="7" r="BK120"/>
  <c r="J120"/>
  <c r="J98"/>
  <c i="8" r="BK123"/>
  <c r="J123"/>
  <c r="J98"/>
  <c r="BK134"/>
  <c r="J134"/>
  <c r="J99"/>
  <c r="BK142"/>
  <c r="J142"/>
  <c r="J101"/>
  <c r="R142"/>
  <c r="R141"/>
  <c i="9" r="P138"/>
  <c r="P160"/>
  <c r="BK170"/>
  <c r="J170"/>
  <c r="J100"/>
  <c r="P179"/>
  <c r="P200"/>
  <c r="R206"/>
  <c r="R245"/>
  <c r="P279"/>
  <c r="BK315"/>
  <c r="J315"/>
  <c r="J108"/>
  <c r="P353"/>
  <c r="R401"/>
  <c r="R396"/>
  <c i="10" r="BK120"/>
  <c r="J120"/>
  <c r="J98"/>
  <c i="11" r="BK120"/>
  <c r="J120"/>
  <c r="J98"/>
  <c i="12" r="BK120"/>
  <c r="J120"/>
  <c r="J98"/>
  <c i="13" r="BK123"/>
  <c r="J123"/>
  <c r="J98"/>
  <c r="R136"/>
  <c r="T144"/>
  <c r="T143"/>
  <c i="14" r="P138"/>
  <c r="P137"/>
  <c r="BK156"/>
  <c r="J156"/>
  <c r="J99"/>
  <c r="BK166"/>
  <c r="J166"/>
  <c r="J100"/>
  <c r="R175"/>
  <c r="P196"/>
  <c r="R208"/>
  <c r="P248"/>
  <c r="T282"/>
  <c r="P318"/>
  <c r="P356"/>
  <c r="BK398"/>
  <c r="J398"/>
  <c r="J113"/>
  <c i="16" r="BK120"/>
  <c r="J120"/>
  <c r="J98"/>
  <c i="17" r="P120"/>
  <c r="P119"/>
  <c r="P118"/>
  <c i="1" r="AU110"/>
  <c i="18" r="R123"/>
  <c r="BK134"/>
  <c r="J134"/>
  <c r="J99"/>
  <c r="R142"/>
  <c r="R141"/>
  <c i="19" r="BK139"/>
  <c r="J139"/>
  <c r="J98"/>
  <c r="BK159"/>
  <c r="J159"/>
  <c r="J99"/>
  <c r="P169"/>
  <c r="T178"/>
  <c r="P199"/>
  <c r="T199"/>
  <c r="T205"/>
  <c r="R244"/>
  <c r="BK253"/>
  <c r="J253"/>
  <c r="J107"/>
  <c r="BK287"/>
  <c r="J287"/>
  <c r="J108"/>
  <c r="P323"/>
  <c r="T361"/>
  <c r="P403"/>
  <c r="P398"/>
  <c i="20" r="BK120"/>
  <c r="J120"/>
  <c r="J98"/>
  <c i="21" r="BK120"/>
  <c r="BK119"/>
  <c r="J119"/>
  <c r="J97"/>
  <c i="22" r="P120"/>
  <c r="P119"/>
  <c r="P118"/>
  <c i="1" r="AU115"/>
  <c i="23" r="BK123"/>
  <c r="J123"/>
  <c r="J98"/>
  <c r="R134"/>
  <c r="P142"/>
  <c r="P141"/>
  <c i="24" r="P139"/>
  <c r="P138"/>
  <c r="T139"/>
  <c r="T138"/>
  <c r="T159"/>
  <c r="BK178"/>
  <c r="J178"/>
  <c r="J103"/>
  <c r="BK199"/>
  <c r="J199"/>
  <c r="J104"/>
  <c r="T205"/>
  <c r="T243"/>
  <c r="P252"/>
  <c r="T286"/>
  <c r="T322"/>
  <c r="R360"/>
  <c r="P402"/>
  <c r="P397"/>
  <c i="25" r="T120"/>
  <c r="T119"/>
  <c r="T118"/>
  <c i="26" r="BK120"/>
  <c r="J120"/>
  <c r="J98"/>
  <c i="27" r="T120"/>
  <c r="T119"/>
  <c r="T118"/>
  <c i="28" r="R123"/>
  <c r="R122"/>
  <c r="P134"/>
  <c r="T142"/>
  <c r="T141"/>
  <c i="29" r="P138"/>
  <c r="R158"/>
  <c r="P168"/>
  <c r="R177"/>
  <c r="R198"/>
  <c r="R204"/>
  <c r="T243"/>
  <c r="P277"/>
  <c r="P313"/>
  <c r="R351"/>
  <c r="P393"/>
  <c r="P388"/>
  <c i="30" r="P120"/>
  <c r="P119"/>
  <c r="P118"/>
  <c i="1" r="AU123"/>
  <c i="31" r="P120"/>
  <c r="P119"/>
  <c r="P118"/>
  <c i="1" r="AU124"/>
  <c i="32" r="T120"/>
  <c r="T119"/>
  <c r="T118"/>
  <c i="33" r="P123"/>
  <c r="P134"/>
  <c r="T142"/>
  <c r="T141"/>
  <c i="34" r="BK138"/>
  <c r="J138"/>
  <c r="J98"/>
  <c r="T160"/>
  <c r="T170"/>
  <c r="P179"/>
  <c r="P200"/>
  <c r="R206"/>
  <c r="R245"/>
  <c r="R279"/>
  <c r="T315"/>
  <c r="P353"/>
  <c r="T401"/>
  <c r="T396"/>
  <c i="36" r="T120"/>
  <c r="T119"/>
  <c r="T118"/>
  <c i="37" r="BK120"/>
  <c r="BK119"/>
  <c r="J119"/>
  <c r="J97"/>
  <c r="R120"/>
  <c r="R119"/>
  <c r="R118"/>
  <c i="38" r="BK123"/>
  <c r="J123"/>
  <c r="J98"/>
  <c r="T123"/>
  <c r="T122"/>
  <c r="R134"/>
  <c r="R142"/>
  <c r="R141"/>
  <c i="39" r="BK136"/>
  <c r="BK157"/>
  <c r="J157"/>
  <c r="J99"/>
  <c r="BK168"/>
  <c r="J168"/>
  <c r="J100"/>
  <c r="T177"/>
  <c r="BK190"/>
  <c r="J190"/>
  <c r="J104"/>
  <c r="P246"/>
  <c r="T314"/>
  <c r="BK360"/>
  <c r="J360"/>
  <c r="J107"/>
  <c r="T408"/>
  <c r="T403"/>
  <c i="40" r="R120"/>
  <c r="R119"/>
  <c r="R118"/>
  <c i="41" r="R120"/>
  <c r="R119"/>
  <c r="R118"/>
  <c i="42" r="P123"/>
  <c r="P122"/>
  <c r="P139"/>
  <c r="R147"/>
  <c r="R146"/>
  <c i="43" r="P138"/>
  <c r="BK156"/>
  <c r="J156"/>
  <c r="J99"/>
  <c r="P166"/>
  <c r="BK175"/>
  <c r="J175"/>
  <c r="J103"/>
  <c r="BK196"/>
  <c r="J196"/>
  <c r="J104"/>
  <c r="T196"/>
  <c r="R208"/>
  <c r="T251"/>
  <c r="P285"/>
  <c r="BK321"/>
  <c r="J321"/>
  <c r="J108"/>
  <c r="R321"/>
  <c r="R350"/>
  <c r="BK392"/>
  <c r="J392"/>
  <c r="J113"/>
  <c r="T392"/>
  <c r="T387"/>
  <c i="44" r="T120"/>
  <c r="T119"/>
  <c r="T118"/>
  <c i="45" r="BK120"/>
  <c r="J120"/>
  <c r="J98"/>
  <c i="46" r="P123"/>
  <c r="R134"/>
  <c r="P142"/>
  <c r="P141"/>
  <c i="47" r="R136"/>
  <c r="R154"/>
  <c r="P164"/>
  <c r="BK185"/>
  <c r="J185"/>
  <c r="J104"/>
  <c r="T185"/>
  <c r="T222"/>
  <c r="T336"/>
  <c r="T331"/>
  <c i="48" r="P116"/>
  <c i="1" r="AU141"/>
  <c i="48" r="R116"/>
  <c i="2" r="P120"/>
  <c r="P119"/>
  <c r="P118"/>
  <c i="1" r="AU95"/>
  <c i="3" r="R120"/>
  <c r="R119"/>
  <c r="R118"/>
  <c i="4" r="P137"/>
  <c r="P122"/>
  <c r="P121"/>
  <c i="1" r="AU97"/>
  <c i="4" r="P145"/>
  <c r="P144"/>
  <c i="5" r="R137"/>
  <c r="R136"/>
  <c r="T176"/>
  <c r="P187"/>
  <c r="T196"/>
  <c r="T212"/>
  <c r="T255"/>
  <c r="T264"/>
  <c r="T311"/>
  <c r="BK360"/>
  <c r="J360"/>
  <c r="J108"/>
  <c r="BK460"/>
  <c r="J460"/>
  <c r="J112"/>
  <c i="6" r="P120"/>
  <c r="P119"/>
  <c r="P118"/>
  <c i="1" r="AU99"/>
  <c i="7" r="R120"/>
  <c r="R119"/>
  <c r="R118"/>
  <c i="9" r="T138"/>
  <c r="T137"/>
  <c r="R160"/>
  <c r="P170"/>
  <c r="T179"/>
  <c r="T200"/>
  <c r="BK206"/>
  <c r="J206"/>
  <c r="J105"/>
  <c r="P245"/>
  <c r="T279"/>
  <c r="P315"/>
  <c r="R353"/>
  <c r="BK401"/>
  <c r="J401"/>
  <c r="J113"/>
  <c i="10" r="T120"/>
  <c r="T119"/>
  <c r="T118"/>
  <c i="11" r="T120"/>
  <c r="T119"/>
  <c r="T118"/>
  <c i="12" r="T120"/>
  <c r="T119"/>
  <c r="T118"/>
  <c i="13" r="R123"/>
  <c r="R122"/>
  <c r="R121"/>
  <c r="P136"/>
  <c r="BK144"/>
  <c r="J144"/>
  <c r="J101"/>
  <c i="14" r="T138"/>
  <c r="T156"/>
  <c r="R166"/>
  <c r="T175"/>
  <c r="T196"/>
  <c r="T208"/>
  <c r="BK248"/>
  <c r="J248"/>
  <c r="J106"/>
  <c r="R282"/>
  <c r="R318"/>
  <c r="R356"/>
  <c r="R398"/>
  <c r="R393"/>
  <c i="16" r="P120"/>
  <c r="P119"/>
  <c r="P118"/>
  <c i="1" r="AU109"/>
  <c i="17" r="BK120"/>
  <c r="J120"/>
  <c r="J98"/>
  <c i="18" r="P123"/>
  <c r="P122"/>
  <c r="R134"/>
  <c r="T142"/>
  <c r="T141"/>
  <c i="19" r="T139"/>
  <c r="R159"/>
  <c r="T169"/>
  <c r="BK178"/>
  <c r="J178"/>
  <c r="J103"/>
  <c r="BK205"/>
  <c r="J205"/>
  <c r="J105"/>
  <c r="T253"/>
  <c r="T287"/>
  <c r="R323"/>
  <c r="P361"/>
  <c r="BK403"/>
  <c r="J403"/>
  <c r="J114"/>
  <c i="20" r="P120"/>
  <c r="P119"/>
  <c r="P118"/>
  <c i="1" r="AU113"/>
  <c i="21" r="T120"/>
  <c r="T119"/>
  <c r="T118"/>
  <c i="22" r="BK120"/>
  <c r="J120"/>
  <c r="J98"/>
  <c i="23" r="P123"/>
  <c r="P122"/>
  <c r="P121"/>
  <c i="1" r="AU116"/>
  <c i="23" r="BK134"/>
  <c r="J134"/>
  <c r="J99"/>
  <c r="R142"/>
  <c r="R141"/>
  <c i="24" r="BK139"/>
  <c r="R159"/>
  <c r="P178"/>
  <c r="P199"/>
  <c r="BK205"/>
  <c r="J205"/>
  <c r="J105"/>
  <c r="P243"/>
  <c r="BK252"/>
  <c r="J252"/>
  <c r="J107"/>
  <c r="R286"/>
  <c r="P322"/>
  <c r="P360"/>
  <c r="BK402"/>
  <c r="J402"/>
  <c r="J114"/>
  <c i="25" r="P120"/>
  <c r="P119"/>
  <c r="P118"/>
  <c i="1" r="AU118"/>
  <c i="26" r="P120"/>
  <c r="P119"/>
  <c r="P118"/>
  <c i="1" r="AU119"/>
  <c i="27" r="BK120"/>
  <c r="J120"/>
  <c r="J98"/>
  <c i="28" r="T123"/>
  <c r="T122"/>
  <c r="T121"/>
  <c r="T134"/>
  <c r="R142"/>
  <c r="R141"/>
  <c i="29" r="T138"/>
  <c r="T137"/>
  <c r="P158"/>
  <c r="R168"/>
  <c r="T177"/>
  <c r="T198"/>
  <c r="T204"/>
  <c r="P243"/>
  <c r="R277"/>
  <c r="T313"/>
  <c r="T351"/>
  <c r="BK393"/>
  <c r="J393"/>
  <c r="J113"/>
  <c i="30" r="T120"/>
  <c r="T119"/>
  <c r="T118"/>
  <c i="31" r="BK120"/>
  <c r="J120"/>
  <c r="J98"/>
  <c i="32" r="P120"/>
  <c r="P119"/>
  <c r="P118"/>
  <c i="1" r="AU125"/>
  <c i="33" r="T123"/>
  <c r="T134"/>
  <c r="BK142"/>
  <c r="BK141"/>
  <c i="34" r="P138"/>
  <c r="P137"/>
  <c r="BK160"/>
  <c r="J160"/>
  <c r="J99"/>
  <c r="BK170"/>
  <c r="J170"/>
  <c r="J100"/>
  <c r="R179"/>
  <c r="R178"/>
  <c r="R200"/>
  <c r="BK206"/>
  <c r="J206"/>
  <c r="J105"/>
  <c r="BK245"/>
  <c r="J245"/>
  <c r="J106"/>
  <c r="P279"/>
  <c r="P315"/>
  <c r="BK353"/>
  <c r="J353"/>
  <c r="J109"/>
  <c r="BK401"/>
  <c r="J401"/>
  <c r="J113"/>
  <c i="36" r="P120"/>
  <c r="P119"/>
  <c r="P118"/>
  <c i="1" r="AU129"/>
  <c i="37" r="P120"/>
  <c r="P119"/>
  <c r="P118"/>
  <c i="1" r="AU130"/>
  <c i="38" r="R123"/>
  <c r="R122"/>
  <c r="R121"/>
  <c r="BK142"/>
  <c r="J142"/>
  <c r="J101"/>
  <c i="39" r="P136"/>
  <c r="P157"/>
  <c r="P168"/>
  <c r="BK177"/>
  <c r="J177"/>
  <c r="J103"/>
  <c r="R190"/>
  <c r="R246"/>
  <c r="P314"/>
  <c r="P360"/>
  <c r="P408"/>
  <c r="P403"/>
  <c i="40" r="P120"/>
  <c r="P119"/>
  <c r="P118"/>
  <c i="1" r="AU133"/>
  <c i="41" r="BK120"/>
  <c r="J120"/>
  <c r="J98"/>
  <c i="42" r="BK123"/>
  <c r="J123"/>
  <c r="J98"/>
  <c r="BK139"/>
  <c r="J139"/>
  <c r="J99"/>
  <c r="P147"/>
  <c r="P146"/>
  <c i="43" r="R138"/>
  <c r="R137"/>
  <c r="T156"/>
  <c r="T166"/>
  <c r="T175"/>
  <c r="R196"/>
  <c r="T208"/>
  <c r="R251"/>
  <c r="R285"/>
  <c r="P321"/>
  <c r="T321"/>
  <c r="P350"/>
  <c r="P392"/>
  <c r="P387"/>
  <c i="44" r="BK120"/>
  <c r="J120"/>
  <c r="J98"/>
  <c r="P120"/>
  <c r="P119"/>
  <c r="P118"/>
  <c i="1" r="AU137"/>
  <c i="45" r="R120"/>
  <c r="R119"/>
  <c r="R118"/>
  <c i="46" r="T123"/>
  <c r="T122"/>
  <c r="P134"/>
  <c r="T142"/>
  <c r="T141"/>
  <c i="47" r="T136"/>
  <c r="T135"/>
  <c r="P154"/>
  <c r="BK164"/>
  <c r="J164"/>
  <c r="J100"/>
  <c r="R164"/>
  <c r="P173"/>
  <c r="T173"/>
  <c r="R185"/>
  <c r="P222"/>
  <c r="BK256"/>
  <c r="J256"/>
  <c r="J106"/>
  <c r="R256"/>
  <c r="BK294"/>
  <c r="J294"/>
  <c r="J107"/>
  <c r="T294"/>
  <c r="BK336"/>
  <c r="J336"/>
  <c r="J111"/>
  <c r="R336"/>
  <c r="R331"/>
  <c i="48" r="BK116"/>
  <c r="J116"/>
  <c r="T116"/>
  <c i="5" r="BK193"/>
  <c r="J193"/>
  <c r="J101"/>
  <c i="9" r="BK404"/>
  <c r="J404"/>
  <c r="J114"/>
  <c r="BK406"/>
  <c r="J406"/>
  <c r="J115"/>
  <c r="BK408"/>
  <c r="J408"/>
  <c r="J116"/>
  <c i="15" r="BK120"/>
  <c r="J120"/>
  <c r="J98"/>
  <c i="19" r="BK401"/>
  <c r="J401"/>
  <c r="J113"/>
  <c r="BK406"/>
  <c r="J406"/>
  <c r="J115"/>
  <c r="BK410"/>
  <c r="J410"/>
  <c r="J117"/>
  <c i="24" r="BK175"/>
  <c r="J175"/>
  <c r="J101"/>
  <c i="29" r="BK398"/>
  <c r="J398"/>
  <c r="J115"/>
  <c i="34" r="BK176"/>
  <c r="J176"/>
  <c r="J101"/>
  <c i="39" r="BK404"/>
  <c r="J404"/>
  <c r="J109"/>
  <c r="BK411"/>
  <c r="J411"/>
  <c r="J112"/>
  <c r="BK413"/>
  <c r="J413"/>
  <c r="J113"/>
  <c r="BK415"/>
  <c r="J415"/>
  <c r="J114"/>
  <c i="43" r="BK395"/>
  <c r="J395"/>
  <c r="J114"/>
  <c r="BK399"/>
  <c r="J399"/>
  <c r="J116"/>
  <c i="47" r="BK332"/>
  <c r="J332"/>
  <c r="J109"/>
  <c r="BK339"/>
  <c r="J339"/>
  <c r="J112"/>
  <c i="5" r="BK458"/>
  <c r="J458"/>
  <c r="J111"/>
  <c i="14" r="BK172"/>
  <c r="J172"/>
  <c r="J101"/>
  <c i="19" r="BK175"/>
  <c r="J175"/>
  <c r="J101"/>
  <c i="24" r="BK398"/>
  <c r="J398"/>
  <c r="J112"/>
  <c r="BK409"/>
  <c r="J409"/>
  <c r="J117"/>
  <c i="29" r="BK389"/>
  <c r="J389"/>
  <c r="J111"/>
  <c r="BK391"/>
  <c r="J391"/>
  <c r="J112"/>
  <c i="34" r="BK397"/>
  <c r="J397"/>
  <c r="J111"/>
  <c i="35" r="BK120"/>
  <c r="J120"/>
  <c r="J98"/>
  <c i="4" r="BK123"/>
  <c r="J123"/>
  <c r="J98"/>
  <c i="9" r="BK176"/>
  <c r="J176"/>
  <c r="J101"/>
  <c r="BK397"/>
  <c r="J397"/>
  <c r="J111"/>
  <c r="BK399"/>
  <c r="J399"/>
  <c r="J112"/>
  <c i="14" r="BK394"/>
  <c r="J394"/>
  <c r="J111"/>
  <c r="BK396"/>
  <c r="J396"/>
  <c r="J112"/>
  <c r="BK401"/>
  <c r="J401"/>
  <c r="J114"/>
  <c r="BK403"/>
  <c r="J403"/>
  <c r="J115"/>
  <c r="BK405"/>
  <c r="J405"/>
  <c r="J116"/>
  <c i="19" r="BK399"/>
  <c r="J399"/>
  <c r="J112"/>
  <c r="BK408"/>
  <c r="J408"/>
  <c r="J116"/>
  <c i="24" r="BK407"/>
  <c r="J407"/>
  <c r="J116"/>
  <c i="29" r="BK174"/>
  <c r="J174"/>
  <c r="J101"/>
  <c r="BK396"/>
  <c r="J396"/>
  <c r="J114"/>
  <c i="34" r="BK406"/>
  <c r="J406"/>
  <c r="J115"/>
  <c r="BK408"/>
  <c r="J408"/>
  <c r="J116"/>
  <c i="39" r="BK174"/>
  <c r="J174"/>
  <c r="J101"/>
  <c i="43" r="BK172"/>
  <c r="J172"/>
  <c r="J101"/>
  <c r="BK388"/>
  <c r="J388"/>
  <c r="J111"/>
  <c r="BK397"/>
  <c r="J397"/>
  <c r="J115"/>
  <c i="47" r="BK170"/>
  <c r="J170"/>
  <c r="J101"/>
  <c r="BK334"/>
  <c r="J334"/>
  <c r="J110"/>
  <c i="5" r="BK456"/>
  <c r="J456"/>
  <c r="J110"/>
  <c r="BK463"/>
  <c r="J463"/>
  <c r="J113"/>
  <c r="BK465"/>
  <c r="J465"/>
  <c r="J114"/>
  <c r="BK467"/>
  <c r="J467"/>
  <c r="J115"/>
  <c i="24" r="BK400"/>
  <c r="J400"/>
  <c r="J113"/>
  <c r="BK405"/>
  <c r="J405"/>
  <c r="J115"/>
  <c i="29" r="BK400"/>
  <c r="J400"/>
  <c r="J116"/>
  <c i="34" r="BK399"/>
  <c r="J399"/>
  <c r="J112"/>
  <c r="BK404"/>
  <c r="J404"/>
  <c r="J114"/>
  <c i="39" r="BK406"/>
  <c r="J406"/>
  <c r="J110"/>
  <c i="43" r="BK390"/>
  <c r="J390"/>
  <c r="J112"/>
  <c i="47" r="BK341"/>
  <c r="J341"/>
  <c r="J113"/>
  <c r="BK343"/>
  <c r="J343"/>
  <c r="J114"/>
  <c r="BK172"/>
  <c r="J172"/>
  <c r="J102"/>
  <c i="48" r="J89"/>
  <c r="F92"/>
  <c r="BE120"/>
  <c r="BE121"/>
  <c r="BE122"/>
  <c r="BE125"/>
  <c r="BE127"/>
  <c r="BE117"/>
  <c r="BE119"/>
  <c r="BE128"/>
  <c r="BE132"/>
  <c r="E85"/>
  <c r="BE118"/>
  <c r="BE123"/>
  <c r="BE124"/>
  <c r="BE126"/>
  <c r="BE129"/>
  <c r="BE130"/>
  <c r="BE131"/>
  <c i="46" r="J142"/>
  <c r="J101"/>
  <c i="47" r="E85"/>
  <c r="F92"/>
  <c r="J128"/>
  <c r="BE162"/>
  <c r="BE169"/>
  <c r="BE171"/>
  <c r="BE186"/>
  <c r="BE206"/>
  <c r="BE257"/>
  <c r="BE282"/>
  <c r="BE292"/>
  <c r="BE325"/>
  <c r="BE333"/>
  <c r="BE137"/>
  <c r="BE143"/>
  <c r="BE155"/>
  <c r="BE157"/>
  <c r="BE184"/>
  <c r="BE201"/>
  <c r="BE203"/>
  <c r="BE209"/>
  <c r="BE223"/>
  <c r="BE238"/>
  <c r="BE255"/>
  <c r="BE295"/>
  <c r="BE335"/>
  <c r="BE344"/>
  <c i="46" r="J141"/>
  <c r="J100"/>
  <c i="47" r="BE149"/>
  <c r="BE165"/>
  <c r="BE166"/>
  <c r="BE167"/>
  <c r="BE174"/>
  <c r="BE178"/>
  <c r="BE198"/>
  <c r="BE214"/>
  <c r="BE221"/>
  <c r="BE228"/>
  <c r="BE244"/>
  <c r="BE277"/>
  <c r="BE307"/>
  <c r="BE313"/>
  <c r="BE319"/>
  <c r="BE340"/>
  <c r="BE180"/>
  <c r="BE190"/>
  <c r="BE194"/>
  <c r="BE200"/>
  <c r="BE218"/>
  <c r="BE220"/>
  <c r="BE233"/>
  <c r="BE242"/>
  <c r="BE250"/>
  <c r="BE267"/>
  <c r="BE272"/>
  <c r="BE287"/>
  <c r="BE301"/>
  <c r="BE337"/>
  <c r="BE338"/>
  <c r="BE342"/>
  <c i="46" r="BE129"/>
  <c r="BE137"/>
  <c r="BE139"/>
  <c r="E85"/>
  <c r="F118"/>
  <c r="BE150"/>
  <c r="BE161"/>
  <c r="J89"/>
  <c r="BE135"/>
  <c r="BE136"/>
  <c r="BE143"/>
  <c r="BE156"/>
  <c r="BE124"/>
  <c r="BE140"/>
  <c r="BE157"/>
  <c r="BE158"/>
  <c r="BE159"/>
  <c i="45" r="J89"/>
  <c r="E108"/>
  <c r="F115"/>
  <c r="BE151"/>
  <c r="BE155"/>
  <c r="BE159"/>
  <c r="BE183"/>
  <c r="BE203"/>
  <c r="BE219"/>
  <c r="BE143"/>
  <c r="BE147"/>
  <c r="BE167"/>
  <c r="BE171"/>
  <c r="BE175"/>
  <c r="BE179"/>
  <c r="BE187"/>
  <c r="BE211"/>
  <c r="BE220"/>
  <c r="BE221"/>
  <c r="BE223"/>
  <c r="BE121"/>
  <c r="BE125"/>
  <c r="BE138"/>
  <c r="BE163"/>
  <c r="BE199"/>
  <c r="BE207"/>
  <c r="BE215"/>
  <c r="BE130"/>
  <c r="BE134"/>
  <c r="BE191"/>
  <c r="BE195"/>
  <c r="BE222"/>
  <c i="44" r="E108"/>
  <c r="BE121"/>
  <c r="J89"/>
  <c r="F92"/>
  <c r="BE126"/>
  <c i="43" r="BE214"/>
  <c r="BE228"/>
  <c r="BE250"/>
  <c r="BE252"/>
  <c r="BE257"/>
  <c r="BE267"/>
  <c r="BE290"/>
  <c r="BE292"/>
  <c r="BE351"/>
  <c r="BE389"/>
  <c r="BE394"/>
  <c r="BE398"/>
  <c r="BE400"/>
  <c i="42" r="BK122"/>
  <c r="J122"/>
  <c r="J97"/>
  <c r="BK146"/>
  <c r="J146"/>
  <c r="J100"/>
  <c i="43" r="E85"/>
  <c r="F92"/>
  <c r="BE151"/>
  <c r="BE171"/>
  <c r="BE179"/>
  <c r="BE185"/>
  <c r="BE197"/>
  <c r="BE201"/>
  <c r="BE207"/>
  <c r="BE231"/>
  <c r="BE237"/>
  <c r="BE246"/>
  <c r="BE302"/>
  <c r="BE322"/>
  <c r="BE357"/>
  <c r="BE381"/>
  <c r="BE396"/>
  <c r="J89"/>
  <c r="BE139"/>
  <c r="BE145"/>
  <c r="BE157"/>
  <c r="BE159"/>
  <c r="BE173"/>
  <c r="BE176"/>
  <c r="BE182"/>
  <c r="BE188"/>
  <c r="BE192"/>
  <c r="BE195"/>
  <c r="BE209"/>
  <c r="BE226"/>
  <c r="BE234"/>
  <c r="BE242"/>
  <c r="BE248"/>
  <c r="BE262"/>
  <c r="BE273"/>
  <c r="BE286"/>
  <c r="BE300"/>
  <c r="BE306"/>
  <c r="BE314"/>
  <c r="BE329"/>
  <c r="BE336"/>
  <c r="BE363"/>
  <c r="BE391"/>
  <c r="BE164"/>
  <c r="BE167"/>
  <c r="BE168"/>
  <c r="BE169"/>
  <c r="BE203"/>
  <c r="BE220"/>
  <c r="BE229"/>
  <c r="BE271"/>
  <c r="BE279"/>
  <c r="BE284"/>
  <c r="BE296"/>
  <c r="BE310"/>
  <c r="BE316"/>
  <c r="BE320"/>
  <c r="BE343"/>
  <c r="BE369"/>
  <c r="BE375"/>
  <c r="BE393"/>
  <c i="42" r="E85"/>
  <c r="J115"/>
  <c r="BE141"/>
  <c r="BE134"/>
  <c r="BE142"/>
  <c r="BE148"/>
  <c r="BE169"/>
  <c r="BE175"/>
  <c r="BE187"/>
  <c r="BE190"/>
  <c r="F92"/>
  <c r="BE129"/>
  <c r="BE145"/>
  <c r="BE162"/>
  <c r="BE189"/>
  <c r="BE192"/>
  <c r="BE124"/>
  <c r="BE140"/>
  <c r="BE144"/>
  <c r="BE155"/>
  <c r="BE181"/>
  <c r="BE188"/>
  <c i="40" r="BK119"/>
  <c r="J119"/>
  <c r="J97"/>
  <c i="41" r="E108"/>
  <c r="J112"/>
  <c r="F115"/>
  <c r="BE121"/>
  <c r="BE137"/>
  <c r="BE142"/>
  <c r="BE146"/>
  <c r="BE150"/>
  <c r="BE171"/>
  <c r="BE172"/>
  <c r="BE132"/>
  <c r="BE136"/>
  <c r="BE140"/>
  <c r="BE141"/>
  <c r="BE162"/>
  <c r="BE173"/>
  <c r="BE138"/>
  <c r="BE154"/>
  <c r="BE126"/>
  <c r="BE139"/>
  <c r="BE158"/>
  <c r="BE166"/>
  <c r="BE170"/>
  <c i="39" r="J136"/>
  <c r="J98"/>
  <c i="40" r="BE121"/>
  <c r="BE125"/>
  <c r="BE129"/>
  <c r="BE176"/>
  <c r="BE216"/>
  <c r="BE241"/>
  <c r="BE261"/>
  <c r="BE269"/>
  <c r="BE304"/>
  <c r="BE305"/>
  <c r="F92"/>
  <c r="J112"/>
  <c r="BE146"/>
  <c r="BE159"/>
  <c r="BE180"/>
  <c r="BE184"/>
  <c r="BE188"/>
  <c r="BE196"/>
  <c r="BE200"/>
  <c r="BE204"/>
  <c r="BE208"/>
  <c r="BE220"/>
  <c r="BE229"/>
  <c r="BE237"/>
  <c r="BE249"/>
  <c r="BE257"/>
  <c r="BE285"/>
  <c r="BE297"/>
  <c r="BE301"/>
  <c r="E85"/>
  <c r="BE138"/>
  <c r="BE245"/>
  <c r="BE253"/>
  <c r="BE281"/>
  <c r="BE293"/>
  <c r="BE303"/>
  <c r="BE133"/>
  <c r="BE142"/>
  <c r="BE151"/>
  <c r="BE155"/>
  <c r="BE163"/>
  <c r="BE168"/>
  <c r="BE172"/>
  <c r="BE192"/>
  <c r="BE212"/>
  <c r="BE225"/>
  <c r="BE233"/>
  <c r="BE265"/>
  <c r="BE273"/>
  <c r="BE277"/>
  <c r="BE289"/>
  <c r="BE302"/>
  <c i="39" r="J89"/>
  <c r="E124"/>
  <c r="BE137"/>
  <c r="BE158"/>
  <c r="BE175"/>
  <c r="BE178"/>
  <c r="BE185"/>
  <c r="BE188"/>
  <c r="BE189"/>
  <c r="BE191"/>
  <c r="BE212"/>
  <c r="BE224"/>
  <c r="BE232"/>
  <c r="BE236"/>
  <c r="BE252"/>
  <c r="BE268"/>
  <c r="BE327"/>
  <c r="BE353"/>
  <c r="BE361"/>
  <c r="BE375"/>
  <c r="BE407"/>
  <c r="BE409"/>
  <c r="BE410"/>
  <c r="BE414"/>
  <c r="F92"/>
  <c r="BE151"/>
  <c r="BE169"/>
  <c r="BE171"/>
  <c r="BE173"/>
  <c r="BE214"/>
  <c r="BE242"/>
  <c r="BE257"/>
  <c r="BE334"/>
  <c r="BE341"/>
  <c r="BE348"/>
  <c r="BE368"/>
  <c r="BE396"/>
  <c r="BE170"/>
  <c r="BE182"/>
  <c r="BE221"/>
  <c r="BE240"/>
  <c r="BE245"/>
  <c r="BE247"/>
  <c r="BE308"/>
  <c r="BE313"/>
  <c r="BE315"/>
  <c r="BE382"/>
  <c r="BE389"/>
  <c r="BE412"/>
  <c r="BE144"/>
  <c r="BE160"/>
  <c r="BE166"/>
  <c r="BE199"/>
  <c r="BE205"/>
  <c r="BE208"/>
  <c r="BE215"/>
  <c r="BE217"/>
  <c r="BE262"/>
  <c r="BE266"/>
  <c r="BE358"/>
  <c r="BE405"/>
  <c r="BE416"/>
  <c i="37" r="J120"/>
  <c r="J98"/>
  <c i="38" r="E85"/>
  <c r="J89"/>
  <c r="BE129"/>
  <c r="BE137"/>
  <c r="BE139"/>
  <c r="BE172"/>
  <c i="37" r="BK118"/>
  <c r="J118"/>
  <c i="38" r="F92"/>
  <c r="BE140"/>
  <c r="BE157"/>
  <c r="BE169"/>
  <c r="BE170"/>
  <c r="BE174"/>
  <c r="BE124"/>
  <c r="BE135"/>
  <c r="BE136"/>
  <c r="BE143"/>
  <c r="BE150"/>
  <c r="BE163"/>
  <c r="BE171"/>
  <c i="37" r="J89"/>
  <c r="E108"/>
  <c r="BE136"/>
  <c r="BE141"/>
  <c r="BE147"/>
  <c r="BE151"/>
  <c r="BE164"/>
  <c r="F92"/>
  <c r="BE132"/>
  <c r="BE142"/>
  <c r="BE121"/>
  <c r="BE126"/>
  <c r="BE140"/>
  <c r="BE155"/>
  <c r="BE159"/>
  <c r="BE143"/>
  <c r="BE163"/>
  <c r="BE165"/>
  <c i="35" r="BK119"/>
  <c r="BK118"/>
  <c r="J118"/>
  <c i="36" r="E85"/>
  <c r="J112"/>
  <c r="BE121"/>
  <c r="BE125"/>
  <c r="BE163"/>
  <c r="BE167"/>
  <c r="BE179"/>
  <c r="BE183"/>
  <c r="BE192"/>
  <c r="BE212"/>
  <c r="BE228"/>
  <c r="F115"/>
  <c r="BE130"/>
  <c r="BE138"/>
  <c r="BE143"/>
  <c r="BE147"/>
  <c r="BE151"/>
  <c r="BE155"/>
  <c r="BE159"/>
  <c r="BE175"/>
  <c r="BE188"/>
  <c r="BE196"/>
  <c r="BE204"/>
  <c r="BE229"/>
  <c r="BE230"/>
  <c r="BE231"/>
  <c r="BE216"/>
  <c r="BE134"/>
  <c r="BE171"/>
  <c r="BE200"/>
  <c r="BE208"/>
  <c r="BE220"/>
  <c r="BE224"/>
  <c r="BE232"/>
  <c i="35" r="E108"/>
  <c r="J112"/>
  <c r="BE121"/>
  <c r="F92"/>
  <c i="1" r="BD128"/>
  <c i="33" r="J142"/>
  <c r="J101"/>
  <c i="34" r="E126"/>
  <c r="BE146"/>
  <c r="BE186"/>
  <c r="BE199"/>
  <c r="BE244"/>
  <c r="BE246"/>
  <c r="BE251"/>
  <c r="BE256"/>
  <c r="BE265"/>
  <c r="BE280"/>
  <c r="BE296"/>
  <c r="BE300"/>
  <c r="BE310"/>
  <c r="BE336"/>
  <c i="33" r="J141"/>
  <c r="J100"/>
  <c i="34" r="J130"/>
  <c r="BE139"/>
  <c r="BE163"/>
  <c r="BE168"/>
  <c r="BE192"/>
  <c r="BE222"/>
  <c r="BE284"/>
  <c r="BE286"/>
  <c r="BE290"/>
  <c r="BE308"/>
  <c r="BE316"/>
  <c r="BE341"/>
  <c r="BE346"/>
  <c r="BE351"/>
  <c r="BE375"/>
  <c r="BE382"/>
  <c r="BE403"/>
  <c r="BE405"/>
  <c r="BE407"/>
  <c r="F92"/>
  <c r="BE171"/>
  <c r="BE173"/>
  <c r="BE175"/>
  <c r="BE177"/>
  <c r="BE180"/>
  <c r="BE201"/>
  <c r="BE216"/>
  <c r="BE223"/>
  <c r="BE225"/>
  <c r="BE228"/>
  <c r="BE231"/>
  <c r="BE273"/>
  <c r="BE278"/>
  <c r="BE304"/>
  <c r="BE400"/>
  <c r="BE402"/>
  <c r="BE153"/>
  <c r="BE161"/>
  <c r="BE172"/>
  <c r="BE183"/>
  <c r="BE189"/>
  <c r="BE196"/>
  <c r="BE205"/>
  <c r="BE207"/>
  <c r="BE212"/>
  <c r="BE220"/>
  <c r="BE236"/>
  <c r="BE240"/>
  <c r="BE242"/>
  <c r="BE261"/>
  <c r="BE267"/>
  <c r="BE294"/>
  <c r="BE314"/>
  <c r="BE326"/>
  <c r="BE331"/>
  <c r="BE354"/>
  <c r="BE361"/>
  <c r="BE368"/>
  <c r="BE389"/>
  <c r="BE398"/>
  <c r="BE409"/>
  <c i="32" r="J119"/>
  <c r="J97"/>
  <c i="33" r="F92"/>
  <c r="BE124"/>
  <c r="BE139"/>
  <c r="BE174"/>
  <c i="32" r="J120"/>
  <c r="J98"/>
  <c i="33" r="BE163"/>
  <c r="BE172"/>
  <c r="E111"/>
  <c r="J115"/>
  <c r="BE129"/>
  <c r="BE135"/>
  <c r="BE137"/>
  <c r="BE169"/>
  <c r="BE171"/>
  <c r="BE136"/>
  <c r="BE140"/>
  <c r="BE143"/>
  <c r="BE150"/>
  <c r="BE157"/>
  <c r="BE170"/>
  <c i="32" r="F115"/>
  <c r="BE133"/>
  <c r="BE138"/>
  <c r="J89"/>
  <c r="BE125"/>
  <c r="E108"/>
  <c r="BE129"/>
  <c r="BE137"/>
  <c r="BE121"/>
  <c r="BE139"/>
  <c i="31" r="BE167"/>
  <c r="BE212"/>
  <c r="BE216"/>
  <c r="BE224"/>
  <c r="BE233"/>
  <c r="BE236"/>
  <c r="E85"/>
  <c r="J89"/>
  <c r="F115"/>
  <c r="BE134"/>
  <c r="BE143"/>
  <c r="BE155"/>
  <c r="BE159"/>
  <c r="BE208"/>
  <c r="BE234"/>
  <c r="BE235"/>
  <c r="BE121"/>
  <c r="BE147"/>
  <c r="BE151"/>
  <c r="BE171"/>
  <c r="BE175"/>
  <c r="BE179"/>
  <c r="BE192"/>
  <c r="BE204"/>
  <c r="BE228"/>
  <c r="BE232"/>
  <c r="BE125"/>
  <c r="BE130"/>
  <c r="BE138"/>
  <c r="BE163"/>
  <c r="BE183"/>
  <c r="BE187"/>
  <c r="BE196"/>
  <c r="BE200"/>
  <c r="BE220"/>
  <c i="29" r="J177"/>
  <c r="J103"/>
  <c i="30" r="F92"/>
  <c r="E85"/>
  <c r="BE121"/>
  <c r="BE130"/>
  <c r="J89"/>
  <c r="BE125"/>
  <c i="29" r="J89"/>
  <c r="E126"/>
  <c r="BE169"/>
  <c r="BE170"/>
  <c r="BE187"/>
  <c r="BE210"/>
  <c r="BE218"/>
  <c r="BE220"/>
  <c r="BE223"/>
  <c r="BE226"/>
  <c r="BE244"/>
  <c r="BE249"/>
  <c r="BE288"/>
  <c r="BE294"/>
  <c r="BE306"/>
  <c r="BE314"/>
  <c r="BE334"/>
  <c r="BE390"/>
  <c r="BE395"/>
  <c r="F133"/>
  <c r="BE145"/>
  <c r="BE161"/>
  <c r="BE166"/>
  <c r="BE173"/>
  <c r="BE181"/>
  <c r="BE184"/>
  <c r="BE238"/>
  <c r="BE240"/>
  <c r="BE242"/>
  <c r="BE254"/>
  <c r="BE259"/>
  <c r="BE263"/>
  <c r="BE271"/>
  <c r="BE282"/>
  <c r="BE284"/>
  <c r="BE292"/>
  <c r="BE324"/>
  <c r="BE339"/>
  <c r="BE352"/>
  <c r="BE376"/>
  <c r="BE382"/>
  <c r="BE394"/>
  <c r="BE397"/>
  <c i="28" r="BK141"/>
  <c r="J141"/>
  <c r="J100"/>
  <c i="29" r="BE139"/>
  <c r="BE151"/>
  <c r="BE159"/>
  <c r="BE171"/>
  <c r="BE175"/>
  <c r="BE178"/>
  <c r="BE190"/>
  <c r="BE197"/>
  <c r="BE199"/>
  <c r="BE205"/>
  <c r="BE214"/>
  <c r="BE229"/>
  <c r="BE234"/>
  <c r="BE298"/>
  <c r="BE308"/>
  <c r="BE329"/>
  <c r="BE344"/>
  <c r="BE364"/>
  <c r="BE392"/>
  <c r="BE399"/>
  <c r="BE194"/>
  <c r="BE203"/>
  <c r="BE221"/>
  <c r="BE265"/>
  <c r="BE276"/>
  <c r="BE278"/>
  <c r="BE302"/>
  <c r="BE312"/>
  <c r="BE349"/>
  <c r="BE358"/>
  <c r="BE370"/>
  <c r="BE401"/>
  <c i="28" r="J89"/>
  <c r="E111"/>
  <c r="BE136"/>
  <c r="BE137"/>
  <c r="BE150"/>
  <c r="BE157"/>
  <c r="BE172"/>
  <c r="F92"/>
  <c r="BE135"/>
  <c r="BE171"/>
  <c r="BE124"/>
  <c r="BE129"/>
  <c r="BE139"/>
  <c r="BE140"/>
  <c r="BE163"/>
  <c r="BE170"/>
  <c r="BE143"/>
  <c r="BE169"/>
  <c r="BE174"/>
  <c i="27" r="E108"/>
  <c r="F115"/>
  <c r="BE129"/>
  <c r="BE138"/>
  <c r="BE121"/>
  <c r="BE125"/>
  <c r="J89"/>
  <c r="BE133"/>
  <c r="BE137"/>
  <c r="BE139"/>
  <c i="25" r="J120"/>
  <c r="J98"/>
  <c i="26" r="E85"/>
  <c r="J112"/>
  <c r="BE125"/>
  <c r="BE134"/>
  <c r="BE175"/>
  <c i="25" r="BK118"/>
  <c r="J118"/>
  <c i="26" r="BE121"/>
  <c r="BE138"/>
  <c r="BE143"/>
  <c r="BE147"/>
  <c r="BE151"/>
  <c r="BE155"/>
  <c r="BE183"/>
  <c r="BE192"/>
  <c r="BE196"/>
  <c r="BE220"/>
  <c r="BE236"/>
  <c r="F115"/>
  <c r="BE130"/>
  <c r="BE163"/>
  <c r="BE171"/>
  <c r="BE187"/>
  <c r="BE204"/>
  <c r="BE208"/>
  <c r="BE212"/>
  <c r="BE232"/>
  <c r="BE233"/>
  <c r="BE234"/>
  <c r="BE235"/>
  <c r="BE159"/>
  <c r="BE167"/>
  <c r="BE179"/>
  <c r="BE200"/>
  <c r="BE216"/>
  <c r="BE224"/>
  <c r="BE228"/>
  <c i="24" r="J139"/>
  <c r="J98"/>
  <c i="25" r="E85"/>
  <c r="F92"/>
  <c r="BE121"/>
  <c r="BE125"/>
  <c r="BE130"/>
  <c r="J89"/>
  <c i="24" r="E85"/>
  <c r="F134"/>
  <c r="BE146"/>
  <c r="BE167"/>
  <c r="BE174"/>
  <c r="BE182"/>
  <c r="BE200"/>
  <c r="BE206"/>
  <c r="BE220"/>
  <c r="BE244"/>
  <c r="BE263"/>
  <c r="BE272"/>
  <c r="BE317"/>
  <c r="BE321"/>
  <c r="BE338"/>
  <c r="BE348"/>
  <c r="J89"/>
  <c r="BE140"/>
  <c r="BE152"/>
  <c r="BE160"/>
  <c r="BE171"/>
  <c r="BE172"/>
  <c r="BE185"/>
  <c r="BE188"/>
  <c r="BE204"/>
  <c r="BE211"/>
  <c r="BE215"/>
  <c r="BE238"/>
  <c r="BE242"/>
  <c r="BE285"/>
  <c r="BE297"/>
  <c r="BE301"/>
  <c r="BE323"/>
  <c r="BE333"/>
  <c r="BE343"/>
  <c r="BE353"/>
  <c r="BE361"/>
  <c r="BE403"/>
  <c r="BE408"/>
  <c r="BE410"/>
  <c r="BE162"/>
  <c r="BE170"/>
  <c r="BE191"/>
  <c r="BE219"/>
  <c r="BE221"/>
  <c r="BE234"/>
  <c r="BE240"/>
  <c r="BE250"/>
  <c r="BE251"/>
  <c r="BE253"/>
  <c r="BE258"/>
  <c r="BE274"/>
  <c r="BE280"/>
  <c r="BE307"/>
  <c r="BE358"/>
  <c r="BE367"/>
  <c r="BE391"/>
  <c r="BE399"/>
  <c r="BE404"/>
  <c r="BE406"/>
  <c r="BE176"/>
  <c r="BE179"/>
  <c r="BE195"/>
  <c r="BE198"/>
  <c r="BE223"/>
  <c r="BE226"/>
  <c r="BE229"/>
  <c r="BE247"/>
  <c r="BE268"/>
  <c r="BE287"/>
  <c r="BE291"/>
  <c r="BE293"/>
  <c r="BE303"/>
  <c r="BE311"/>
  <c r="BE315"/>
  <c r="BE373"/>
  <c r="BE379"/>
  <c r="BE385"/>
  <c r="BE401"/>
  <c i="23" r="F92"/>
  <c r="BE140"/>
  <c r="BE172"/>
  <c i="22" r="BK119"/>
  <c r="BK118"/>
  <c r="J118"/>
  <c r="J96"/>
  <c i="23" r="E85"/>
  <c r="J89"/>
  <c r="BE136"/>
  <c r="BE150"/>
  <c r="BE157"/>
  <c r="BE171"/>
  <c r="BE124"/>
  <c r="BE163"/>
  <c r="BE169"/>
  <c r="BE170"/>
  <c r="BE129"/>
  <c r="BE135"/>
  <c r="BE137"/>
  <c r="BE139"/>
  <c r="BE143"/>
  <c r="BE174"/>
  <c i="21" r="J120"/>
  <c r="J98"/>
  <c i="22" r="E108"/>
  <c r="J112"/>
  <c r="F115"/>
  <c r="BE125"/>
  <c r="BE137"/>
  <c r="BE129"/>
  <c r="BE121"/>
  <c i="21" r="BK118"/>
  <c r="J118"/>
  <c r="J96"/>
  <c i="22" r="BE133"/>
  <c r="BE138"/>
  <c r="BE139"/>
  <c i="21" r="F92"/>
  <c r="BE130"/>
  <c r="BE143"/>
  <c r="BE159"/>
  <c r="BE175"/>
  <c r="BE179"/>
  <c r="BE183"/>
  <c r="BE200"/>
  <c r="E85"/>
  <c r="BE125"/>
  <c r="BE147"/>
  <c r="BE155"/>
  <c r="BE167"/>
  <c r="BE187"/>
  <c r="BE196"/>
  <c r="BE204"/>
  <c r="BE208"/>
  <c r="BE220"/>
  <c r="BE235"/>
  <c r="BE236"/>
  <c r="BE138"/>
  <c r="BE232"/>
  <c r="BE234"/>
  <c r="J89"/>
  <c r="BE121"/>
  <c r="BE134"/>
  <c r="BE151"/>
  <c r="BE163"/>
  <c r="BE171"/>
  <c r="BE192"/>
  <c r="BE212"/>
  <c r="BE216"/>
  <c r="BE224"/>
  <c r="BE228"/>
  <c r="BE233"/>
  <c i="20" r="E85"/>
  <c r="J112"/>
  <c r="BE121"/>
  <c r="BE130"/>
  <c r="F115"/>
  <c r="BE125"/>
  <c i="18" r="BK122"/>
  <c r="J122"/>
  <c r="J97"/>
  <c i="19" r="E85"/>
  <c r="J131"/>
  <c r="BE140"/>
  <c r="BE152"/>
  <c r="BE162"/>
  <c r="BE167"/>
  <c r="BE170"/>
  <c r="BE172"/>
  <c r="BE174"/>
  <c r="BE176"/>
  <c r="BE188"/>
  <c r="BE198"/>
  <c r="BE206"/>
  <c r="BE221"/>
  <c r="BE224"/>
  <c r="BE235"/>
  <c r="BE243"/>
  <c r="BE275"/>
  <c r="BE281"/>
  <c r="BE286"/>
  <c r="BE292"/>
  <c r="BE308"/>
  <c r="BE322"/>
  <c r="BE324"/>
  <c r="BE344"/>
  <c r="BE354"/>
  <c r="BE362"/>
  <c r="BE386"/>
  <c r="BE400"/>
  <c r="BE407"/>
  <c r="BE171"/>
  <c r="BE179"/>
  <c r="BE182"/>
  <c r="BE185"/>
  <c r="BE195"/>
  <c r="BE200"/>
  <c r="BE204"/>
  <c r="BE211"/>
  <c r="BE239"/>
  <c r="BE248"/>
  <c r="BE252"/>
  <c r="BE254"/>
  <c r="BE259"/>
  <c r="BE304"/>
  <c r="BE160"/>
  <c r="BE191"/>
  <c r="BE215"/>
  <c r="BE219"/>
  <c r="BE222"/>
  <c r="BE227"/>
  <c r="BE251"/>
  <c r="BE264"/>
  <c r="BE273"/>
  <c r="BE294"/>
  <c r="BE302"/>
  <c r="BE312"/>
  <c r="BE318"/>
  <c r="BE339"/>
  <c r="BE359"/>
  <c r="BE374"/>
  <c r="BE392"/>
  <c r="BE402"/>
  <c r="BE404"/>
  <c r="F92"/>
  <c r="BE146"/>
  <c r="BE230"/>
  <c r="BE241"/>
  <c r="BE245"/>
  <c r="BE269"/>
  <c r="BE288"/>
  <c r="BE298"/>
  <c r="BE316"/>
  <c r="BE334"/>
  <c r="BE349"/>
  <c r="BE368"/>
  <c r="BE380"/>
  <c r="BE405"/>
  <c r="BE409"/>
  <c r="BE411"/>
  <c i="18" r="F118"/>
  <c r="BE124"/>
  <c r="BE129"/>
  <c r="BE169"/>
  <c r="BE171"/>
  <c r="BE174"/>
  <c r="BE135"/>
  <c r="BE140"/>
  <c r="BE157"/>
  <c r="BE163"/>
  <c r="BE170"/>
  <c r="E85"/>
  <c r="J89"/>
  <c r="BE136"/>
  <c r="BE139"/>
  <c r="BE143"/>
  <c r="BE137"/>
  <c r="BE150"/>
  <c r="BE172"/>
  <c i="17" r="E85"/>
  <c r="J89"/>
  <c r="F115"/>
  <c r="BE125"/>
  <c r="BE143"/>
  <c r="BE129"/>
  <c r="BE144"/>
  <c r="BE121"/>
  <c r="BE142"/>
  <c r="BE133"/>
  <c r="BE138"/>
  <c i="16" r="J89"/>
  <c r="E108"/>
  <c r="BE125"/>
  <c r="BE130"/>
  <c r="BE143"/>
  <c r="BE151"/>
  <c r="BE163"/>
  <c r="BE167"/>
  <c r="BE187"/>
  <c r="BE192"/>
  <c r="BE232"/>
  <c r="BE236"/>
  <c r="F115"/>
  <c r="BE121"/>
  <c r="BE159"/>
  <c r="BE200"/>
  <c r="BE220"/>
  <c r="BE234"/>
  <c r="BE138"/>
  <c r="BE147"/>
  <c r="BE155"/>
  <c r="BE171"/>
  <c r="BE175"/>
  <c r="BE208"/>
  <c r="BE212"/>
  <c r="BE216"/>
  <c r="BE224"/>
  <c r="BE228"/>
  <c r="BE134"/>
  <c r="BE179"/>
  <c r="BE183"/>
  <c r="BE196"/>
  <c r="BE204"/>
  <c r="BE233"/>
  <c r="BE235"/>
  <c i="15" r="F92"/>
  <c r="J112"/>
  <c r="E85"/>
  <c r="BE121"/>
  <c i="14" r="E85"/>
  <c r="BE139"/>
  <c r="BE179"/>
  <c r="BE197"/>
  <c r="BE201"/>
  <c r="BE209"/>
  <c r="BE222"/>
  <c r="BE233"/>
  <c r="BE264"/>
  <c r="BE268"/>
  <c r="BE287"/>
  <c r="BE293"/>
  <c r="BE313"/>
  <c r="BE319"/>
  <c r="BE329"/>
  <c r="BE344"/>
  <c r="BE349"/>
  <c r="BE354"/>
  <c r="BE375"/>
  <c r="BE381"/>
  <c r="F92"/>
  <c r="BE157"/>
  <c r="BE159"/>
  <c r="BE169"/>
  <c r="BE171"/>
  <c r="BE173"/>
  <c r="BE176"/>
  <c r="BE182"/>
  <c r="BE203"/>
  <c r="BE214"/>
  <c r="BE218"/>
  <c r="BE224"/>
  <c r="BE243"/>
  <c r="BE245"/>
  <c r="BE247"/>
  <c r="BE249"/>
  <c r="BE259"/>
  <c r="BE276"/>
  <c r="BE283"/>
  <c r="BE289"/>
  <c r="BE299"/>
  <c r="BE303"/>
  <c r="BE307"/>
  <c r="BE339"/>
  <c r="BE369"/>
  <c r="BE387"/>
  <c r="BE395"/>
  <c r="BE397"/>
  <c r="BE400"/>
  <c r="BE402"/>
  <c r="BE404"/>
  <c r="BE406"/>
  <c r="J89"/>
  <c r="BE145"/>
  <c r="BE188"/>
  <c r="BE192"/>
  <c r="BE195"/>
  <c r="BE207"/>
  <c r="BE230"/>
  <c r="BE238"/>
  <c r="BE297"/>
  <c r="BE317"/>
  <c r="BE151"/>
  <c r="BE164"/>
  <c r="BE167"/>
  <c r="BE168"/>
  <c r="BE185"/>
  <c r="BE225"/>
  <c r="BE227"/>
  <c r="BE254"/>
  <c r="BE270"/>
  <c r="BE281"/>
  <c r="BE311"/>
  <c r="BE334"/>
  <c r="BE357"/>
  <c r="BE363"/>
  <c r="BE399"/>
  <c i="13" r="E85"/>
  <c r="J115"/>
  <c r="BE124"/>
  <c r="BE141"/>
  <c r="BE152"/>
  <c r="BE165"/>
  <c r="BE172"/>
  <c r="BE174"/>
  <c r="BE142"/>
  <c r="F118"/>
  <c r="BE129"/>
  <c r="BE137"/>
  <c r="BE138"/>
  <c r="BE139"/>
  <c r="BE159"/>
  <c r="BE171"/>
  <c r="BE173"/>
  <c r="BE145"/>
  <c r="BE176"/>
  <c i="11" r="BK119"/>
  <c r="J119"/>
  <c r="J97"/>
  <c i="12" r="J89"/>
  <c r="F92"/>
  <c r="BE140"/>
  <c r="BE158"/>
  <c r="BE162"/>
  <c r="BE175"/>
  <c r="BE177"/>
  <c r="BE121"/>
  <c r="BE132"/>
  <c r="BE136"/>
  <c r="BE144"/>
  <c r="BE145"/>
  <c r="BE150"/>
  <c r="BE170"/>
  <c r="BE180"/>
  <c r="BE146"/>
  <c r="BE174"/>
  <c r="BE178"/>
  <c r="BE179"/>
  <c r="E85"/>
  <c r="BE126"/>
  <c r="BE154"/>
  <c r="BE166"/>
  <c r="BE176"/>
  <c i="11" r="F92"/>
  <c r="BE125"/>
  <c r="BE130"/>
  <c r="BE155"/>
  <c r="BE175"/>
  <c r="BE183"/>
  <c r="BE187"/>
  <c r="BE220"/>
  <c r="BE228"/>
  <c r="BE252"/>
  <c r="BE266"/>
  <c r="BE134"/>
  <c r="BE143"/>
  <c r="BE147"/>
  <c r="BE167"/>
  <c r="BE212"/>
  <c r="BE236"/>
  <c r="J112"/>
  <c r="BE121"/>
  <c r="BE138"/>
  <c r="BE151"/>
  <c r="BE163"/>
  <c r="BE179"/>
  <c r="BE192"/>
  <c r="BE200"/>
  <c r="BE204"/>
  <c r="BE208"/>
  <c r="BE240"/>
  <c r="BE244"/>
  <c r="BE248"/>
  <c r="BE256"/>
  <c r="BE260"/>
  <c r="BE264"/>
  <c r="BE267"/>
  <c r="BE268"/>
  <c r="E85"/>
  <c r="BE159"/>
  <c r="BE171"/>
  <c r="BE196"/>
  <c r="BE216"/>
  <c r="BE224"/>
  <c r="BE232"/>
  <c r="BE265"/>
  <c i="10" r="E108"/>
  <c r="F115"/>
  <c r="BE121"/>
  <c r="BE125"/>
  <c i="9" r="BK137"/>
  <c r="J137"/>
  <c r="J97"/>
  <c i="10" r="J89"/>
  <c r="BE130"/>
  <c i="9" r="J89"/>
  <c r="BE172"/>
  <c r="BE196"/>
  <c r="BE205"/>
  <c r="BE228"/>
  <c r="BE240"/>
  <c r="BE242"/>
  <c r="BE244"/>
  <c r="BE256"/>
  <c r="BE261"/>
  <c r="BE286"/>
  <c r="BE294"/>
  <c r="BE304"/>
  <c r="BE326"/>
  <c r="BE346"/>
  <c r="F92"/>
  <c r="BE139"/>
  <c r="BE146"/>
  <c r="BE153"/>
  <c r="BE161"/>
  <c r="BE173"/>
  <c r="BE175"/>
  <c r="BE177"/>
  <c r="BE183"/>
  <c r="BE186"/>
  <c r="BE222"/>
  <c r="BE223"/>
  <c r="BE225"/>
  <c r="BE231"/>
  <c r="BE273"/>
  <c r="BE290"/>
  <c r="BE296"/>
  <c r="BE308"/>
  <c r="BE331"/>
  <c r="BE351"/>
  <c r="BE400"/>
  <c r="BE402"/>
  <c r="BE403"/>
  <c r="E85"/>
  <c r="BE163"/>
  <c r="BE168"/>
  <c r="BE171"/>
  <c r="BE192"/>
  <c r="BE199"/>
  <c r="BE216"/>
  <c r="BE278"/>
  <c r="BE280"/>
  <c r="BE284"/>
  <c r="BE310"/>
  <c r="BE314"/>
  <c r="BE336"/>
  <c r="BE341"/>
  <c r="BE354"/>
  <c r="BE361"/>
  <c r="BE382"/>
  <c r="BE407"/>
  <c r="BE409"/>
  <c r="BE180"/>
  <c r="BE189"/>
  <c r="BE201"/>
  <c r="BE207"/>
  <c r="BE212"/>
  <c r="BE220"/>
  <c r="BE236"/>
  <c r="BE246"/>
  <c r="BE251"/>
  <c r="BE265"/>
  <c r="BE267"/>
  <c r="BE300"/>
  <c r="BE316"/>
  <c r="BE368"/>
  <c r="BE375"/>
  <c r="BE389"/>
  <c r="BE398"/>
  <c r="BE405"/>
  <c i="8" r="BE124"/>
  <c r="BE139"/>
  <c r="BE157"/>
  <c i="7" r="BK119"/>
  <c r="J119"/>
  <c r="J97"/>
  <c i="8" r="F118"/>
  <c r="BE129"/>
  <c r="BE136"/>
  <c r="BE143"/>
  <c r="BE150"/>
  <c r="BE163"/>
  <c r="BE170"/>
  <c r="J115"/>
  <c r="BE140"/>
  <c r="BE169"/>
  <c r="BE171"/>
  <c r="BE172"/>
  <c r="BE174"/>
  <c r="E85"/>
  <c r="BE135"/>
  <c r="BE137"/>
  <c i="7" r="E85"/>
  <c r="J112"/>
  <c r="F115"/>
  <c r="BE142"/>
  <c r="BE143"/>
  <c r="BE144"/>
  <c r="BE121"/>
  <c r="BE129"/>
  <c r="BE125"/>
  <c r="BE133"/>
  <c r="BE138"/>
  <c i="6" r="BE155"/>
  <c r="BE159"/>
  <c r="BE167"/>
  <c r="BE175"/>
  <c r="BE208"/>
  <c r="BE224"/>
  <c r="BE228"/>
  <c i="5" r="J137"/>
  <c r="J98"/>
  <c i="6" r="E85"/>
  <c r="F92"/>
  <c r="BE130"/>
  <c r="BE233"/>
  <c r="BE147"/>
  <c r="BE151"/>
  <c r="BE163"/>
  <c r="BE179"/>
  <c r="BE196"/>
  <c r="BE232"/>
  <c r="BE234"/>
  <c r="BE235"/>
  <c r="J89"/>
  <c r="BE121"/>
  <c r="BE125"/>
  <c r="BE134"/>
  <c r="BE138"/>
  <c r="BE143"/>
  <c r="BE171"/>
  <c r="BE183"/>
  <c r="BE187"/>
  <c r="BE192"/>
  <c r="BE200"/>
  <c r="BE204"/>
  <c r="BE212"/>
  <c r="BE216"/>
  <c r="BE220"/>
  <c r="BE236"/>
  <c i="5" r="J89"/>
  <c r="F92"/>
  <c r="BE150"/>
  <c r="BE158"/>
  <c r="BE170"/>
  <c r="BE192"/>
  <c r="BE194"/>
  <c r="BE224"/>
  <c r="BE233"/>
  <c r="BE279"/>
  <c r="BE286"/>
  <c r="BE310"/>
  <c r="BE324"/>
  <c r="BE369"/>
  <c r="BE385"/>
  <c r="BE409"/>
  <c r="BE441"/>
  <c r="BE449"/>
  <c r="BE462"/>
  <c r="BE468"/>
  <c r="BE138"/>
  <c r="BE185"/>
  <c r="BE190"/>
  <c r="BE197"/>
  <c r="BE205"/>
  <c r="BE211"/>
  <c r="BE230"/>
  <c r="BE246"/>
  <c r="BE265"/>
  <c r="BE292"/>
  <c r="BE312"/>
  <c r="BE361"/>
  <c r="BE417"/>
  <c r="E85"/>
  <c r="BE144"/>
  <c r="BE179"/>
  <c r="BE188"/>
  <c r="BE189"/>
  <c r="BE203"/>
  <c r="BE232"/>
  <c r="BE256"/>
  <c r="BE263"/>
  <c r="BE272"/>
  <c r="BE294"/>
  <c r="BE303"/>
  <c r="BE336"/>
  <c r="BE348"/>
  <c r="BE377"/>
  <c r="BE393"/>
  <c r="BE401"/>
  <c r="BE425"/>
  <c r="BE464"/>
  <c r="BE466"/>
  <c r="BE177"/>
  <c r="BE213"/>
  <c r="BE218"/>
  <c r="BE235"/>
  <c r="BE238"/>
  <c r="BE241"/>
  <c r="BE250"/>
  <c r="BE252"/>
  <c r="BE254"/>
  <c r="BE259"/>
  <c r="BE262"/>
  <c r="BE433"/>
  <c r="BE457"/>
  <c r="BE459"/>
  <c r="BE461"/>
  <c i="4" r="E111"/>
  <c r="J115"/>
  <c r="BE132"/>
  <c r="BE177"/>
  <c r="BE183"/>
  <c r="BE189"/>
  <c r="BE194"/>
  <c i="3" r="BK119"/>
  <c r="J119"/>
  <c r="J97"/>
  <c i="4" r="BE138"/>
  <c r="BE140"/>
  <c r="BE153"/>
  <c r="BE160"/>
  <c r="BE167"/>
  <c r="BE191"/>
  <c r="F92"/>
  <c r="BE124"/>
  <c r="BE139"/>
  <c r="BE142"/>
  <c r="BE143"/>
  <c r="BE146"/>
  <c r="BE171"/>
  <c r="BE190"/>
  <c r="BE192"/>
  <c i="2" r="BK119"/>
  <c r="J119"/>
  <c r="J97"/>
  <c i="3" r="E108"/>
  <c r="F115"/>
  <c r="BE131"/>
  <c r="BE146"/>
  <c r="BE161"/>
  <c r="BE165"/>
  <c r="BE169"/>
  <c r="BE173"/>
  <c r="BE177"/>
  <c r="BE186"/>
  <c r="BE190"/>
  <c r="BE194"/>
  <c r="BE202"/>
  <c r="J89"/>
  <c r="BE121"/>
  <c r="BE126"/>
  <c r="BE136"/>
  <c r="BE141"/>
  <c r="BE151"/>
  <c r="BE181"/>
  <c r="BE203"/>
  <c r="BE204"/>
  <c r="BE156"/>
  <c r="BE198"/>
  <c i="2" r="J112"/>
  <c r="F115"/>
  <c r="BE163"/>
  <c r="BE184"/>
  <c r="BE189"/>
  <c r="BE206"/>
  <c r="BE219"/>
  <c r="BE223"/>
  <c r="BE259"/>
  <c r="BE263"/>
  <c r="BE344"/>
  <c r="E108"/>
  <c r="BE136"/>
  <c r="BE141"/>
  <c r="BE180"/>
  <c r="BE193"/>
  <c r="BE215"/>
  <c r="BE235"/>
  <c r="BE239"/>
  <c r="BE243"/>
  <c r="BE267"/>
  <c r="BE312"/>
  <c r="BE316"/>
  <c r="BE320"/>
  <c r="BE324"/>
  <c r="BE332"/>
  <c r="BE121"/>
  <c r="BE126"/>
  <c r="BE131"/>
  <c r="BE150"/>
  <c r="BE154"/>
  <c r="BE158"/>
  <c r="BE176"/>
  <c r="BE197"/>
  <c r="BE202"/>
  <c r="BE210"/>
  <c r="BE227"/>
  <c r="BE231"/>
  <c r="BE287"/>
  <c r="BE292"/>
  <c r="BE296"/>
  <c r="BE300"/>
  <c r="BE304"/>
  <c r="BE308"/>
  <c r="BE328"/>
  <c r="BE336"/>
  <c r="BE340"/>
  <c r="BE341"/>
  <c r="BE342"/>
  <c r="BE343"/>
  <c r="BE146"/>
  <c r="BE167"/>
  <c r="BE171"/>
  <c r="BE247"/>
  <c r="BE251"/>
  <c r="BE255"/>
  <c r="BE271"/>
  <c r="BE275"/>
  <c r="BE279"/>
  <c r="BE283"/>
  <c r="F35"/>
  <c i="1" r="BB95"/>
  <c i="3" r="F37"/>
  <c i="1" r="BD96"/>
  <c i="3" r="F35"/>
  <c i="1" r="BB96"/>
  <c i="4" r="F36"/>
  <c i="1" r="BC97"/>
  <c i="5" r="F35"/>
  <c i="1" r="BB98"/>
  <c i="5" r="F37"/>
  <c i="1" r="BD98"/>
  <c i="7" r="J34"/>
  <c i="1" r="AW100"/>
  <c i="7" r="F37"/>
  <c i="1" r="BD100"/>
  <c i="8" r="F37"/>
  <c i="1" r="BD101"/>
  <c i="9" r="F34"/>
  <c i="1" r="BA102"/>
  <c i="9" r="F37"/>
  <c i="1" r="BD102"/>
  <c i="11" r="F35"/>
  <c i="1" r="BB104"/>
  <c i="12" r="F35"/>
  <c i="1" r="BB105"/>
  <c i="13" r="J34"/>
  <c i="1" r="AW106"/>
  <c i="14" r="F34"/>
  <c i="1" r="BA107"/>
  <c i="16" r="J34"/>
  <c i="1" r="AW109"/>
  <c i="16" r="F36"/>
  <c i="1" r="BC109"/>
  <c i="18" r="F34"/>
  <c i="1" r="BA111"/>
  <c i="19" r="F36"/>
  <c i="1" r="BC112"/>
  <c i="20" r="F37"/>
  <c i="1" r="BD113"/>
  <c i="20" r="J34"/>
  <c i="1" r="AW113"/>
  <c i="21" r="F36"/>
  <c i="1" r="BC114"/>
  <c i="21" r="F34"/>
  <c i="1" r="BA114"/>
  <c i="22" r="F36"/>
  <c i="1" r="BC115"/>
  <c i="23" r="J34"/>
  <c i="1" r="AW116"/>
  <c i="24" r="F36"/>
  <c i="1" r="BC117"/>
  <c i="25" r="F34"/>
  <c i="1" r="BA118"/>
  <c i="25" r="J30"/>
  <c i="26" r="F37"/>
  <c i="1" r="BD119"/>
  <c i="26" r="F35"/>
  <c i="1" r="BB119"/>
  <c i="28" r="F36"/>
  <c i="1" r="BC121"/>
  <c i="29" r="F34"/>
  <c i="1" r="BA122"/>
  <c i="29" r="F36"/>
  <c i="1" r="BC122"/>
  <c i="31" r="F37"/>
  <c i="1" r="BD124"/>
  <c i="33" r="F36"/>
  <c i="1" r="BC126"/>
  <c i="32" r="J30"/>
  <c i="34" r="F34"/>
  <c i="1" r="BA127"/>
  <c i="34" r="J34"/>
  <c i="1" r="AW127"/>
  <c i="36" r="F35"/>
  <c i="1" r="BB129"/>
  <c i="36" r="F36"/>
  <c i="1" r="BC129"/>
  <c i="38" r="J34"/>
  <c i="1" r="AW131"/>
  <c i="39" r="J34"/>
  <c i="1" r="AW132"/>
  <c i="40" r="F34"/>
  <c i="1" r="BA133"/>
  <c i="40" r="F36"/>
  <c i="1" r="BC133"/>
  <c i="42" r="J34"/>
  <c i="1" r="AW135"/>
  <c i="43" r="F35"/>
  <c i="1" r="BB136"/>
  <c i="44" r="F37"/>
  <c i="1" r="BD137"/>
  <c i="44" r="F36"/>
  <c i="1" r="BC137"/>
  <c i="45" r="F36"/>
  <c i="1" r="BC138"/>
  <c i="45" r="F34"/>
  <c i="1" r="BA138"/>
  <c i="46" r="F36"/>
  <c i="1" r="BC139"/>
  <c i="46" r="F35"/>
  <c i="1" r="BB139"/>
  <c i="47" r="F35"/>
  <c i="1" r="BB140"/>
  <c i="48" r="F35"/>
  <c i="1" r="BB141"/>
  <c i="48" r="J30"/>
  <c i="2" r="J34"/>
  <c i="1" r="AW95"/>
  <c i="3" r="F34"/>
  <c i="1" r="BA96"/>
  <c i="4" r="F37"/>
  <c i="1" r="BD97"/>
  <c i="4" r="F34"/>
  <c i="1" r="BA97"/>
  <c i="5" r="F34"/>
  <c i="1" r="BA98"/>
  <c i="6" r="F35"/>
  <c i="1" r="BB99"/>
  <c i="6" r="F34"/>
  <c i="1" r="BA99"/>
  <c i="7" r="F34"/>
  <c i="1" r="BA100"/>
  <c i="8" r="F34"/>
  <c i="1" r="BA101"/>
  <c i="9" r="F35"/>
  <c i="1" r="BB102"/>
  <c i="10" r="F36"/>
  <c i="1" r="BC103"/>
  <c i="10" r="F37"/>
  <c i="1" r="BD103"/>
  <c i="11" r="F37"/>
  <c i="1" r="BD104"/>
  <c i="11" r="F36"/>
  <c i="1" r="BC104"/>
  <c i="12" r="F36"/>
  <c i="1" r="BC105"/>
  <c i="13" r="F37"/>
  <c i="1" r="BD106"/>
  <c i="14" r="F35"/>
  <c i="1" r="BB107"/>
  <c i="14" r="F37"/>
  <c i="1" r="BD107"/>
  <c i="17" r="F34"/>
  <c i="1" r="BA110"/>
  <c i="17" r="F37"/>
  <c i="1" r="BD110"/>
  <c i="18" r="F35"/>
  <c i="1" r="BB111"/>
  <c i="18" r="J34"/>
  <c i="1" r="AW111"/>
  <c i="19" r="J34"/>
  <c i="1" r="AW112"/>
  <c i="19" r="F37"/>
  <c i="1" r="BD112"/>
  <c i="21" r="F35"/>
  <c i="1" r="BB114"/>
  <c i="22" r="J34"/>
  <c i="1" r="AW115"/>
  <c i="23" r="F36"/>
  <c i="1" r="BC116"/>
  <c i="24" r="J34"/>
  <c i="1" r="AW117"/>
  <c i="25" r="F35"/>
  <c i="1" r="BB118"/>
  <c i="25" r="F36"/>
  <c i="1" r="BC118"/>
  <c i="26" r="J34"/>
  <c i="1" r="AW119"/>
  <c i="27" r="F35"/>
  <c i="1" r="BB120"/>
  <c i="27" r="J34"/>
  <c i="1" r="AW120"/>
  <c i="28" r="F37"/>
  <c i="1" r="BD121"/>
  <c i="29" r="J34"/>
  <c i="1" r="AW122"/>
  <c i="30" r="F36"/>
  <c i="1" r="BC123"/>
  <c i="30" r="F34"/>
  <c i="1" r="BA123"/>
  <c i="31" r="F34"/>
  <c i="1" r="BA124"/>
  <c i="32" r="F34"/>
  <c i="1" r="BA125"/>
  <c i="32" r="J34"/>
  <c i="1" r="AW125"/>
  <c i="32" r="F37"/>
  <c i="1" r="BD125"/>
  <c i="33" r="F34"/>
  <c i="1" r="BA126"/>
  <c i="34" r="F36"/>
  <c i="1" r="BC127"/>
  <c i="35" r="J33"/>
  <c i="1" r="AV128"/>
  <c r="AT128"/>
  <c i="35" r="J30"/>
  <c i="36" r="F37"/>
  <c i="1" r="BD129"/>
  <c i="37" r="J34"/>
  <c i="1" r="AW130"/>
  <c i="37" r="F37"/>
  <c i="1" r="BD130"/>
  <c i="38" r="F35"/>
  <c i="1" r="BB131"/>
  <c i="39" r="F35"/>
  <c i="1" r="BB132"/>
  <c i="40" r="F35"/>
  <c i="1" r="BB133"/>
  <c i="41" r="F36"/>
  <c i="1" r="BC134"/>
  <c i="41" r="F37"/>
  <c i="1" r="BD134"/>
  <c i="42" r="F37"/>
  <c i="1" r="BD135"/>
  <c i="43" r="F37"/>
  <c i="1" r="BD136"/>
  <c i="43" r="F36"/>
  <c i="1" r="BC136"/>
  <c i="45" r="F37"/>
  <c i="1" r="BD138"/>
  <c i="46" r="J34"/>
  <c i="1" r="AW139"/>
  <c i="47" r="J34"/>
  <c i="1" r="AW140"/>
  <c i="47" r="F36"/>
  <c i="1" r="BC140"/>
  <c i="2" r="F36"/>
  <c i="1" r="BC95"/>
  <c i="2" r="F34"/>
  <c i="1" r="BA95"/>
  <c i="3" r="F36"/>
  <c i="1" r="BC96"/>
  <c i="4" r="J34"/>
  <c i="1" r="AW97"/>
  <c i="5" r="F36"/>
  <c i="1" r="BC98"/>
  <c i="6" r="J34"/>
  <c i="1" r="AW99"/>
  <c i="7" r="F36"/>
  <c i="1" r="BC100"/>
  <c i="7" r="F35"/>
  <c i="1" r="BB100"/>
  <c i="8" r="F35"/>
  <c i="1" r="BB101"/>
  <c i="8" r="F36"/>
  <c i="1" r="BC101"/>
  <c i="9" r="J34"/>
  <c i="1" r="AW102"/>
  <c i="10" r="J34"/>
  <c i="1" r="AW103"/>
  <c i="11" r="J34"/>
  <c i="1" r="AW104"/>
  <c i="12" r="F37"/>
  <c i="1" r="BD105"/>
  <c i="12" r="F34"/>
  <c i="1" r="BA105"/>
  <c i="13" r="F35"/>
  <c i="1" r="BB106"/>
  <c i="13" r="F36"/>
  <c i="1" r="BC106"/>
  <c i="14" r="J34"/>
  <c i="1" r="AW107"/>
  <c i="15" r="F33"/>
  <c i="1" r="AZ108"/>
  <c i="16" r="F34"/>
  <c i="1" r="BA109"/>
  <c i="17" r="J34"/>
  <c i="1" r="AW110"/>
  <c i="17" r="F35"/>
  <c i="1" r="BB110"/>
  <c i="17" r="F36"/>
  <c i="1" r="BC110"/>
  <c i="18" r="F36"/>
  <c i="1" r="BC111"/>
  <c i="19" r="F35"/>
  <c i="1" r="BB112"/>
  <c i="20" r="F36"/>
  <c i="1" r="BC113"/>
  <c i="21" r="F37"/>
  <c i="1" r="BD114"/>
  <c i="22" r="F34"/>
  <c i="1" r="BA115"/>
  <c i="23" r="F37"/>
  <c i="1" r="BD116"/>
  <c i="24" r="F37"/>
  <c i="1" r="BD117"/>
  <c i="25" r="J34"/>
  <c i="1" r="AW118"/>
  <c i="26" r="F34"/>
  <c i="1" r="BA119"/>
  <c i="27" r="F37"/>
  <c i="1" r="BD120"/>
  <c i="27" r="F36"/>
  <c i="1" r="BC120"/>
  <c i="28" r="F35"/>
  <c i="1" r="BB121"/>
  <c i="29" r="F37"/>
  <c i="1" r="BD122"/>
  <c i="30" r="F37"/>
  <c i="1" r="BD123"/>
  <c i="31" r="J34"/>
  <c i="1" r="AW124"/>
  <c i="32" r="F36"/>
  <c i="1" r="BC125"/>
  <c i="32" r="F35"/>
  <c i="1" r="BB125"/>
  <c i="33" r="F35"/>
  <c i="1" r="BB126"/>
  <c i="34" r="F35"/>
  <c i="1" r="BB127"/>
  <c i="36" r="J34"/>
  <c i="1" r="AW129"/>
  <c i="37" r="F35"/>
  <c i="1" r="BB130"/>
  <c i="37" r="F36"/>
  <c i="1" r="BC130"/>
  <c i="38" r="F37"/>
  <c i="1" r="BD131"/>
  <c i="37" r="J30"/>
  <c i="39" r="F36"/>
  <c i="1" r="BC132"/>
  <c i="39" r="F37"/>
  <c i="1" r="BD132"/>
  <c i="40" r="F37"/>
  <c i="1" r="BD133"/>
  <c i="41" r="F35"/>
  <c i="1" r="BB134"/>
  <c i="42" r="F35"/>
  <c i="1" r="BB135"/>
  <c i="42" r="F34"/>
  <c i="1" r="BA135"/>
  <c i="43" r="F34"/>
  <c i="1" r="BA136"/>
  <c i="44" r="F34"/>
  <c i="1" r="BA137"/>
  <c i="44" r="F35"/>
  <c i="1" r="BB137"/>
  <c i="45" r="J34"/>
  <c i="1" r="AW138"/>
  <c i="46" r="F37"/>
  <c i="1" r="BD139"/>
  <c i="47" r="F37"/>
  <c i="1" r="BD140"/>
  <c i="48" r="F34"/>
  <c i="1" r="BA141"/>
  <c i="48" r="F37"/>
  <c i="1" r="BD141"/>
  <c i="2" r="F37"/>
  <c i="1" r="BD95"/>
  <c i="3" r="J34"/>
  <c i="1" r="AW96"/>
  <c i="4" r="F35"/>
  <c i="1" r="BB97"/>
  <c i="5" r="J34"/>
  <c i="1" r="AW98"/>
  <c i="6" r="F36"/>
  <c i="1" r="BC99"/>
  <c i="6" r="F37"/>
  <c i="1" r="BD99"/>
  <c i="8" r="J34"/>
  <c i="1" r="AW101"/>
  <c i="9" r="F36"/>
  <c i="1" r="BC102"/>
  <c i="10" r="F34"/>
  <c i="1" r="BA103"/>
  <c i="10" r="F35"/>
  <c i="1" r="BB103"/>
  <c i="11" r="F34"/>
  <c i="1" r="BA104"/>
  <c i="12" r="J34"/>
  <c i="1" r="AW105"/>
  <c i="13" r="F34"/>
  <c i="1" r="BA106"/>
  <c i="14" r="F36"/>
  <c i="1" r="BC107"/>
  <c i="15" r="F34"/>
  <c i="1" r="BA108"/>
  <c i="16" r="F35"/>
  <c i="1" r="BB109"/>
  <c i="16" r="F37"/>
  <c i="1" r="BD109"/>
  <c i="18" r="F37"/>
  <c i="1" r="BD111"/>
  <c i="19" r="F34"/>
  <c i="1" r="BA112"/>
  <c i="20" r="F34"/>
  <c i="1" r="BA113"/>
  <c i="20" r="F35"/>
  <c i="1" r="BB113"/>
  <c i="21" r="J34"/>
  <c i="1" r="AW114"/>
  <c i="22" r="F35"/>
  <c i="1" r="BB115"/>
  <c i="22" r="F37"/>
  <c i="1" r="BD115"/>
  <c i="23" r="F35"/>
  <c i="1" r="BB116"/>
  <c i="23" r="F34"/>
  <c i="1" r="BA116"/>
  <c i="24" r="F35"/>
  <c i="1" r="BB117"/>
  <c i="24" r="F34"/>
  <c i="1" r="BA117"/>
  <c i="25" r="F37"/>
  <c i="1" r="BD118"/>
  <c i="26" r="F36"/>
  <c i="1" r="BC119"/>
  <c i="27" r="F34"/>
  <c i="1" r="BA120"/>
  <c i="28" r="F34"/>
  <c i="1" r="BA121"/>
  <c i="28" r="J34"/>
  <c i="1" r="AW121"/>
  <c i="29" r="F35"/>
  <c i="1" r="BB122"/>
  <c i="30" r="J34"/>
  <c i="1" r="AW123"/>
  <c i="30" r="F35"/>
  <c i="1" r="BB123"/>
  <c i="31" r="F36"/>
  <c i="1" r="BC124"/>
  <c i="31" r="F35"/>
  <c i="1" r="BB124"/>
  <c i="33" r="F37"/>
  <c i="1" r="BD126"/>
  <c i="33" r="J34"/>
  <c i="1" r="AW126"/>
  <c i="34" r="F37"/>
  <c i="1" r="BD127"/>
  <c i="35" r="F34"/>
  <c i="1" r="BA128"/>
  <c i="36" r="F34"/>
  <c i="1" r="BA129"/>
  <c i="37" r="F34"/>
  <c i="1" r="BA130"/>
  <c i="38" r="F36"/>
  <c i="1" r="BC131"/>
  <c i="38" r="F34"/>
  <c i="1" r="BA131"/>
  <c i="39" r="F34"/>
  <c i="1" r="BA132"/>
  <c i="40" r="J34"/>
  <c i="1" r="AW133"/>
  <c i="41" r="F34"/>
  <c i="1" r="BA134"/>
  <c i="41" r="J34"/>
  <c i="1" r="AW134"/>
  <c i="42" r="F36"/>
  <c i="1" r="BC135"/>
  <c i="43" r="J34"/>
  <c i="1" r="AW136"/>
  <c i="44" r="J34"/>
  <c i="1" r="AW137"/>
  <c i="45" r="F35"/>
  <c i="1" r="BB138"/>
  <c i="46" r="F34"/>
  <c i="1" r="BA139"/>
  <c i="47" r="F34"/>
  <c i="1" r="BA140"/>
  <c i="48" r="J34"/>
  <c i="1" r="AW141"/>
  <c i="48" r="F36"/>
  <c i="1" r="BC141"/>
  <c i="47" l="1" r="T172"/>
  <c i="46" r="T121"/>
  <c i="39" r="P135"/>
  <c i="43" r="P137"/>
  <c i="42" r="P121"/>
  <c i="1" r="AU135"/>
  <c i="39" r="T176"/>
  <c i="5" r="P136"/>
  <c i="43" r="R174"/>
  <c i="39" r="P176"/>
  <c i="34" r="T137"/>
  <c i="24" r="R177"/>
  <c i="8" r="T121"/>
  <c i="5" r="BK136"/>
  <c r="J136"/>
  <c r="J97"/>
  <c i="43" r="P174"/>
  <c i="39" r="R176"/>
  <c i="38" r="T121"/>
  <c r="P122"/>
  <c r="P121"/>
  <c i="1" r="AU131"/>
  <c i="29" r="P176"/>
  <c i="24" r="T177"/>
  <c r="R138"/>
  <c r="R137"/>
  <c i="5" r="T136"/>
  <c i="47" r="T134"/>
  <c i="43" r="T174"/>
  <c i="29" r="T176"/>
  <c r="T136"/>
  <c i="24" r="BK138"/>
  <c r="J138"/>
  <c r="J97"/>
  <c i="14" r="T137"/>
  <c i="5" r="T195"/>
  <c i="47" r="R135"/>
  <c i="46" r="P122"/>
  <c r="P121"/>
  <c i="1" r="AU139"/>
  <c i="29" r="R176"/>
  <c r="P137"/>
  <c r="P136"/>
  <c i="1" r="AU122"/>
  <c i="24" r="T137"/>
  <c i="9" r="P178"/>
  <c i="5" r="R195"/>
  <c i="23" r="T121"/>
  <c i="19" r="P138"/>
  <c i="9" r="R137"/>
  <c i="4" r="T121"/>
  <c i="47" r="R172"/>
  <c i="43" r="T137"/>
  <c r="T136"/>
  <c i="42" r="R121"/>
  <c i="34" r="R137"/>
  <c r="R136"/>
  <c i="19" r="R138"/>
  <c i="18" r="T122"/>
  <c r="T121"/>
  <c i="8" r="R122"/>
  <c r="R121"/>
  <c i="47" r="P172"/>
  <c i="43" r="R136"/>
  <c i="33" r="T122"/>
  <c r="T121"/>
  <c i="5" r="R135"/>
  <c i="28" r="R121"/>
  <c i="19" r="T177"/>
  <c i="18" r="R122"/>
  <c r="R121"/>
  <c i="28" r="P122"/>
  <c r="P121"/>
  <c i="1" r="AU121"/>
  <c i="19" r="R177"/>
  <c i="47" r="P135"/>
  <c r="P134"/>
  <c i="1" r="AU140"/>
  <c i="46" r="R122"/>
  <c r="R121"/>
  <c i="39" r="T135"/>
  <c r="T134"/>
  <c i="34" r="T178"/>
  <c i="33" r="R122"/>
  <c r="R121"/>
  <c i="29" r="R137"/>
  <c r="R136"/>
  <c i="23" r="R122"/>
  <c r="R121"/>
  <c i="19" r="P177"/>
  <c i="14" r="R137"/>
  <c i="13" r="T121"/>
  <c i="5" r="P195"/>
  <c i="24" r="P177"/>
  <c i="19" r="T138"/>
  <c i="14" r="T174"/>
  <c i="9" r="T178"/>
  <c r="T136"/>
  <c i="39" r="BK135"/>
  <c r="J135"/>
  <c r="J97"/>
  <c i="34" r="P178"/>
  <c r="P136"/>
  <c i="1" r="AU127"/>
  <c i="33" r="P122"/>
  <c r="P121"/>
  <c i="1" r="AU126"/>
  <c i="24" r="P137"/>
  <c i="1" r="AU117"/>
  <c i="14" r="R174"/>
  <c i="9" r="P137"/>
  <c r="P136"/>
  <c i="1" r="AU102"/>
  <c i="4" r="R121"/>
  <c i="39" r="R135"/>
  <c r="R134"/>
  <c i="14" r="P174"/>
  <c r="P136"/>
  <c i="1" r="AU107"/>
  <c i="13" r="P122"/>
  <c r="P121"/>
  <c i="1" r="AU106"/>
  <c i="9" r="R178"/>
  <c i="18" r="P121"/>
  <c i="1" r="AU111"/>
  <c r="AG141"/>
  <c i="4" r="BK122"/>
  <c r="J122"/>
  <c r="J97"/>
  <c i="5" r="BK195"/>
  <c r="J195"/>
  <c r="J102"/>
  <c i="8" r="BK122"/>
  <c r="J122"/>
  <c r="J97"/>
  <c i="9" r="BK178"/>
  <c r="J178"/>
  <c r="J102"/>
  <c r="BK396"/>
  <c r="J396"/>
  <c r="J110"/>
  <c i="12" r="BK119"/>
  <c r="J119"/>
  <c r="J97"/>
  <c i="14" r="BK174"/>
  <c r="J174"/>
  <c r="J102"/>
  <c r="BK393"/>
  <c r="J393"/>
  <c r="J110"/>
  <c i="24" r="BK397"/>
  <c r="J397"/>
  <c r="J111"/>
  <c i="29" r="BK388"/>
  <c r="J388"/>
  <c r="J110"/>
  <c i="38" r="BK122"/>
  <c r="J122"/>
  <c r="J97"/>
  <c r="BK141"/>
  <c r="J141"/>
  <c r="J100"/>
  <c i="41" r="BK119"/>
  <c r="J119"/>
  <c r="J97"/>
  <c i="44" r="BK119"/>
  <c r="J119"/>
  <c r="J97"/>
  <c i="47" r="BK331"/>
  <c r="J331"/>
  <c r="J108"/>
  <c i="6" r="BK119"/>
  <c r="J119"/>
  <c r="J97"/>
  <c i="8" r="BK141"/>
  <c r="J141"/>
  <c r="J100"/>
  <c i="13" r="BK143"/>
  <c r="J143"/>
  <c r="J100"/>
  <c i="15" r="BK119"/>
  <c r="J119"/>
  <c r="J97"/>
  <c i="18" r="BK141"/>
  <c r="J141"/>
  <c r="J100"/>
  <c i="20" r="BK119"/>
  <c r="J119"/>
  <c r="J97"/>
  <c i="23" r="BK122"/>
  <c r="J122"/>
  <c r="J97"/>
  <c i="24" r="BK177"/>
  <c r="J177"/>
  <c r="J102"/>
  <c i="29" r="BK137"/>
  <c r="J137"/>
  <c r="J97"/>
  <c i="33" r="BK122"/>
  <c r="J122"/>
  <c r="J97"/>
  <c i="34" r="BK137"/>
  <c r="J137"/>
  <c r="J97"/>
  <c i="10" r="BK119"/>
  <c r="J119"/>
  <c r="J97"/>
  <c i="13" r="BK122"/>
  <c r="J122"/>
  <c r="J97"/>
  <c i="14" r="BK137"/>
  <c r="J137"/>
  <c r="J97"/>
  <c i="16" r="BK119"/>
  <c r="J119"/>
  <c r="J97"/>
  <c i="19" r="BK177"/>
  <c r="J177"/>
  <c r="J102"/>
  <c i="26" r="BK119"/>
  <c r="J119"/>
  <c r="J97"/>
  <c i="27" r="BK119"/>
  <c r="J119"/>
  <c r="J97"/>
  <c i="28" r="BK122"/>
  <c r="J122"/>
  <c r="J97"/>
  <c i="31" r="BK119"/>
  <c r="J119"/>
  <c r="J97"/>
  <c i="34" r="BK178"/>
  <c r="J178"/>
  <c r="J102"/>
  <c i="39" r="BK176"/>
  <c r="J176"/>
  <c r="J102"/>
  <c i="43" r="BK137"/>
  <c r="J137"/>
  <c r="J97"/>
  <c i="45" r="BK119"/>
  <c r="J119"/>
  <c r="J97"/>
  <c i="48" r="J96"/>
  <c i="4" r="BK144"/>
  <c r="J144"/>
  <c r="J100"/>
  <c i="5" r="BK455"/>
  <c r="J455"/>
  <c r="J109"/>
  <c i="17" r="BK119"/>
  <c r="J119"/>
  <c r="J97"/>
  <c i="19" r="BK138"/>
  <c r="J138"/>
  <c r="J97"/>
  <c r="BK398"/>
  <c r="J398"/>
  <c r="J111"/>
  <c i="23" r="BK141"/>
  <c r="J141"/>
  <c r="J100"/>
  <c i="30" r="BK119"/>
  <c r="J119"/>
  <c r="J97"/>
  <c i="34" r="BK396"/>
  <c r="J396"/>
  <c r="J110"/>
  <c i="36" r="BK119"/>
  <c r="J119"/>
  <c r="J97"/>
  <c i="39" r="BK403"/>
  <c r="J403"/>
  <c r="J108"/>
  <c i="43" r="BK174"/>
  <c r="J174"/>
  <c r="J102"/>
  <c r="BK387"/>
  <c r="J387"/>
  <c r="J110"/>
  <c i="46" r="BK122"/>
  <c r="J122"/>
  <c r="J97"/>
  <c i="47" r="BK135"/>
  <c r="J135"/>
  <c r="J97"/>
  <c i="42" r="BK121"/>
  <c r="J121"/>
  <c i="40" r="BK118"/>
  <c r="J118"/>
  <c r="J96"/>
  <c i="1" r="AG130"/>
  <c i="37" r="J96"/>
  <c i="1" r="AG128"/>
  <c r="AN128"/>
  <c i="35" r="J96"/>
  <c r="J119"/>
  <c r="J97"/>
  <c r="J39"/>
  <c i="1" r="AG125"/>
  <c i="28" r="BK121"/>
  <c r="J121"/>
  <c r="J96"/>
  <c i="1" r="AG118"/>
  <c i="25" r="J96"/>
  <c i="22" r="J119"/>
  <c r="J97"/>
  <c i="18" r="BK121"/>
  <c r="J121"/>
  <c r="J96"/>
  <c i="11" r="BK118"/>
  <c r="J118"/>
  <c r="J96"/>
  <c i="9" r="BK136"/>
  <c r="J136"/>
  <c r="J96"/>
  <c i="7" r="BK118"/>
  <c r="J118"/>
  <c r="J96"/>
  <c i="3" r="BK118"/>
  <c r="J118"/>
  <c r="J96"/>
  <c i="2" r="BK118"/>
  <c r="J118"/>
  <c r="J96"/>
  <c i="3" r="F33"/>
  <c i="1" r="AZ96"/>
  <c i="4" r="J33"/>
  <c i="1" r="AV97"/>
  <c r="AT97"/>
  <c i="5" r="J33"/>
  <c i="1" r="AV98"/>
  <c r="AT98"/>
  <c i="10" r="F33"/>
  <c i="1" r="AZ103"/>
  <c i="11" r="J33"/>
  <c i="1" r="AV104"/>
  <c r="AT104"/>
  <c i="12" r="F33"/>
  <c i="1" r="AZ105"/>
  <c i="13" r="F33"/>
  <c i="1" r="AZ106"/>
  <c i="15" r="J33"/>
  <c i="1" r="AV108"/>
  <c r="AT108"/>
  <c i="16" r="F33"/>
  <c i="1" r="AZ109"/>
  <c i="17" r="F33"/>
  <c i="1" r="AZ110"/>
  <c i="18" r="F33"/>
  <c i="1" r="AZ111"/>
  <c i="19" r="F33"/>
  <c i="1" r="AZ112"/>
  <c i="24" r="F33"/>
  <c i="1" r="AZ117"/>
  <c i="30" r="J33"/>
  <c i="1" r="AV123"/>
  <c r="AT123"/>
  <c i="31" r="F33"/>
  <c i="1" r="AZ124"/>
  <c i="32" r="F33"/>
  <c i="1" r="AZ125"/>
  <c i="33" r="J33"/>
  <c i="1" r="AV126"/>
  <c r="AT126"/>
  <c i="35" r="F33"/>
  <c i="1" r="AZ128"/>
  <c i="36" r="F33"/>
  <c i="1" r="AZ129"/>
  <c i="37" r="J33"/>
  <c i="1" r="AV130"/>
  <c r="AT130"/>
  <c r="AN130"/>
  <c i="38" r="J33"/>
  <c i="1" r="AV131"/>
  <c r="AT131"/>
  <c i="39" r="J33"/>
  <c i="1" r="AV132"/>
  <c r="AT132"/>
  <c i="42" r="F33"/>
  <c i="1" r="AZ135"/>
  <c i="44" r="F33"/>
  <c i="1" r="AZ137"/>
  <c i="45" r="F33"/>
  <c i="1" r="AZ138"/>
  <c i="46" r="F33"/>
  <c i="1" r="AZ139"/>
  <c i="47" r="J33"/>
  <c i="1" r="AV140"/>
  <c r="AT140"/>
  <c i="3" r="J33"/>
  <c i="1" r="AV96"/>
  <c r="AT96"/>
  <c i="4" r="F33"/>
  <c i="1" r="AZ97"/>
  <c i="6" r="F33"/>
  <c i="1" r="AZ99"/>
  <c i="7" r="J33"/>
  <c i="1" r="AV100"/>
  <c r="AT100"/>
  <c i="8" r="F33"/>
  <c i="1" r="AZ101"/>
  <c i="9" r="F33"/>
  <c i="1" r="AZ102"/>
  <c i="14" r="F33"/>
  <c i="1" r="AZ107"/>
  <c i="20" r="F33"/>
  <c i="1" r="AZ113"/>
  <c i="21" r="F33"/>
  <c i="1" r="AZ114"/>
  <c i="21" r="J30"/>
  <c i="1" r="AG114"/>
  <c i="22" r="F33"/>
  <c i="1" r="AZ115"/>
  <c i="22" r="J30"/>
  <c i="1" r="AG115"/>
  <c i="23" r="F33"/>
  <c i="1" r="AZ116"/>
  <c i="25" r="J33"/>
  <c i="1" r="AV118"/>
  <c r="AT118"/>
  <c r="AN118"/>
  <c i="26" r="J33"/>
  <c i="1" r="AV119"/>
  <c r="AT119"/>
  <c i="27" r="F33"/>
  <c i="1" r="AZ120"/>
  <c i="28" r="F33"/>
  <c i="1" r="AZ121"/>
  <c i="29" r="F33"/>
  <c i="1" r="AZ122"/>
  <c i="34" r="J33"/>
  <c i="1" r="AV127"/>
  <c r="AT127"/>
  <c i="40" r="F33"/>
  <c i="1" r="AZ133"/>
  <c i="41" r="F33"/>
  <c i="1" r="AZ134"/>
  <c i="42" r="J30"/>
  <c i="1" r="AG135"/>
  <c i="43" r="F33"/>
  <c i="1" r="AZ136"/>
  <c r="BA94"/>
  <c r="W30"/>
  <c r="BB94"/>
  <c r="W31"/>
  <c i="2" r="J33"/>
  <c i="1" r="AV95"/>
  <c r="AT95"/>
  <c i="5" r="F33"/>
  <c i="1" r="AZ98"/>
  <c i="10" r="J33"/>
  <c i="1" r="AV103"/>
  <c r="AT103"/>
  <c i="11" r="F33"/>
  <c i="1" r="AZ104"/>
  <c i="12" r="J33"/>
  <c i="1" r="AV105"/>
  <c r="AT105"/>
  <c i="13" r="J33"/>
  <c i="1" r="AV106"/>
  <c r="AT106"/>
  <c i="16" r="J33"/>
  <c i="1" r="AV109"/>
  <c r="AT109"/>
  <c i="17" r="J33"/>
  <c i="1" r="AV110"/>
  <c r="AT110"/>
  <c i="18" r="J33"/>
  <c i="1" r="AV111"/>
  <c r="AT111"/>
  <c i="19" r="J33"/>
  <c i="1" r="AV112"/>
  <c r="AT112"/>
  <c i="24" r="J33"/>
  <c i="1" r="AV117"/>
  <c r="AT117"/>
  <c i="29" r="J33"/>
  <c i="1" r="AV122"/>
  <c r="AT122"/>
  <c i="34" r="F33"/>
  <c i="1" r="AZ127"/>
  <c i="40" r="J33"/>
  <c i="1" r="AV133"/>
  <c r="AT133"/>
  <c i="41" r="J33"/>
  <c i="1" r="AV134"/>
  <c r="AT134"/>
  <c i="43" r="J33"/>
  <c i="1" r="AV136"/>
  <c r="AT136"/>
  <c i="48" r="J33"/>
  <c i="1" r="AV141"/>
  <c r="AT141"/>
  <c r="AN141"/>
  <c i="48" r="F33"/>
  <c i="1" r="AZ141"/>
  <c r="BC94"/>
  <c r="W32"/>
  <c r="BD94"/>
  <c r="W33"/>
  <c i="2" r="F33"/>
  <c i="1" r="AZ95"/>
  <c i="6" r="J33"/>
  <c i="1" r="AV99"/>
  <c r="AT99"/>
  <c i="7" r="F33"/>
  <c i="1" r="AZ100"/>
  <c i="8" r="J33"/>
  <c i="1" r="AV101"/>
  <c r="AT101"/>
  <c i="9" r="J33"/>
  <c i="1" r="AV102"/>
  <c r="AT102"/>
  <c i="14" r="J33"/>
  <c i="1" r="AV107"/>
  <c r="AT107"/>
  <c i="20" r="J33"/>
  <c i="1" r="AV113"/>
  <c r="AT113"/>
  <c i="21" r="J33"/>
  <c i="1" r="AV114"/>
  <c r="AT114"/>
  <c i="22" r="J33"/>
  <c i="1" r="AV115"/>
  <c r="AT115"/>
  <c i="23" r="J33"/>
  <c i="1" r="AV116"/>
  <c r="AT116"/>
  <c i="25" r="F33"/>
  <c i="1" r="AZ118"/>
  <c i="26" r="F33"/>
  <c i="1" r="AZ119"/>
  <c i="27" r="J33"/>
  <c i="1" r="AV120"/>
  <c r="AT120"/>
  <c i="28" r="J33"/>
  <c i="1" r="AV121"/>
  <c r="AT121"/>
  <c i="30" r="F33"/>
  <c i="1" r="AZ123"/>
  <c i="31" r="J33"/>
  <c i="1" r="AV124"/>
  <c r="AT124"/>
  <c i="32" r="J33"/>
  <c i="1" r="AV125"/>
  <c r="AT125"/>
  <c r="AN125"/>
  <c i="33" r="F33"/>
  <c i="1" r="AZ126"/>
  <c i="36" r="J33"/>
  <c i="1" r="AV129"/>
  <c r="AT129"/>
  <c i="37" r="F33"/>
  <c i="1" r="AZ130"/>
  <c i="38" r="F33"/>
  <c i="1" r="AZ131"/>
  <c i="39" r="F33"/>
  <c i="1" r="AZ132"/>
  <c i="42" r="J33"/>
  <c i="1" r="AV135"/>
  <c r="AT135"/>
  <c i="44" r="J33"/>
  <c i="1" r="AV137"/>
  <c r="AT137"/>
  <c i="45" r="J33"/>
  <c i="1" r="AV138"/>
  <c r="AT138"/>
  <c i="46" r="J33"/>
  <c i="1" r="AV139"/>
  <c r="AT139"/>
  <c i="47" r="F33"/>
  <c i="1" r="AZ140"/>
  <c i="9" l="1" r="R136"/>
  <c i="14" r="T136"/>
  <c i="5" r="P135"/>
  <c i="1" r="AU98"/>
  <c i="14" r="R136"/>
  <c i="19" r="T137"/>
  <c r="P137"/>
  <c i="1" r="AU112"/>
  <c i="5" r="T135"/>
  <c i="34" r="T136"/>
  <c i="43" r="P136"/>
  <c i="1" r="AU136"/>
  <c i="39" r="P134"/>
  <c i="1" r="AU132"/>
  <c i="19" r="R137"/>
  <c i="47" r="R134"/>
  <c r="BK134"/>
  <c r="J134"/>
  <c i="13" r="BK121"/>
  <c r="J121"/>
  <c r="J96"/>
  <c i="14" r="BK136"/>
  <c r="J136"/>
  <c r="J96"/>
  <c i="5" r="BK135"/>
  <c r="J135"/>
  <c r="J96"/>
  <c i="20" r="BK118"/>
  <c r="J118"/>
  <c r="J96"/>
  <c i="23" r="BK121"/>
  <c r="J121"/>
  <c i="31" r="BK118"/>
  <c r="J118"/>
  <c i="38" r="BK121"/>
  <c r="J121"/>
  <c r="J96"/>
  <c i="44" r="BK118"/>
  <c r="J118"/>
  <c r="J96"/>
  <c i="6" r="BK118"/>
  <c r="J118"/>
  <c r="J96"/>
  <c i="8" r="BK121"/>
  <c r="J121"/>
  <c i="26" r="BK118"/>
  <c r="J118"/>
  <c i="30" r="BK118"/>
  <c r="J118"/>
  <c r="J96"/>
  <c i="39" r="BK134"/>
  <c r="J134"/>
  <c r="J96"/>
  <c i="41" r="BK118"/>
  <c r="J118"/>
  <c i="43" r="BK136"/>
  <c r="J136"/>
  <c r="J96"/>
  <c i="45" r="BK118"/>
  <c r="J118"/>
  <c r="J96"/>
  <c i="16" r="BK118"/>
  <c r="J118"/>
  <c i="46" r="BK121"/>
  <c r="J121"/>
  <c i="27" r="BK118"/>
  <c r="J118"/>
  <c i="33" r="BK121"/>
  <c r="J121"/>
  <c i="34" r="BK136"/>
  <c r="J136"/>
  <c r="J96"/>
  <c i="36" r="BK118"/>
  <c r="J118"/>
  <c i="29" r="BK136"/>
  <c r="J136"/>
  <c r="J96"/>
  <c i="4" r="BK121"/>
  <c r="J121"/>
  <c i="10" r="BK118"/>
  <c r="J118"/>
  <c i="12" r="BK118"/>
  <c r="J118"/>
  <c r="J96"/>
  <c i="15" r="BK118"/>
  <c r="J118"/>
  <c r="J96"/>
  <c i="17" r="BK118"/>
  <c r="J118"/>
  <c r="J96"/>
  <c i="19" r="BK137"/>
  <c r="J137"/>
  <c i="24" r="BK137"/>
  <c r="J137"/>
  <c i="48" r="J39"/>
  <c i="47" r="J96"/>
  <c i="1" r="AN135"/>
  <c i="42" r="J96"/>
  <c r="J39"/>
  <c i="37" r="J39"/>
  <c i="32" r="J39"/>
  <c i="25" r="J39"/>
  <c i="1" r="AN115"/>
  <c r="AN114"/>
  <c i="22" r="J39"/>
  <c i="21" r="J39"/>
  <c i="47" r="J30"/>
  <c i="1" r="AG140"/>
  <c r="AN140"/>
  <c i="23" r="J30"/>
  <c i="1" r="AG116"/>
  <c i="8" r="J30"/>
  <c i="1" r="AG101"/>
  <c i="41" r="J30"/>
  <c i="1" r="AG134"/>
  <c i="46" r="J30"/>
  <c i="1" r="AG139"/>
  <c i="10" r="J30"/>
  <c i="1" r="AG103"/>
  <c i="19" r="J30"/>
  <c i="1" r="AG112"/>
  <c i="3" r="J30"/>
  <c i="1" r="AG96"/>
  <c r="AN96"/>
  <c i="18" r="J30"/>
  <c i="1" r="AG111"/>
  <c r="AN111"/>
  <c r="AZ94"/>
  <c r="AV94"/>
  <c r="AK29"/>
  <c i="31" r="J30"/>
  <c i="1" r="AG124"/>
  <c i="27" r="J30"/>
  <c i="1" r="AG120"/>
  <c i="2" r="J30"/>
  <c i="1" r="AG95"/>
  <c i="7" r="J30"/>
  <c i="1" r="AG100"/>
  <c r="AN100"/>
  <c i="28" r="J30"/>
  <c i="1" r="AG121"/>
  <c r="AN121"/>
  <c r="AW94"/>
  <c r="AK30"/>
  <c i="26" r="J30"/>
  <c i="1" r="AG119"/>
  <c i="33" r="J30"/>
  <c i="1" r="AG126"/>
  <c i="4" r="J30"/>
  <c i="1" r="AG97"/>
  <c i="11" r="J30"/>
  <c i="1" r="AG104"/>
  <c r="AN104"/>
  <c r="AY94"/>
  <c i="16" r="J30"/>
  <c i="1" r="AG109"/>
  <c i="36" r="J30"/>
  <c i="1" r="AG129"/>
  <c i="24" r="J30"/>
  <c i="1" r="AG117"/>
  <c i="9" r="J30"/>
  <c i="1" r="AG102"/>
  <c r="AN102"/>
  <c i="40" r="J30"/>
  <c i="1" r="AG133"/>
  <c r="AN133"/>
  <c r="AX94"/>
  <c i="33" l="1" r="J39"/>
  <c i="23" r="J39"/>
  <c i="10" r="J39"/>
  <c i="31" r="J39"/>
  <c i="27" r="J39"/>
  <c i="36" r="J39"/>
  <c i="24" r="J39"/>
  <c i="26" r="J39"/>
  <c i="41" r="J39"/>
  <c i="19" r="J39"/>
  <c i="46" r="J39"/>
  <c i="4" r="J39"/>
  <c i="8" r="J39"/>
  <c i="16" r="J39"/>
  <c i="47" r="J39"/>
  <c i="31" r="J96"/>
  <c i="46" r="J96"/>
  <c i="23" r="J96"/>
  <c i="36" r="J96"/>
  <c i="19" r="J96"/>
  <c i="4" r="J96"/>
  <c i="16" r="J96"/>
  <c i="10" r="J96"/>
  <c i="8" r="J96"/>
  <c i="26" r="J96"/>
  <c i="41" r="J96"/>
  <c i="27" r="J96"/>
  <c i="33" r="J96"/>
  <c i="24" r="J96"/>
  <c i="40" r="J39"/>
  <c i="28" r="J39"/>
  <c i="18" r="J39"/>
  <c i="11" r="J39"/>
  <c i="9" r="J39"/>
  <c i="7" r="J39"/>
  <c i="3" r="J39"/>
  <c i="2" r="J39"/>
  <c i="1" r="AN95"/>
  <c r="AN97"/>
  <c r="AN126"/>
  <c r="AN119"/>
  <c r="AN103"/>
  <c r="AN109"/>
  <c r="AN112"/>
  <c r="AN117"/>
  <c r="AN134"/>
  <c r="AN101"/>
  <c r="AN116"/>
  <c r="AN120"/>
  <c r="AN124"/>
  <c r="AN129"/>
  <c r="AN139"/>
  <c i="17" r="J30"/>
  <c i="1" r="AG110"/>
  <c i="6" r="J30"/>
  <c i="1" r="AG99"/>
  <c i="20" r="J30"/>
  <c i="1" r="AG113"/>
  <c i="5" r="J30"/>
  <c i="1" r="AG98"/>
  <c r="AN98"/>
  <c i="15" r="J30"/>
  <c i="1" r="AG108"/>
  <c r="AU94"/>
  <c i="29" r="J30"/>
  <c i="1" r="AG122"/>
  <c r="AN122"/>
  <c i="44" r="J30"/>
  <c i="1" r="AG137"/>
  <c i="39" r="J30"/>
  <c i="1" r="AG132"/>
  <c r="AN132"/>
  <c r="AT94"/>
  <c i="14" r="J30"/>
  <c i="1" r="AG107"/>
  <c i="38" r="J30"/>
  <c i="1" r="AG131"/>
  <c i="13" r="J30"/>
  <c i="1" r="AG106"/>
  <c i="45" r="J30"/>
  <c i="1" r="AG138"/>
  <c i="12" r="J30"/>
  <c i="1" r="AG105"/>
  <c i="43" r="J30"/>
  <c i="1" r="AG136"/>
  <c i="34" r="J30"/>
  <c i="1" r="AG127"/>
  <c i="30" r="J30"/>
  <c i="1" r="AG123"/>
  <c r="W29"/>
  <c i="6" l="1" r="J39"/>
  <c i="13" r="J39"/>
  <c i="5" r="J39"/>
  <c i="45" r="J39"/>
  <c i="44" r="J39"/>
  <c i="20" r="J39"/>
  <c i="38" r="J39"/>
  <c i="43" r="J39"/>
  <c i="14" r="J39"/>
  <c i="17" r="J39"/>
  <c i="30" r="J39"/>
  <c i="12" r="J39"/>
  <c i="34" r="J39"/>
  <c i="29" r="J39"/>
  <c i="15" r="J39"/>
  <c i="39" r="J39"/>
  <c i="1" r="AN108"/>
  <c r="AN123"/>
  <c r="AN131"/>
  <c r="AN127"/>
  <c r="AN105"/>
  <c r="AN106"/>
  <c r="AN110"/>
  <c r="AN136"/>
  <c r="AN99"/>
  <c r="AN107"/>
  <c r="AN113"/>
  <c r="AN137"/>
  <c r="AN138"/>
  <c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<sst xmlns="http://schemas.openxmlformats.org/spreadsheetml/2006/main">
  <si>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</si>
  <si>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</si>
  <si>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</si>
  <si>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</si>
  <si>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{bb01bd9e-5863-4539-9753-bd5c3526d2fa}</t>
  </si>
  <si>
    <t xml:space="preserve">&gt;&gt;  skryté sloupce  &lt;&lt;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</si>
  <si>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</si>
  <si>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</si>
  <si>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</si>
  <si>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</si>
  <si>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</si>
  <si>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</si>
  <si>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</si>
  <si>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</si>
  <si>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250608-3NP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</si>
  <si>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</si>
  <si>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</si>
  <si>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UPRAVENO ZŠ Pionýrů, Sokolov, Oprava elektroinstalace učeben v 3.NP 1. stupně</t>
  </si>
  <si>
    <t>KSO:</t>
  </si>
  <si>
    <t>801 32</t>
  </si>
  <si>
    <t>CC-CZ:</t>
  </si>
  <si>
    <t>126311</t>
  </si>
  <si>
    <t>Místo:</t>
  </si>
  <si>
    <t>Pionýrů 1614, 356 01 Sokolov</t>
  </si>
  <si>
    <t>Datum:</t>
  </si>
  <si>
    <t>30. 1. 2026</t>
  </si>
  <si>
    <t>Zadavatel:</t>
  </si>
  <si>
    <t>IČ:</t>
  </si>
  <si>
    <t>00259586</t>
  </si>
  <si>
    <t>Město Sokolov</t>
  </si>
  <si>
    <t>DIČ:</t>
  </si>
  <si>
    <t>Uchazeč:</t>
  </si>
  <si>
    <t>Vyplň údaj</t>
  </si>
  <si>
    <t>Projektant:</t>
  </si>
  <si>
    <t>Josef Dryk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</si>
  <si>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</si>
  <si>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</si>
  <si>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</si>
  <si>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</si>
  <si>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</si>
  <si>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</si>
  <si>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</si>
  <si>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</si>
  <si>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</si>
  <si>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</si>
  <si>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</si>
  <si>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</si>
  <si>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</si>
  <si>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</si>
  <si>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</si>
  <si>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</si>
  <si>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</si>
  <si>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</si>
  <si>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</si>
  <si>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</si>
  <si>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</si>
  <si>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</si>
  <si>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</si>
  <si>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</si>
  <si>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</si>
  <si>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</si>
  <si>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</si>
  <si>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</si>
  <si>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</si>
  <si>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</si>
  <si>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</si>
  <si>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</si>
  <si>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</si>
  <si>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</si>
  <si>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</si>
  <si>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</si>
  <si>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</si>
  <si>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</si>
  <si>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</si>
  <si>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</si>
  <si>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</si>
  <si>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</si>
  <si>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</si>
  <si>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</si>
  <si>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</si>
  <si>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</si>
  <si>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</si>
  <si>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</si>
  <si>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</si>
  <si>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201.1</t>
  </si>
  <si>
    <t>Silnoproudá elektrotechnika - místnosti č. 301, 302, 315, 316</t>
  </si>
  <si>
    <t>STA</t>
  </si>
  <si>
    <t>1</t>
  </si>
  <si>
    <t>{ea622dd8-dc4e-498a-a0da-27479c1a7c32}</t>
  </si>
  <si>
    <t>801 31</t>
  </si>
  <si>
    <t>2</t>
  </si>
  <si>
    <t>201.2</t>
  </si>
  <si>
    <t>Slaboproudá elektrotechnika - místnosti č. 301, 302, 315, 316</t>
  </si>
  <si>
    <t>{ee0db758-ccce-408d-9a3b-99842b000fb7}</t>
  </si>
  <si>
    <t>201.3</t>
  </si>
  <si>
    <t>Stavební přípomoce při elektromontážích - místnosti č. 301, 302, 315, 316</t>
  </si>
  <si>
    <t>{731af1d5-ba1c-4c1d-99c6-6fe19e0c8051}</t>
  </si>
  <si>
    <t>201.4</t>
  </si>
  <si>
    <t>Stavební úpravy - místnosti č. 301, 302, 315, 316</t>
  </si>
  <si>
    <t>{39c0d061-76be-4818-8165-0ffa8aebd2dd}</t>
  </si>
  <si>
    <t>202.1</t>
  </si>
  <si>
    <t>Silnoproudá elektrotechnika - místnost č. 306</t>
  </si>
  <si>
    <t>{4016fb1f-0da2-47e1-8981-34e2c8b8efd5}</t>
  </si>
  <si>
    <t>202.2</t>
  </si>
  <si>
    <t>Slaboproudá elektrotechnika - místnost č. 306</t>
  </si>
  <si>
    <t>{c88e40cc-96cb-41fe-b9af-a27a9a3f3cf8}</t>
  </si>
  <si>
    <t>202.3</t>
  </si>
  <si>
    <t>Stavební přípomoce při elektromontážích - místnost č. 306</t>
  </si>
  <si>
    <t>{47347ef6-abe3-4de8-bdbb-332730c6a4f3}</t>
  </si>
  <si>
    <t>202.4</t>
  </si>
  <si>
    <t>Stavební úpravy - místnost č. 306</t>
  </si>
  <si>
    <t>{e9239c5f-4946-4cfd-bb3b-fa986fd4e863}</t>
  </si>
  <si>
    <t>202.5</t>
  </si>
  <si>
    <t>Vybavení učebny - místnost č. 306</t>
  </si>
  <si>
    <t>{3bdf6306-7796-4d7d-b885-df8673b5832b}</t>
  </si>
  <si>
    <t>203.1</t>
  </si>
  <si>
    <t>Silnoproudá elektrotechnika - místnost č. 307</t>
  </si>
  <si>
    <t>{d09c87eb-9cb0-494b-b390-8a9a2c6b2f19}</t>
  </si>
  <si>
    <t>203.2</t>
  </si>
  <si>
    <t>Slaboproudá elektrotechnika - místnost č. 307</t>
  </si>
  <si>
    <t>{b09576ae-5d5b-44e1-89a9-51f7e0dc730d}</t>
  </si>
  <si>
    <t>203.3</t>
  </si>
  <si>
    <t>Stavební přípomoce při elektromontážích - místnost č. 307</t>
  </si>
  <si>
    <t>{2d4e3bbe-6732-41b6-86ae-15b8c50a30de}</t>
  </si>
  <si>
    <t>203.4</t>
  </si>
  <si>
    <t>Stavební úpravy - místnost č. 307</t>
  </si>
  <si>
    <t>{2902daa9-51b5-4483-b313-f3a756b77415}</t>
  </si>
  <si>
    <t>203.5</t>
  </si>
  <si>
    <t>Vybavení učebny - místnost č. 307</t>
  </si>
  <si>
    <t>{ceebe581-0e6b-4f5c-b30a-d9965dc735fb}</t>
  </si>
  <si>
    <t>204.1</t>
  </si>
  <si>
    <t>Silnoproudá elektrotechnika - místnost č. 308</t>
  </si>
  <si>
    <t>{7f46bd92-ce4d-4695-9b35-35a650c78cb7}</t>
  </si>
  <si>
    <t>204.2</t>
  </si>
  <si>
    <t>Slaboproudá elektrotechnika - místnost č. 308</t>
  </si>
  <si>
    <t>{37f7e977-3d84-48a7-a04a-6b6fec428200}</t>
  </si>
  <si>
    <t>204.3</t>
  </si>
  <si>
    <t>Stavební přípomoce při elektromontážích - místnost č. 308</t>
  </si>
  <si>
    <t>{90d9b2f4-e385-4dab-985f-671043939c0a}</t>
  </si>
  <si>
    <t>204.4</t>
  </si>
  <si>
    <t>Stavební úpravy - místnost č. 308</t>
  </si>
  <si>
    <t>{5139db11-90a4-4b82-b932-208948ec9496}</t>
  </si>
  <si>
    <t>204.5</t>
  </si>
  <si>
    <t>Vybavení učebny - místnost č. 308</t>
  </si>
  <si>
    <t>{5bdb8b3b-ff6c-4078-8334-037bd4cfdfb4}</t>
  </si>
  <si>
    <t>205.1</t>
  </si>
  <si>
    <t>Silnoproudá elektrotechnika - místnost č. 309</t>
  </si>
  <si>
    <t>{ee1306c1-6303-487f-b8d6-488e84b83625}</t>
  </si>
  <si>
    <t>205.2</t>
  </si>
  <si>
    <t>Slaboproudá elektrotechnika - místnost č. 309</t>
  </si>
  <si>
    <t>{253feca9-b4be-4a2f-85a7-4ed4a4bf916c}</t>
  </si>
  <si>
    <t>205.3</t>
  </si>
  <si>
    <t>Stavební přípomoce při elektromontážích - místnost č. 309</t>
  </si>
  <si>
    <t>{40bf1e05-0b37-4c0e-a5e9-feaa7f791984}</t>
  </si>
  <si>
    <t>205.4</t>
  </si>
  <si>
    <t>Stavební úpravy - místnost č. 309</t>
  </si>
  <si>
    <t>{24c69bbd-a878-40e6-b02e-904f53dbfe1f}</t>
  </si>
  <si>
    <t>205.5</t>
  </si>
  <si>
    <t>Vybavení učebny - místnost č. 309</t>
  </si>
  <si>
    <t>{850bdf57-f902-4c22-85a3-5d357fc5c690}</t>
  </si>
  <si>
    <t>206.1</t>
  </si>
  <si>
    <t>Silnoproudá elektrotechnika - místnost č. 310</t>
  </si>
  <si>
    <t>{216784fe-345d-4294-be73-c9ff924b7ca7}</t>
  </si>
  <si>
    <t>206.2</t>
  </si>
  <si>
    <t>Slaboproudá elektrotechnika - místnost č. 310</t>
  </si>
  <si>
    <t>{ca9c288b-666e-42f6-9452-83fbeccf5cf1}</t>
  </si>
  <si>
    <t>206.3</t>
  </si>
  <si>
    <t>Stavební přípomoce při elektromontážích - místnost č. 310</t>
  </si>
  <si>
    <t>{220def31-0d8a-498c-a5ab-192ce2ecc5cd}</t>
  </si>
  <si>
    <t>206.4</t>
  </si>
  <si>
    <t>Stavební úpravy - místnost č. 310</t>
  </si>
  <si>
    <t>{96bbf9af-a6fb-4d03-819f-1595bd646fcd}</t>
  </si>
  <si>
    <t>206.5</t>
  </si>
  <si>
    <t>Vybavení učebny - místnost č. 310</t>
  </si>
  <si>
    <t>{3762757e-66d6-4085-b83a-76825cdb8429}</t>
  </si>
  <si>
    <t>207.1</t>
  </si>
  <si>
    <t>Silnoproudá elektrotechnika - místnost č. 311</t>
  </si>
  <si>
    <t>{81edd869-0a61-440c-950d-f3de66775dd6}</t>
  </si>
  <si>
    <t>207.2</t>
  </si>
  <si>
    <t>Slaboproudá elektrotechnika - místnost č. 311</t>
  </si>
  <si>
    <t>{579209a1-d0d3-43e3-b428-0996df0e01cb}</t>
  </si>
  <si>
    <t>207.3</t>
  </si>
  <si>
    <t>Stavební přípomoce při elektromontážích - místnost č. 311</t>
  </si>
  <si>
    <t>{73333f48-6622-408a-8422-6ecd056ffae1}</t>
  </si>
  <si>
    <t>207.4</t>
  </si>
  <si>
    <t>Stavební úpravy - místnost č. 311</t>
  </si>
  <si>
    <t>{e611729b-8ff5-4ef2-a7c3-a4823d166e6c}</t>
  </si>
  <si>
    <t>207.5</t>
  </si>
  <si>
    <t>Vybavení učeben - místnost č. 311</t>
  </si>
  <si>
    <t>{3185ed37-82d1-4071-b358-6be5425ebf0b}</t>
  </si>
  <si>
    <t>208.1</t>
  </si>
  <si>
    <t>Silnoproudá elektrotechnika - místnost č. 318</t>
  </si>
  <si>
    <t>{8467a539-554f-4345-8569-c23da7617545}</t>
  </si>
  <si>
    <t>208.2</t>
  </si>
  <si>
    <t>Slaboproudá elektrotechnika - místnost č. 318</t>
  </si>
  <si>
    <t>{f2f041bf-bb90-4d24-8281-41f41ab7dc00}</t>
  </si>
  <si>
    <t>208.3</t>
  </si>
  <si>
    <t>Stavební přípomoce při elektromontážích - místnost č. 318</t>
  </si>
  <si>
    <t>{7d40ee8b-3f92-4127-9738-27b4aee544bb}</t>
  </si>
  <si>
    <t>208.4</t>
  </si>
  <si>
    <t>Stavební úpravy - místnost č. 318</t>
  </si>
  <si>
    <t>{2589a838-658c-4ade-8ebf-f0cc791cbdbf}</t>
  </si>
  <si>
    <t>209.1</t>
  </si>
  <si>
    <t>Silnoproudá elektrotechnika - místnost č. 319</t>
  </si>
  <si>
    <t>{04215367-7f97-4842-b01d-5fbd7c9059de}</t>
  </si>
  <si>
    <t>209.2</t>
  </si>
  <si>
    <t>Slaboproudá elektrotechnika - místnost č. 319</t>
  </si>
  <si>
    <t>{1b9168d5-5406-4832-9100-c2be5d9f9e13}</t>
  </si>
  <si>
    <t>209.3</t>
  </si>
  <si>
    <t>Stavební přípomoce při elektromontážích - místnost č. 319</t>
  </si>
  <si>
    <t>{f85680b5-0ddc-4730-ab98-c7f920abb81b}</t>
  </si>
  <si>
    <t>209.4</t>
  </si>
  <si>
    <t>Stavební úpravy - místnost č. 319</t>
  </si>
  <si>
    <t>{fe0f927c-eb13-4e53-906e-85b361cf3f26}</t>
  </si>
  <si>
    <t>209.5</t>
  </si>
  <si>
    <t>Vybavení učebny - místnost č. 319</t>
  </si>
  <si>
    <t>{6df42575-1f59-4dc5-b5f8-4dfb609edc9a}</t>
  </si>
  <si>
    <t>210.1</t>
  </si>
  <si>
    <t>Silnoproudá elektrotechnika - místnost č. 320</t>
  </si>
  <si>
    <t>{781cd7af-7e2f-467d-a52a-18c845b850b8}</t>
  </si>
  <si>
    <t>210.2</t>
  </si>
  <si>
    <t>Stavební přípomoce při elektromontážích - místnost č. 320</t>
  </si>
  <si>
    <t>{fc8edd78-01e4-47b1-9bc6-4718e4382bd8}</t>
  </si>
  <si>
    <t>210.3</t>
  </si>
  <si>
    <t>Stavební úpravy - místnost č. 320</t>
  </si>
  <si>
    <t>{80cec42b-e95c-447f-b3ad-70b4cab462eb}</t>
  </si>
  <si>
    <t>210.4</t>
  </si>
  <si>
    <t>Slaboproudá elektrotechnika - místnost č. 320</t>
  </si>
  <si>
    <t>{4dee3534-92f5-4efd-b676-79151f53ee71}</t>
  </si>
  <si>
    <t>KRYCÍ LIST SOUPISU PRACÍ</t>
  </si>
  <si>
    <t>Objekt:</t>
  </si>
  <si>
    <t>201.1 - Silnoproudá elektrotechnika - místnosti č. 301, 302, 315, 316</t>
  </si>
  <si>
    <t>12631</t>
  </si>
  <si>
    <t>REKAPITULACE ČLENĚNÍ SOUPISU PRACÍ</t>
  </si>
  <si>
    <t>Kód dílu - Popis</t>
  </si>
  <si>
    <t>Cena celkem [CZK]</t>
  </si>
  <si>
    <t>Náklady ze soupisu prací</t>
  </si>
  <si>
    <t>-1</t>
  </si>
  <si>
    <t>PSV - Práce a dodávky PSV</t>
  </si>
  <si>
    <t xml:space="preserve">    741 - Elektroinstalace - silnoproud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</si>
  <si>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</si>
  <si>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</si>
  <si>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</si>
  <si>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</si>
  <si>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</si>
  <si>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</si>
  <si>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</si>
  <si>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</si>
  <si>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</si>
  <si>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</si>
  <si>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</si>
  <si>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</si>
  <si>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</si>
  <si>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PSV</t>
  </si>
  <si>
    <t>Práce a dodávky PSV</t>
  </si>
  <si>
    <t>ROZPOCET</t>
  </si>
  <si>
    <t>741</t>
  </si>
  <si>
    <t>Elektroinstalace - silnoproud</t>
  </si>
  <si>
    <t>K</t>
  </si>
  <si>
    <t>741321813</t>
  </si>
  <si>
    <t>Demontáž pojistek závitových kompletních E 33 do 60 A</t>
  </si>
  <si>
    <t>kus</t>
  </si>
  <si>
    <t>CS ÚRS 2026 01</t>
  </si>
  <si>
    <t>16</t>
  </si>
  <si>
    <t>1603349644</t>
  </si>
  <si>
    <t>VV</t>
  </si>
  <si>
    <t>stávající rozvaděč R1</t>
  </si>
  <si>
    <t>Struktura výpočtu: počet kusů</t>
  </si>
  <si>
    <t>3</t>
  </si>
  <si>
    <t>Součet</t>
  </si>
  <si>
    <t>4</t>
  </si>
  <si>
    <t>741213815</t>
  </si>
  <si>
    <t>Demontáž kabelu z rozvodnice bez zachování funkčnosti (do suti) silových, průřezu přes 10 do 25 mm2</t>
  </si>
  <si>
    <t>-1174301675</t>
  </si>
  <si>
    <t>741320175</t>
  </si>
  <si>
    <t>Montáž jističů se zapojením vodičů třípólových nn do 63 A ve skříni</t>
  </si>
  <si>
    <t>-1231313793</t>
  </si>
  <si>
    <t>M</t>
  </si>
  <si>
    <t>IP-ESI-M-X301</t>
  </si>
  <si>
    <t>jistič třípólový, charakteristika B, In 40A, Icu 25kA
typ: EATON, AZ-3-B40
včetně svorkovnice, štítků a popisek</t>
  </si>
  <si>
    <t>8</t>
  </si>
  <si>
    <t>-562417020</t>
  </si>
  <si>
    <t>5</t>
  </si>
  <si>
    <t>741210003</t>
  </si>
  <si>
    <t>Montáž rozvodnic oceloplechových nebo plastových bez zapojení vodičů běžných, hmotnosti do 100 kg</t>
  </si>
  <si>
    <t>1937938455</t>
  </si>
  <si>
    <t>rozvaděč RH</t>
  </si>
  <si>
    <t>6</t>
  </si>
  <si>
    <t>IP-ESI-M-X302</t>
  </si>
  <si>
    <t>RP31 - okruhový rozvaděč pro 3.NP v oceloplechovém zapuštěném provedení s požární klasifikací EI2 30 DP1-S200/Sa
EATON, typ BP-U-DWB-600/12-EIS-W (komplet), 7 DIN lišt, 168 modulů, IP40
Včetně přístrojů dle schéma zapojení jistících skříní, vydrátování, svorkovnic, štítků a popisek.</t>
  </si>
  <si>
    <t>1205141643</t>
  </si>
  <si>
    <t>7</t>
  </si>
  <si>
    <t>IP-ESI-M-X303</t>
  </si>
  <si>
    <t>RP32 - okruhový rozvaděč pro 3.NP v oceloplechovém zapuštěném provedení s požární klasifikací EI2 30 DP1-S200/Sa
EATON, typ BP-U-DWB-600/12-EIS-W (komplet), 7 DIN lišt, 168 modulů, IP40
Včetně přístrojů dle schéma zapojení jistících skříní, vydrátování, svorkovnic, štítků a popisek.</t>
  </si>
  <si>
    <t>67413804</t>
  </si>
  <si>
    <t>IP-ESI-P-X301</t>
  </si>
  <si>
    <t>Montáž kabelů měděných bez ukončení uložených pod omítku plných kulatých (např. CYKY, CYKFY), počtu a průřezu žil 5x16 až 35 mm2</t>
  </si>
  <si>
    <t>m</t>
  </si>
  <si>
    <t>-410822221</t>
  </si>
  <si>
    <t>Struktura výpočtu: změřeno v digitální verzi PD funkcí na měření délek</t>
  </si>
  <si>
    <t>30</t>
  </si>
  <si>
    <t>9</t>
  </si>
  <si>
    <t>741122234</t>
  </si>
  <si>
    <t>Montáž kabelů měděných bez ukončení uložených volně nebo v liště plných kulatých (např. CYKY) počtu a průřezu žil 5x16 mm2</t>
  </si>
  <si>
    <t>167952820</t>
  </si>
  <si>
    <t>kabeláž uložená nad podhledem ve svazkových držácích</t>
  </si>
  <si>
    <t>31</t>
  </si>
  <si>
    <t>10</t>
  </si>
  <si>
    <t>IP-ESI-M-X305</t>
  </si>
  <si>
    <t>kabel instalační bezhaloganový s požární klasifikací B2cas1d1a1, PRAKAB, typ PRAFlaSafe X 5x16-J</t>
  </si>
  <si>
    <t>1287618384</t>
  </si>
  <si>
    <t>30+31</t>
  </si>
  <si>
    <t>11</t>
  </si>
  <si>
    <t>741122016</t>
  </si>
  <si>
    <t>Montáž kabelů měděných bez ukončení uložených pod omítku plných kulatých (např. CYKY), počtu a průřezu žil 3x2,5 až 6 mm2</t>
  </si>
  <si>
    <t>1954996485</t>
  </si>
  <si>
    <t>40</t>
  </si>
  <si>
    <t>741122211</t>
  </si>
  <si>
    <t>Montáž kabelů měděných bez ukončení uložených volně nebo v liště plných kulatých (např. CYKY, CYKFY) počtu a průřezu žil 3x1,5 až 6 mm2</t>
  </si>
  <si>
    <t>-408947026</t>
  </si>
  <si>
    <t>13</t>
  </si>
  <si>
    <t>IP-ESI-M-X307</t>
  </si>
  <si>
    <t>kabel instalační bezhaloganový s požární klasifikací B2cas1d1a1, PRAKAB, typ PRAFlaSafe X 3x2,5-J</t>
  </si>
  <si>
    <t>-1603338086</t>
  </si>
  <si>
    <t>40+40</t>
  </si>
  <si>
    <t>14</t>
  </si>
  <si>
    <t>741122015</t>
  </si>
  <si>
    <t>Montáž kabelů měděných bez ukončení uložených pod omítku plných kulatých (např. CYKY), počtu a průřezu žil 3x1,5 mm2</t>
  </si>
  <si>
    <t>-919076198</t>
  </si>
  <si>
    <t>119</t>
  </si>
  <si>
    <t>15</t>
  </si>
  <si>
    <t>1686137494</t>
  </si>
  <si>
    <t>176</t>
  </si>
  <si>
    <t>IP-ESI-M-X309</t>
  </si>
  <si>
    <t>kabel instalační bezhaloganový s požární klasifikací B2cas1d1a1, PRAKAB, typ PRAFlaSafe X 3x1,5-J</t>
  </si>
  <si>
    <t>1173847787</t>
  </si>
  <si>
    <t>119+176</t>
  </si>
  <si>
    <t>17</t>
  </si>
  <si>
    <t>-674392161</t>
  </si>
  <si>
    <t>62</t>
  </si>
  <si>
    <t>18</t>
  </si>
  <si>
    <t>1334967006</t>
  </si>
  <si>
    <t>64</t>
  </si>
  <si>
    <t>19</t>
  </si>
  <si>
    <t>IP-ESI-M-X310</t>
  </si>
  <si>
    <t>kabel instalační bezhaloganový s požární klasifikací B2cas1d1a1, PRAKAB, typ PRAFlaSafe X 3x1,5-O</t>
  </si>
  <si>
    <t>409677734</t>
  </si>
  <si>
    <t>62+64</t>
  </si>
  <si>
    <t>20</t>
  </si>
  <si>
    <t>IP-ESI-P-X302</t>
  </si>
  <si>
    <t>Montáž kabelů měděných ovládacích bez ukončení uložený pod omítkou stíněných ovládacích s plným jádrem (např. JYTY) počtu a průměru žil 2 až 19x0,8 mm2</t>
  </si>
  <si>
    <t>-632739293</t>
  </si>
  <si>
    <t>52</t>
  </si>
  <si>
    <t>741124701</t>
  </si>
  <si>
    <t>Montáž kabelů měděných ovládacích bez ukončení uložených volně stíněných ovládacích s plným jádrem (např. JYTY) počtu a průměru žil 2 až 19x0,8 mm2</t>
  </si>
  <si>
    <t>-691136453</t>
  </si>
  <si>
    <t>51</t>
  </si>
  <si>
    <t>22</t>
  </si>
  <si>
    <t>IP-ESI-M-X311</t>
  </si>
  <si>
    <t>kabel instalační bezhaloganový s požární klasifikací B2cas1d1a1, PRAKAB, typ PRAFlaCom F 1x2x0,8</t>
  </si>
  <si>
    <t>-1115396283</t>
  </si>
  <si>
    <t>52+51</t>
  </si>
  <si>
    <t>23</t>
  </si>
  <si>
    <t>741130006</t>
  </si>
  <si>
    <t>Ukončení vodičů izolovaných s označením a zapojením v rozváděči nebo na přístroji, průřezu žíly do 16 mm2</t>
  </si>
  <si>
    <t>-295604734</t>
  </si>
  <si>
    <t>24</t>
  </si>
  <si>
    <t>741130001</t>
  </si>
  <si>
    <t>Ukončení vodičů izolovaných s označením a zapojením v rozváděči nebo na přístroji, průřezu žíly do 2,5 mm2</t>
  </si>
  <si>
    <t>-2115551698</t>
  </si>
  <si>
    <t>55</t>
  </si>
  <si>
    <t>25</t>
  </si>
  <si>
    <t>741372022</t>
  </si>
  <si>
    <t>Montáž svítidel s integrovaným zdrojem LED se zapojením vodičů interiérových přisazených nástěnných hranatých nebo kruhových, plochy přes 0,09 do 0,36 m2</t>
  </si>
  <si>
    <t>-519497326</t>
  </si>
  <si>
    <t>26</t>
  </si>
  <si>
    <t>IP-ESI-M-X313</t>
  </si>
  <si>
    <t>D1 - svítidlo Osmont, Delia 3, typ LED-1L20EMP700KN94/PM24 3K##, kód DEL67222
LED modul 5330lm/32W/3000K/CRI&gt;80, průměr: 500 mm, IP54
včetně recyklačního poplatku</t>
  </si>
  <si>
    <t>1196493168</t>
  </si>
  <si>
    <t>27</t>
  </si>
  <si>
    <t>741372112</t>
  </si>
  <si>
    <t>Montáž svítidel s integrovaným zdrojem LED se zapojením vodičů interiérových vestavných stropních panelových hranatých nebo kruhových, plochy přes 0,09 do 0,36 m2</t>
  </si>
  <si>
    <t>387615209</t>
  </si>
  <si>
    <t>28</t>
  </si>
  <si>
    <t>IP-ESI-M-X314</t>
  </si>
  <si>
    <t>C2 - svítidlo Elkovo Čepelík, Classic, typ ZCLED3G32Q830/M600-MIKRO-C
LED modul 3261lm/32W/3000K/CRI&gt;80, rozměr: ŠxDxV 595x595x75 mm, IP40
včetně recyklačního poplatku</t>
  </si>
  <si>
    <t>-1850859121</t>
  </si>
  <si>
    <t>29</t>
  </si>
  <si>
    <t>741372161</t>
  </si>
  <si>
    <t>Montáž svítidel s integrovaným zdrojem LED se zapojením vodičů interiérových vestavných nouzových bez piktogramu</t>
  </si>
  <si>
    <t>-603427224</t>
  </si>
  <si>
    <t>IP-ESI-M-X321</t>
  </si>
  <si>
    <t>N1 - svítidlo nouzové Beghelli, Pluraluce vest., typ LLARG DWRC CT 24W GL SA
LED modul 450lm/5W, čočka long, autonomie min. 1 hod., průměr: 120 mm, IP42
včetně modulu LG 15036
včetně recyklačního poplatku</t>
  </si>
  <si>
    <t>-532798364</t>
  </si>
  <si>
    <t>741372078</t>
  </si>
  <si>
    <t>Montáž svítidel s integrovaným zdrojem LED se zapojením vodičů interiérových přisazených stropních nouzových bez piktogramu</t>
  </si>
  <si>
    <t>-844995188</t>
  </si>
  <si>
    <t>32</t>
  </si>
  <si>
    <t>IP-ESI-M-X322</t>
  </si>
  <si>
    <t>N3 - svítidlo nouzové Beghelli, Pluraluce, typ L.LARG DWCL CT 24W GL SA
LED modul 450lm/5W, čočka diffused, autonomie min. 1 hod., 137x137x32 mm, IP41
včetně modulu LG 15036
včetně recyklačního poplatku</t>
  </si>
  <si>
    <t>1542928467</t>
  </si>
  <si>
    <t>33</t>
  </si>
  <si>
    <t>741372032</t>
  </si>
  <si>
    <t>Montáž svítidel s integrovaným zdrojem LED se zapojením vodičů interiérových přisazených nástěnných nouzových s piktogramem</t>
  </si>
  <si>
    <t>-892516622</t>
  </si>
  <si>
    <t>6+2</t>
  </si>
  <si>
    <t>34</t>
  </si>
  <si>
    <t>IP-ESI-M-X323</t>
  </si>
  <si>
    <t>N4 - svítidlo nouzové se směrem úniku, Beghelli, IronFlag, typ IRONFLAG CT 20M SA
nouzově svítící, dohled 20 m, autonomie min. 1 hod., rozměr: 1230x160x45 mm, IP40
včetně modulu LG 15036
včetně recyklačního poplatku</t>
  </si>
  <si>
    <t>1035936150</t>
  </si>
  <si>
    <t>35</t>
  </si>
  <si>
    <t>IP-ESI-M-X324</t>
  </si>
  <si>
    <t>N5 - svítidlo nouzové s piktogramem bezpečnostního zařízení, Beghelli, Sign, kód produktu 37226
nouzově svítící, dohled 26 m, autonomie min. 1 hod., rozměr: 170x170x150 mm, IP40
včetně modulu LG 15036
včetně recyklačního poplatku</t>
  </si>
  <si>
    <t>1835604383</t>
  </si>
  <si>
    <t>36</t>
  </si>
  <si>
    <t>741313001</t>
  </si>
  <si>
    <t>Montáž zásuvek domovních se zapojením vodičů bezšroubové připojení polozapuštěných nebo zapuštěných 10/16 A, provedení 2P + PE</t>
  </si>
  <si>
    <t>72376328</t>
  </si>
  <si>
    <t>37</t>
  </si>
  <si>
    <t>IP-ESI-M-X325</t>
  </si>
  <si>
    <t>zásuvka jednonásobná s ochranným kolíkem a clonkami, ABB, design Tango, barva bílá, typ 6619A-A06357 B, bezšroubové svorky, 16 A, 250 V AC, IP40</t>
  </si>
  <si>
    <t>1913474559</t>
  </si>
  <si>
    <t>38</t>
  </si>
  <si>
    <t>741310111</t>
  </si>
  <si>
    <t>Montáž spínačů jedno nebo dvoupólových polozapuštěných nebo zapuštěných se zapojením vodičů bezšroubové připojení ovladačů, řazení 0/1-tlačítkových zapínacích/vypínacích</t>
  </si>
  <si>
    <t>-812536226</t>
  </si>
  <si>
    <t>39</t>
  </si>
  <si>
    <t>IP-ESI-M-X328</t>
  </si>
  <si>
    <t>ovládač zapínací, barva bílá, řazení 1/0, ABB, design Tango, barva bílá, typ 3559-A91345+3558A-A651 B, bezšroubové svorky, 10 AX, 250 V AC</t>
  </si>
  <si>
    <t>-1068697542</t>
  </si>
  <si>
    <t>IP-ESI-M-X331</t>
  </si>
  <si>
    <t>kryt zaslepovací, ABB, design Tango, barva bílá, typ 3902A-A001 B</t>
  </si>
  <si>
    <t>-183295739</t>
  </si>
  <si>
    <t>pro zaslepení rezervních otvorů pro ovládání venkovních žaluzií nebo regulátoru hlasitosti školního rozhlasu</t>
  </si>
  <si>
    <t>41</t>
  </si>
  <si>
    <t>IP-ESI-M-X332</t>
  </si>
  <si>
    <t>rámeček pro elektroinstalační přístroje jednonásobný, ABB, design Tango, barva bílá, kód 3901A-B10 B</t>
  </si>
  <si>
    <t>-1282881422</t>
  </si>
  <si>
    <t>42</t>
  </si>
  <si>
    <t>IP-ESI-M-X333</t>
  </si>
  <si>
    <t>rámeček pro elektroinstalační přístroje dvojnásobný vodorovný, ABB, design Tango, barva bílá, kód 3901A-B20 B</t>
  </si>
  <si>
    <t>-2123061768</t>
  </si>
  <si>
    <t>43</t>
  </si>
  <si>
    <t>741112061</t>
  </si>
  <si>
    <t>Montáž krabic elektroinstalačních bez napojení na trubky a lišty, demontáže a montáže víčka a přístroje přístrojových zapuštěných plastových kruhových do zdiva</t>
  </si>
  <si>
    <t>-1790353439</t>
  </si>
  <si>
    <t>44</t>
  </si>
  <si>
    <t>IP-ESI-M-X337</t>
  </si>
  <si>
    <t>krabice přístrojová bezhalogenová, Kopos Kolín, typ KU 68-45/HF</t>
  </si>
  <si>
    <t>746352960</t>
  </si>
  <si>
    <t>45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</si>
  <si>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</si>
  <si>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</si>
  <si>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-487130971</t>
  </si>
  <si>
    <t>46</t>
  </si>
  <si>
    <t>IP-ESI-M-X339</t>
  </si>
  <si>
    <t>krabice rozvodná bezhalogenová s víčkem, Kopos Kolín, typ KU 68-45/HF+V 68HF</t>
  </si>
  <si>
    <t>1640496226</t>
  </si>
  <si>
    <t>47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</si>
  <si>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</si>
  <si>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</si>
  <si>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-774888791</t>
  </si>
  <si>
    <t>48</t>
  </si>
  <si>
    <t>741450002</t>
  </si>
  <si>
    <t>Montáž prvků pro vyrovnání potenciálu svorkovnice ekvipotenciálního pospojení</t>
  </si>
  <si>
    <t>1013897653</t>
  </si>
  <si>
    <t>49</t>
  </si>
  <si>
    <t>IP-ESI-M-X344</t>
  </si>
  <si>
    <t>krabice s víčkem a ekvipotenciální svorkovnicí, Kopos Kolín, typ KO 125 E/EQ02</t>
  </si>
  <si>
    <t>-109039835</t>
  </si>
  <si>
    <t>50</t>
  </si>
  <si>
    <t>IP-ESI-M-X312</t>
  </si>
  <si>
    <t>uzemnění a ochranné pospojování objektu – hlavní pospojovací přípojnice, doplňující pospojování, vodiče, svorky, měření atp.</t>
  </si>
  <si>
    <t>kpl</t>
  </si>
  <si>
    <t>802494211</t>
  </si>
  <si>
    <t>Komplet</t>
  </si>
  <si>
    <t>IP-ESI-M-X345</t>
  </si>
  <si>
    <t>bezšroubová svorka pro všechny druhy vodičů do průměru 6 mm2, WAGO, typ COMPACT</t>
  </si>
  <si>
    <t>306732293</t>
  </si>
  <si>
    <t>komplet</t>
  </si>
  <si>
    <t>IP-ESI-M-X346</t>
  </si>
  <si>
    <t>svazkové držáky, OBO Bettermann, typ Grip 15FS/30FS/70FS, mat. kov</t>
  </si>
  <si>
    <t>-1210007545</t>
  </si>
  <si>
    <t>53</t>
  </si>
  <si>
    <t>HZS2232</t>
  </si>
  <si>
    <t>Hodinové zúčtovací sazby profesí PSV provádění stavebních instalací elektrikář odborný</t>
  </si>
  <si>
    <t>hod</t>
  </si>
  <si>
    <t>1521612063</t>
  </si>
  <si>
    <t>54</t>
  </si>
  <si>
    <t>IP-ESI-P-X303</t>
  </si>
  <si>
    <t>demontážní práce stávajících silnoproudých rozvodů</t>
  </si>
  <si>
    <t>894401920</t>
  </si>
  <si>
    <t>IP-ESI-M-X347</t>
  </si>
  <si>
    <t>drobný a pomocný materiál</t>
  </si>
  <si>
    <t>1426014851</t>
  </si>
  <si>
    <t>56</t>
  </si>
  <si>
    <t>741810001</t>
  </si>
  <si>
    <t>Zkoušky a prohlídky elektrických rozvodů a zařízení celková prohlídka a vyhotovení revizní zprávy pro objem montážních prací do 100 tis. Kč</t>
  </si>
  <si>
    <t>-94391282</t>
  </si>
  <si>
    <t>57</t>
  </si>
  <si>
    <t>013254000</t>
  </si>
  <si>
    <t>Dokumentace skutečného provedení stavby</t>
  </si>
  <si>
    <t>…</t>
  </si>
  <si>
    <t>1024</t>
  </si>
  <si>
    <t>-628226260</t>
  </si>
  <si>
    <t>201.2 - Slaboproudá elektrotechnika - místnosti č. 301, 302, 315, 316</t>
  </si>
  <si>
    <t xml:space="preserve">    742 - Elektroinstalace - slaboproud</t>
  </si>
  <si>
    <t>742</t>
  </si>
  <si>
    <t>Elektroinstalace - slaboproud</t>
  </si>
  <si>
    <t>742124002</t>
  </si>
  <si>
    <t>Montáž kabelů datových FTP, UTP, STP pro vnitřní rozvody do trubky</t>
  </si>
  <si>
    <t>-177372840</t>
  </si>
  <si>
    <t>DAT</t>
  </si>
  <si>
    <t>178</t>
  </si>
  <si>
    <t>IP-ESL-M-X303</t>
  </si>
  <si>
    <t>bezhalogenový instalační datový kabel, Solarix, typ U/FTP cat. 6A B2cas1d1a1</t>
  </si>
  <si>
    <t>-598983076</t>
  </si>
  <si>
    <t>741122121</t>
  </si>
  <si>
    <t>Montáž kabelů měděných bez ukončení uložených v trubkách zatažených plných kulatých nebo bezhalogenových (např. CYKY) počtu a průřezu žil 2x1,5 až 6 mm2</t>
  </si>
  <si>
    <t>773241796</t>
  </si>
  <si>
    <t>jednotný čas a školní zvonek</t>
  </si>
  <si>
    <t>70</t>
  </si>
  <si>
    <t>IP-ESL-M-X304</t>
  </si>
  <si>
    <t>kabel instalační bezhaloganový s požární klasifikací B2cas1d1a1, 2x1,5-O</t>
  </si>
  <si>
    <t>1066634180</t>
  </si>
  <si>
    <t>742210862</t>
  </si>
  <si>
    <t>Demontáž prvků EPS světelných nebo zvukových prvků EPS sirény, majáku nebo signalizace</t>
  </si>
  <si>
    <t>531689890</t>
  </si>
  <si>
    <t>demontáž stávající sirény pro opětovnou montáž</t>
  </si>
  <si>
    <t>742210851</t>
  </si>
  <si>
    <t>Demontáž prvků EPS hlásiče tlačítkového se sklíčkem</t>
  </si>
  <si>
    <t>98685866</t>
  </si>
  <si>
    <t>demontáž stávajícího tlačítka pro opětovnou montáž</t>
  </si>
  <si>
    <t>742210261</t>
  </si>
  <si>
    <t>Montáž světelných nebo zvukových prvků EPS sirény, majáku nebo signalizace</t>
  </si>
  <si>
    <t>-1424469133</t>
  </si>
  <si>
    <t>zpětná montáž demontované sirény</t>
  </si>
  <si>
    <t>742210151</t>
  </si>
  <si>
    <t>Montáž hlásiče tlačítkového se sklíčkem</t>
  </si>
  <si>
    <t>-2132555519</t>
  </si>
  <si>
    <t>zpětná montáž demontovaného tlačítka</t>
  </si>
  <si>
    <t>742340021</t>
  </si>
  <si>
    <t>Montáž jednotného času školního zvonku</t>
  </si>
  <si>
    <t>-196105829</t>
  </si>
  <si>
    <t>IP-ESL-M-X309</t>
  </si>
  <si>
    <t>školní zvonek, ZV 75V (quatro), 75 V stř.</t>
  </si>
  <si>
    <t>-583067347</t>
  </si>
  <si>
    <t>742340002</t>
  </si>
  <si>
    <t>Montáž jednotného času hodin nástěnných</t>
  </si>
  <si>
    <t>-377368913</t>
  </si>
  <si>
    <t>IP-ESL-M-X310</t>
  </si>
  <si>
    <t>hodiny analogové vnitřní, průměr 400 mm</t>
  </si>
  <si>
    <t>-979043623</t>
  </si>
  <si>
    <t>IP-ESL-P-X302</t>
  </si>
  <si>
    <t>Montáž trubek pro slaboproud plastových ohebných uložených pod omítku nebo na povrh po příchytkách</t>
  </si>
  <si>
    <t>-613887463</t>
  </si>
  <si>
    <t>60+15</t>
  </si>
  <si>
    <t>IP-ESL-M-X311</t>
  </si>
  <si>
    <t>elektroinstalační trubka ohebná s bezhalogenového materiálu, s protahovacím drátem, 25 mm</t>
  </si>
  <si>
    <t>-1494221069</t>
  </si>
  <si>
    <t>60</t>
  </si>
  <si>
    <t>60*1,05 'Přepočtené koeficientem množství</t>
  </si>
  <si>
    <t>IP-ESL-M-X312</t>
  </si>
  <si>
    <t>elektroinstalační trubka ohebná s bezhalogenového materiálu, s protahovacím drátem, 32 mm</t>
  </si>
  <si>
    <t>1656671321</t>
  </si>
  <si>
    <t>IP-ESL-M-X314</t>
  </si>
  <si>
    <t>příchytky pro elektroinstalační trubky (např. Kopos Kolín, typ SPPN 19x19 + stahovací pásek SP 100x2.5/SP 140x3.5)</t>
  </si>
  <si>
    <t>-463313246</t>
  </si>
  <si>
    <t>828751486</t>
  </si>
  <si>
    <t>IP-ESL-M-X313</t>
  </si>
  <si>
    <t>krabice rozvodná bezhalogenová s víčkem, (například Kopos Kolín typ KU 68-45/HF+V 68HF)</t>
  </si>
  <si>
    <t>138344795</t>
  </si>
  <si>
    <t>2048668177</t>
  </si>
  <si>
    <t>IP-ESL-M-X315</t>
  </si>
  <si>
    <t>-2019270040</t>
  </si>
  <si>
    <t>1205453899</t>
  </si>
  <si>
    <t>201.3 - Stavební přípomoce při elektromontážích - místnosti č. 301, 302, 315, 316</t>
  </si>
  <si>
    <t>HSV - Práce a dodávky HSV</t>
  </si>
  <si>
    <t xml:space="preserve">    9 - Ostatní konstrukce a práce, bourání</t>
  </si>
  <si>
    <t xml:space="preserve">    997 - Doprava suti a vybouraných hmot</t>
  </si>
  <si>
    <t>M - Práce a dodávky M</t>
  </si>
  <si>
    <t xml:space="preserve">    46-M - Zemní práce při extr.mont.pracích</t>
  </si>
  <si>
    <t>HSV</t>
  </si>
  <si>
    <t>Práce a dodávky HSV</t>
  </si>
  <si>
    <t>Ostatní konstrukce a práce, bourání</t>
  </si>
  <si>
    <t>971033541</t>
  </si>
  <si>
    <t>Vybourání otvorů ve zdivu základovém nebo nadzákladovém z cihel, tvárnic, příčkovek z cihel pálených na maltu vápennou nebo vápenocementovou plochy do 1 m2, tl. do 300 mm</t>
  </si>
  <si>
    <t>m3</t>
  </si>
  <si>
    <t>-1968352257</t>
  </si>
  <si>
    <t>rozšíření stávajícího otvoru pro rozvaděč RP31 (ŠxVxH)</t>
  </si>
  <si>
    <t>m.č. 302</t>
  </si>
  <si>
    <t>(0,61*1,24*0,184)-(0,6*0,6*0,15)</t>
  </si>
  <si>
    <t>rozšíření stávajícího otvoru pro rozvaděč RP32 (ŠxVxH)</t>
  </si>
  <si>
    <t>m.č. 316</t>
  </si>
  <si>
    <t>977131119</t>
  </si>
  <si>
    <t>Vrty příklepovými vrtáky do cihelného zdiva nebo prostého betonu průměru přes 28 do 32 mm</t>
  </si>
  <si>
    <t>-1898956420</t>
  </si>
  <si>
    <t>průrazy pro kabeláž a trubky</t>
  </si>
  <si>
    <t>tl. zdiva do 100 mm</t>
  </si>
  <si>
    <t>2*0,10</t>
  </si>
  <si>
    <t>997</t>
  </si>
  <si>
    <t>Doprava suti a vybouraných hmot</t>
  </si>
  <si>
    <t>997013152</t>
  </si>
  <si>
    <t>Vnitrostaveništní doprava suti a vybouraných hmot vodorovně do 50 m svisle s omezením mechanizace pro budovy a haly výšky přes 6 do 9 m</t>
  </si>
  <si>
    <t>t</t>
  </si>
  <si>
    <t>-480495317</t>
  </si>
  <si>
    <t>997013501</t>
  </si>
  <si>
    <t>Odvoz suti a vybouraných hmot na skládku nebo meziskládku se složením, na vzdálenost do 1 km</t>
  </si>
  <si>
    <t>-1823677338</t>
  </si>
  <si>
    <t>997013509</t>
  </si>
  <si>
    <t>Odvoz suti a vybouraných hmot na skládku nebo meziskládku se složením, na vzdálenost Příplatek k ceně za každý další i započatý 1 km přes 1 km</t>
  </si>
  <si>
    <t>1887262895</t>
  </si>
  <si>
    <t>0,307*15</t>
  </si>
  <si>
    <t>997013511</t>
  </si>
  <si>
    <t>Odvoz suti a vybouraných hmot z meziskládky na skládku s naložením a se složením, na vzdálenost do 1 km</t>
  </si>
  <si>
    <t>-1073665901</t>
  </si>
  <si>
    <t>997013631</t>
  </si>
  <si>
    <t>Poplatek za uložení stavebního odpadu na skládce (skládkovné) směsného stavebního a demoličního zatříděného do Katalogu odpadů pod kódem 17 09 04</t>
  </si>
  <si>
    <t>-45989672</t>
  </si>
  <si>
    <t>Práce a dodávky M</t>
  </si>
  <si>
    <t>46-M</t>
  </si>
  <si>
    <t>Zemní práce při extr.mont.pracích</t>
  </si>
  <si>
    <t>460941211</t>
  </si>
  <si>
    <t>Vyplnění rýh vyplnění a omítnutí rýh ve stěnách hloubky do 3 cm a šířky do 3 cm</t>
  </si>
  <si>
    <t>-981114889</t>
  </si>
  <si>
    <t>Vyplnění rýh včetně omítnutí</t>
  </si>
  <si>
    <t xml:space="preserve">30x30 mm </t>
  </si>
  <si>
    <t>stěny</t>
  </si>
  <si>
    <t>pro kabely a trubky +15%</t>
  </si>
  <si>
    <t>72*1,15</t>
  </si>
  <si>
    <t>460941221</t>
  </si>
  <si>
    <t>Vyplnění rýh vyplnění a omítnutí rýh ve stěnách hloubky přes 3 do 5 cm a šířky do 5 cm</t>
  </si>
  <si>
    <t>439613726</t>
  </si>
  <si>
    <t>50x50</t>
  </si>
  <si>
    <t>18*1,15</t>
  </si>
  <si>
    <t>460941224</t>
  </si>
  <si>
    <t>Vyplnění rýh vyplnění a omítnutí rýh ve stěnách hloubky přes 3 do 5 cm a šířky přes 10 do 15 cm</t>
  </si>
  <si>
    <t>1720105133</t>
  </si>
  <si>
    <t>150x50 mm</t>
  </si>
  <si>
    <t>12*1,15</t>
  </si>
  <si>
    <t>468082212</t>
  </si>
  <si>
    <t>Vybourání otvorů ve stropech a klenbách železobetonových plochy do 0,09 m2 a tloušťky přes 10 do 20 cm</t>
  </si>
  <si>
    <t>1186944155</t>
  </si>
  <si>
    <t>vybourání prostupů stropem pro kabely a trubky</t>
  </si>
  <si>
    <t>468101111</t>
  </si>
  <si>
    <t>Vysekání rýh pro montáž trubek a kabelů v kamenných nebo betonových zdech hloubky do 3 cm a šířky do 3 cm</t>
  </si>
  <si>
    <t>666817663</t>
  </si>
  <si>
    <t>30x30 mm</t>
  </si>
  <si>
    <t>468101121</t>
  </si>
  <si>
    <t>Vysekání rýh pro montáž trubek a kabelů v kamenných nebo betonových zdech hloubky přes 3 do 5 cm a šířky do 5 cm</t>
  </si>
  <si>
    <t>1281651179</t>
  </si>
  <si>
    <t>50x50 mm</t>
  </si>
  <si>
    <t>468101133</t>
  </si>
  <si>
    <t>Vysekání rýh pro montáž trubek a kabelů v kamenných nebo betonových zdech hloubky přes 5 do 7 cm a šířky přes 10 do 15 cm</t>
  </si>
  <si>
    <t>1368338419</t>
  </si>
  <si>
    <t>150x70 mm</t>
  </si>
  <si>
    <t>469971111</t>
  </si>
  <si>
    <t>Odvoz suti a vybouraných hmot svislá doprava suti a vybouraných hmot za první podlaží</t>
  </si>
  <si>
    <t>CS ÚRS 2025 01</t>
  </si>
  <si>
    <t>-2119576863</t>
  </si>
  <si>
    <t>469971121</t>
  </si>
  <si>
    <t>Odvoz suti a vybouraných hmot svislá doprava suti a vybouraných hmot Příplatek k ceně za každé další podlaží</t>
  </si>
  <si>
    <t>-2032305990</t>
  </si>
  <si>
    <t>469972111</t>
  </si>
  <si>
    <t>Odvoz suti a vybouraných hmot odvoz suti a vybouraných hmot do 1 km</t>
  </si>
  <si>
    <t>441986806</t>
  </si>
  <si>
    <t>469972121</t>
  </si>
  <si>
    <t>Odvoz suti a vybouraných hmot odvoz suti a vybouraných hmot Příplatek k ceně za každý další i započatý 1 km</t>
  </si>
  <si>
    <t>-1063555275</t>
  </si>
  <si>
    <t>0,950*15</t>
  </si>
  <si>
    <t>469973116</t>
  </si>
  <si>
    <t>Poplatek za uložení stavebního odpadu (skládkovné) na skládce směsného stavebního a demoličního zatříděného do Katalogu odpadů pod kódem 17 09 04</t>
  </si>
  <si>
    <t>-1495269007</t>
  </si>
  <si>
    <t>201.4 - Stavební úpravy - místnosti č. 301, 302, 315, 316</t>
  </si>
  <si>
    <t>Kateřina Smetanová</t>
  </si>
  <si>
    <t xml:space="preserve">    6 - Úpravy povrchů, podlahy a osazování výplní</t>
  </si>
  <si>
    <t xml:space="preserve">    998 - Přesun hmot</t>
  </si>
  <si>
    <t xml:space="preserve">    763 - Konstrukce suché výstavby</t>
  </si>
  <si>
    <t xml:space="preserve">    766 - Konstrukce truhlářské</t>
  </si>
  <si>
    <t xml:space="preserve">    767 - Konstrukce zámečnické</t>
  </si>
  <si>
    <t xml:space="preserve">    776 - Podlahy povlakové</t>
  </si>
  <si>
    <t xml:space="preserve">    783 - Dokončovací práce - nátěry</t>
  </si>
  <si>
    <t xml:space="preserve">    784 - Dokončovací práce - malby a tapety</t>
  </si>
  <si>
    <t>VRN - Vedlejší rozpočtové náklady</t>
  </si>
  <si>
    <t xml:space="preserve">    VRN1 - Průzkumné, geodetické a projektové práce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</si>
  <si>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</si>
  <si>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</si>
  <si>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</si>
  <si>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</si>
  <si>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</si>
  <si>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Úpravy povrchů, podlahy a osazování výplní</t>
  </si>
  <si>
    <t>611321132</t>
  </si>
  <si>
    <t>Vápenocementový štuk vnitřních ploch tloušťky do 3 mm vodorovných konstrukcí stropů žebrových nebo osamělých trámů</t>
  </si>
  <si>
    <t>m2</t>
  </si>
  <si>
    <t>288272931</t>
  </si>
  <si>
    <t>m.č. 301</t>
  </si>
  <si>
    <t>16,11</t>
  </si>
  <si>
    <t>m.č. 315</t>
  </si>
  <si>
    <t>611321135</t>
  </si>
  <si>
    <t>Vápenocementový štuk vnitřních ploch tloušťky do 3 mm schodišťových konstrukcí stropů, stěn, ramen nebo nosníků</t>
  </si>
  <si>
    <t>-220556837</t>
  </si>
  <si>
    <t>(5,55+5,55+5,55)*(3,6-1,5)+3*(5,1-1,5)-(2,03*3)+1,45*0,6</t>
  </si>
  <si>
    <t>612321131</t>
  </si>
  <si>
    <t>Vápenocementový štuk vnitřních ploch tloušťky do 3 mm svislých konstrukcí stěn</t>
  </si>
  <si>
    <t>621241433</t>
  </si>
  <si>
    <t>(0,18+2,31+2,85+8,88+2,85+3,57+0,18)*(3-1,5)</t>
  </si>
  <si>
    <t>-(0,8+0,9+0,9+0,9+0,9+0,8)*(1,97-1,5)</t>
  </si>
  <si>
    <t>(0,18+0,18+6,79+2,85+12,1+2,85+2,31)*(3-1,5)</t>
  </si>
  <si>
    <t>612325412</t>
  </si>
  <si>
    <t>Oprava vápenocementové omítky vnitřních ploch hladké, tl. do 20 mm stěn, v rozsahu opravované plochy přes 10 do 30%</t>
  </si>
  <si>
    <t>-880780813</t>
  </si>
  <si>
    <t>619991011</t>
  </si>
  <si>
    <t>Zakrytí vnitřních ploch před znečištěním PE fólií včetně pozdějšího odkrytí samostatných konstrukcí a prvků</t>
  </si>
  <si>
    <t>-1029059542</t>
  </si>
  <si>
    <t>dveře, okna</t>
  </si>
  <si>
    <t>1*0,8*1,97</t>
  </si>
  <si>
    <t>4*2,2*3</t>
  </si>
  <si>
    <t>2*2,05*3</t>
  </si>
  <si>
    <t>949101111</t>
  </si>
  <si>
    <t>Lešení pomocné pracovní pro objekty pozemních staveb pro zatížení do 150 kg/m2, o výšce lešeňové podlahy do 1,9 m</t>
  </si>
  <si>
    <t>632212692</t>
  </si>
  <si>
    <t>16,11+25,84+35,02+16,11</t>
  </si>
  <si>
    <t>952901102</t>
  </si>
  <si>
    <t>Čištění budov při provádění oprav a udržovacích prací oken nebo balkonových dveří jednoduchých omytím, plochy do přes 0,6 do 1,5 m2</t>
  </si>
  <si>
    <t>308610239</t>
  </si>
  <si>
    <t>952901111</t>
  </si>
  <si>
    <t>Vyčištění budov nebo objektů před předáním do užívání budov bytové nebo občanské výstavby, světlé výšky podlaží do 4 m</t>
  </si>
  <si>
    <t>-963380461</t>
  </si>
  <si>
    <t>997013213</t>
  </si>
  <si>
    <t>Vnitrostaveništní doprava suti a vybouraných hmot vodorovně do 50 m s naložením ručně pro budovy a haly výšky přes 9 do 12 m</t>
  </si>
  <si>
    <t>-2037796002</t>
  </si>
  <si>
    <t>-1889101714</t>
  </si>
  <si>
    <t>Odvoz suti a vybouraných hmot na skládku nebo meziskládku se složením, na vzdálenost Příplatek k ceně za každý další započatý 1 km přes 1 km</t>
  </si>
  <si>
    <t>537677725</t>
  </si>
  <si>
    <t>0,685*15</t>
  </si>
  <si>
    <t>570497415</t>
  </si>
  <si>
    <t>998</t>
  </si>
  <si>
    <t>Přesun hmot</t>
  </si>
  <si>
    <t>998011002</t>
  </si>
  <si>
    <t>Přesun hmot pro budovy občanské výstavby, bydlení, výrobu a služby s nosnou svislou konstrukcí zděnou z cihel, tvárnic nebo kamene vodorovná dopravní vzdálenost do 100 m základní pro budovy výšky přes 6 do 12 m</t>
  </si>
  <si>
    <t>1309345916</t>
  </si>
  <si>
    <t>763</t>
  </si>
  <si>
    <t>Konstrukce suché výstavby</t>
  </si>
  <si>
    <t>763431001</t>
  </si>
  <si>
    <t>Montáž podhledu minerálního včetně zavěšeného roštu viditelného s panely vyjímatelnými, velikosti panelů do 0,36 m2</t>
  </si>
  <si>
    <t>-1635986358</t>
  </si>
  <si>
    <t>25,84</t>
  </si>
  <si>
    <t>35,02</t>
  </si>
  <si>
    <t>63126300</t>
  </si>
  <si>
    <t>panel akustický povrch velice porézní skelná tkanina hrana zatřená rovná αw=1,00 viditelný rastr š 24mm bílý tl 20mm</t>
  </si>
  <si>
    <t>-1338265856</t>
  </si>
  <si>
    <t>60,86*1,15 "Přepočtené koeficientem množství</t>
  </si>
  <si>
    <t>763431201</t>
  </si>
  <si>
    <t>Montáž podhledu minerálního napojení na stěnu lištou obvodovou</t>
  </si>
  <si>
    <t>1245451288</t>
  </si>
  <si>
    <t>0,18+2,31+2,85+8,88+2,85+3,57+0,18</t>
  </si>
  <si>
    <t>0,18+6,79+2,85+12,1+2,85+2,31+0,18</t>
  </si>
  <si>
    <t>998763412</t>
  </si>
  <si>
    <t>Přesun hmot pro konstrukce montované z desek sádrokartonových, sádrovláknitých, cementovláknitých nebo cementových stanovený procentní sazbou (%) z ceny vodorovná dopravní vzdálenost do 50 m s omezením mechanizace v objektech výšky přes 6 do 12 m</t>
  </si>
  <si>
    <t>%</t>
  </si>
  <si>
    <t>-1508480003</t>
  </si>
  <si>
    <t>766</t>
  </si>
  <si>
    <t>Konstrukce truhlářské</t>
  </si>
  <si>
    <t>766491851</t>
  </si>
  <si>
    <t>Demontáž ostatních truhlářských konstrukcí prahů dveří jednokřídlových</t>
  </si>
  <si>
    <t>-1416987989</t>
  </si>
  <si>
    <t>š. 800 mm</t>
  </si>
  <si>
    <t>m.č. 303 a 312</t>
  </si>
  <si>
    <t>766660001</t>
  </si>
  <si>
    <t>Montáž dveřních křídel dřevěných nebo plastových otevíravých do ocelové zárubně povrchově upravených jednokřídlových, šířky do 800 mm</t>
  </si>
  <si>
    <t>-1687011468</t>
  </si>
  <si>
    <t>z m.č. 302-303, dveře 800x1970 mm</t>
  </si>
  <si>
    <t>z m.č. 316-312, dveře 800x1970 mm</t>
  </si>
  <si>
    <t>61162092</t>
  </si>
  <si>
    <t>dveře jednokřídlé dřevotřískové povrch laminátový částečně prosklené 800x1970-2100mm</t>
  </si>
  <si>
    <t>2082295929</t>
  </si>
  <si>
    <t>766660752</t>
  </si>
  <si>
    <t>Montáž dveřních doplňků dveřního kování interiérového zámkové vložky</t>
  </si>
  <si>
    <t>1671885923</t>
  </si>
  <si>
    <t>54964116</t>
  </si>
  <si>
    <t>vložka cylindrická bezpečnostní 30+45</t>
  </si>
  <si>
    <t>1807112532</t>
  </si>
  <si>
    <t>766663915</t>
  </si>
  <si>
    <t>Oprava dveřních křídel dřevěných ruční seříznutí dveřních křídel z měkkého dřeva</t>
  </si>
  <si>
    <t>-1351501536</t>
  </si>
  <si>
    <t>766663920</t>
  </si>
  <si>
    <t>Oprava dveřních křídel dřevěných přihoblováním křídla po obvodu</t>
  </si>
  <si>
    <t>-1317089237</t>
  </si>
  <si>
    <t>2*(2+0,8+2)</t>
  </si>
  <si>
    <t>766691914</t>
  </si>
  <si>
    <t>Ostatní práce vyvěšení nebo zavěšení křídel dřevěných dveřních, plochy do 2 m2</t>
  </si>
  <si>
    <t>1803208808</t>
  </si>
  <si>
    <t>Vyvěšení a likvidace původních dveřních křídel</t>
  </si>
  <si>
    <t>766695212</t>
  </si>
  <si>
    <t>Montáž ostatních truhlářských konstrukcí prahů dveří jednokřídlových, šířky do 100 mm</t>
  </si>
  <si>
    <t>-1231811002</t>
  </si>
  <si>
    <t>61187152</t>
  </si>
  <si>
    <t>práh dveřní dřevěný dubový tl 20mm dl 820mm š 70mm</t>
  </si>
  <si>
    <t>1447920432</t>
  </si>
  <si>
    <t>R003</t>
  </si>
  <si>
    <t xml:space="preserve">Montáž dveřního interiérového kování  - dle výběru investora</t>
  </si>
  <si>
    <t>-1397084745</t>
  </si>
  <si>
    <t>54914123</t>
  </si>
  <si>
    <t>dveřní kování interiérové rozetové klika/klika</t>
  </si>
  <si>
    <t>-855753297</t>
  </si>
  <si>
    <t>998766212</t>
  </si>
  <si>
    <t>Přesun hmot pro konstrukce truhlářské stanovený procentní sazbou (%) z ceny vodorovná dopravní vzdálenost do 50 m s omezením mechanizace v objektech výšky přes 6 do 12 m</t>
  </si>
  <si>
    <t>-202522709</t>
  </si>
  <si>
    <t>767</t>
  </si>
  <si>
    <t>Konstrukce zámečnické</t>
  </si>
  <si>
    <t>742110871</t>
  </si>
  <si>
    <t>Demontáž dvířek revizních</t>
  </si>
  <si>
    <t>376788396</t>
  </si>
  <si>
    <t>m.č. 302 a 316</t>
  </si>
  <si>
    <t>767646411</t>
  </si>
  <si>
    <t>Montáž revizních dveří a dvířek hliníkových, ocelových nebo plastových s rámem jednokřídlových, plochy do 0,5 m2</t>
  </si>
  <si>
    <t>1126488588</t>
  </si>
  <si>
    <t>56245709</t>
  </si>
  <si>
    <t>dvířka revizní 400x400 bílá</t>
  </si>
  <si>
    <t>1456549173</t>
  </si>
  <si>
    <t>998767212</t>
  </si>
  <si>
    <t>Přesun hmot pro zámečnické konstrukce stanovený procentní sazbou (%) z ceny vodorovná dopravní vzdálenost do 50 m s omezením mechanizace v objektech výšky přes 6 do 12 m</t>
  </si>
  <si>
    <t>-490621104</t>
  </si>
  <si>
    <t>776</t>
  </si>
  <si>
    <t>Podlahy povlakové</t>
  </si>
  <si>
    <t>776111116</t>
  </si>
  <si>
    <t>Příprava podkladu povlakových podlah a stěn broušení podlah stávajícího podkladu pro odstranění lepidla (po starých krytinách)</t>
  </si>
  <si>
    <t>-1001801571</t>
  </si>
  <si>
    <t>Odstranění povlakových podlah - lino</t>
  </si>
  <si>
    <t>776111311</t>
  </si>
  <si>
    <t>Příprava podkladu povlakových podlah a stěn vysátí podlah</t>
  </si>
  <si>
    <t>-1646212918</t>
  </si>
  <si>
    <t>776201812</t>
  </si>
  <si>
    <t>Demontáž povlakových podlahovin lepených ručně s podložkou</t>
  </si>
  <si>
    <t>1884235506</t>
  </si>
  <si>
    <t>Odstranění povlakových podlah - lino - dle předchozích zkušeností je výměra počítána 3x, jelikož pod původním linem byla nalezena další lina</t>
  </si>
  <si>
    <t>25,84*3</t>
  </si>
  <si>
    <t>35,02*3</t>
  </si>
  <si>
    <t>776231111</t>
  </si>
  <si>
    <t>Montáž podlahovin z vinylu lepením lamel nebo čtverců standardním lepidlem</t>
  </si>
  <si>
    <t>CS ÚRS 2025 02</t>
  </si>
  <si>
    <t>-1340788968</t>
  </si>
  <si>
    <t>28411144</t>
  </si>
  <si>
    <t>podlahovina vinylová homogenní protiskluzná se vsypem a výztuž. vrstvou, třída zátěže 34/43, hořlavost Bfl-s1 tl 2,50mm</t>
  </si>
  <si>
    <t>1824178627</t>
  </si>
  <si>
    <t>64,0657026481715*1,15 "Přepočtené koeficientem množství</t>
  </si>
  <si>
    <t>776411111</t>
  </si>
  <si>
    <t>Montáž soklíků lepením obvodových, výšky do 80 mm</t>
  </si>
  <si>
    <t>-213403592</t>
  </si>
  <si>
    <t>sokl - vinyl</t>
  </si>
  <si>
    <t>(0,18+2,31+2,85+8,88+2,85+3,57+0,18)*0,08</t>
  </si>
  <si>
    <t>-(0,8+0,9+0,9+0,9+0,9+0,8)*0,08</t>
  </si>
  <si>
    <t>(0,18+0,18+6,79+2,85+12,1+2,85+2,31)*0,08</t>
  </si>
  <si>
    <t>776991821</t>
  </si>
  <si>
    <t>Ostatní práce odstranění lepidla ručně z podlah</t>
  </si>
  <si>
    <t>-916925993</t>
  </si>
  <si>
    <t>998776212</t>
  </si>
  <si>
    <t>Přesun hmot pro podlahy povlakové stanovený procentní sazbou (%) z ceny vodorovná dopravní vzdálenost do 50 m s omezením mechanizace v objektech výšky přes 6 do 12 m</t>
  </si>
  <si>
    <t>-1179881734</t>
  </si>
  <si>
    <t>783</t>
  </si>
  <si>
    <t>Dokončovací práce - nátěry</t>
  </si>
  <si>
    <t>783301313</t>
  </si>
  <si>
    <t>Příprava podkladu zámečnických konstrukcí před provedením nátěru odmaštění odmašťovačem ředidlovým</t>
  </si>
  <si>
    <t>-1125395431</t>
  </si>
  <si>
    <t>Odmaštění povrchu zábradlí na schodišti</t>
  </si>
  <si>
    <t>m.č. 301 a m.č. 315</t>
  </si>
  <si>
    <t>((4+4)*1,15+(2,5+2,5)*0,5)*2</t>
  </si>
  <si>
    <t>Mezisoučet</t>
  </si>
  <si>
    <t>Odmaštění povrchu ocelových zárubní</t>
  </si>
  <si>
    <t>dveře z m.č. 302-303, dveře š.800 mm</t>
  </si>
  <si>
    <t>1,4</t>
  </si>
  <si>
    <t>dveře z m.č. 316-312, dveře š.800 mm</t>
  </si>
  <si>
    <t>783306807</t>
  </si>
  <si>
    <t>Odstranění nátěrů ze zámečnických konstrukcí odstraňovačem nátěrů s obroušením</t>
  </si>
  <si>
    <t>570235473</t>
  </si>
  <si>
    <t>Odstranění nátěru zábradlí na schodišti</t>
  </si>
  <si>
    <t>Odstranění starého nátěru z ocelové zárubně</t>
  </si>
  <si>
    <t>783334101</t>
  </si>
  <si>
    <t>Základní nátěr zámečnických konstrukcí jednonásobný epoxidový</t>
  </si>
  <si>
    <t>-2015026071</t>
  </si>
  <si>
    <t>Nový nátěr zábradlí na schodišti</t>
  </si>
  <si>
    <t>Nový nátěr ocelových zárubní</t>
  </si>
  <si>
    <t>783337101</t>
  </si>
  <si>
    <t>Krycí nátěr (email) zámečnických konstrukcí jednonásobný epoxidový</t>
  </si>
  <si>
    <t>319995788</t>
  </si>
  <si>
    <t>NOvý nátěr zábradlí na schodišti</t>
  </si>
  <si>
    <t>784</t>
  </si>
  <si>
    <t>Dokončovací práce - malby a tapety</t>
  </si>
  <si>
    <t>784111001</t>
  </si>
  <si>
    <t>Oprášení (ometení) podkladu v místnostech výšky do 3,80 m</t>
  </si>
  <si>
    <t>-979206309</t>
  </si>
  <si>
    <t>784111009</t>
  </si>
  <si>
    <t>Oprášení (ometení) podkladu na schodišti o výšce podlaží přes 3,80 do 5,00 m</t>
  </si>
  <si>
    <t>-2040047191</t>
  </si>
  <si>
    <t>784111011</t>
  </si>
  <si>
    <t>Obroušení podkladu omítky v místnostech výšky do 3,80 m</t>
  </si>
  <si>
    <t>-1470823503</t>
  </si>
  <si>
    <t>784111019</t>
  </si>
  <si>
    <t>Obroušení podkladu omítky na schodišti o výšce podlaží přes 3,80 do 5,00 m</t>
  </si>
  <si>
    <t>-1003850655</t>
  </si>
  <si>
    <t>784121001</t>
  </si>
  <si>
    <t>Oškrabání malby v místnostech výšky do 3,80 m</t>
  </si>
  <si>
    <t>-2027433588</t>
  </si>
  <si>
    <t>784121009</t>
  </si>
  <si>
    <t>Oškrabání malby na schodišti o výšce podlaží přes 3,80 do 5,00 m</t>
  </si>
  <si>
    <t>-57702085</t>
  </si>
  <si>
    <t>784181111</t>
  </si>
  <si>
    <t>Penetrace podkladu jednonásobná základní silikátová bezbarvá v místnostech výšky do 3,80 m</t>
  </si>
  <si>
    <t>-264747956</t>
  </si>
  <si>
    <t>784181119</t>
  </si>
  <si>
    <t>Penetrace podkladu jednonásobná základní silikátová bezbarvá na schodišti o výšce podlaží přes 3,80 do 5,00 m</t>
  </si>
  <si>
    <t>2015997077</t>
  </si>
  <si>
    <t>784211101</t>
  </si>
  <si>
    <t>Malby z malířských směsí oděruvzdorných za mokra dvojnásobné, bílé za mokra oděruvzdorné výborně v místnostech výšky do 3,80 m</t>
  </si>
  <si>
    <t>-933338862</t>
  </si>
  <si>
    <t>784211109</t>
  </si>
  <si>
    <t>Malby z malířských směsí oděruvzdorných za mokra dvojnásobné, bílé za mokra oděruvzdorné výborně na schodišti o výšce podlaží přes 3,80 do 5,00 m</t>
  </si>
  <si>
    <t>-507168740</t>
  </si>
  <si>
    <t>784660131</t>
  </si>
  <si>
    <t>Linkrustace obnovovací nátěr linkrusty, jednonásobný latexový v místnostech výšky do 3,80 m</t>
  </si>
  <si>
    <t>1190178002</t>
  </si>
  <si>
    <t>(0,18+2,31+2,85+8,88+2,85+3,57+0,18)*1,5</t>
  </si>
  <si>
    <t>-(0,8+0,9+0,9+0,9+0,9+0,8)*1,5</t>
  </si>
  <si>
    <t>(0,18+0,18+6,79+2,85+12,1+2,85+2,31)*1,5</t>
  </si>
  <si>
    <t>58</t>
  </si>
  <si>
    <t>784660139</t>
  </si>
  <si>
    <t>Linkrustace obnovovací nátěr linkrusty, jednonásobný latexový na schodišti o výšce podlaží přes 3,80 do 5,00 m</t>
  </si>
  <si>
    <t>-865713874</t>
  </si>
  <si>
    <t>(5,55+5,55+5,55)*1,5+3*1,5-2,03*1,5</t>
  </si>
  <si>
    <t>VRN</t>
  </si>
  <si>
    <t>Vedlejší rozpočtové náklady</t>
  </si>
  <si>
    <t>VRN1</t>
  </si>
  <si>
    <t>Průzkumné, geodetické a projektové práce</t>
  </si>
  <si>
    <t>59</t>
  </si>
  <si>
    <t>1885853654</t>
  </si>
  <si>
    <t>VRN2</t>
  </si>
  <si>
    <t>Příprava staveniště</t>
  </si>
  <si>
    <t>020001000</t>
  </si>
  <si>
    <t>604763238</t>
  </si>
  <si>
    <t>VRN3</t>
  </si>
  <si>
    <t>Zařízení staveniště</t>
  </si>
  <si>
    <t>61</t>
  </si>
  <si>
    <t>030001000</t>
  </si>
  <si>
    <t>-872903346</t>
  </si>
  <si>
    <t>033002000</t>
  </si>
  <si>
    <t>Připojení a spotřeba energií pro zařízení staveniště</t>
  </si>
  <si>
    <t>1363860004</t>
  </si>
  <si>
    <t>VRN4</t>
  </si>
  <si>
    <t>Inženýrská činnost</t>
  </si>
  <si>
    <t>63</t>
  </si>
  <si>
    <t>040001000</t>
  </si>
  <si>
    <t>1382722243</t>
  </si>
  <si>
    <t>VRN7</t>
  </si>
  <si>
    <t>Provozní vlivy</t>
  </si>
  <si>
    <t>070001000</t>
  </si>
  <si>
    <t>-738676173</t>
  </si>
  <si>
    <t>VRN9</t>
  </si>
  <si>
    <t>Ostatní náklady</t>
  </si>
  <si>
    <t>65</t>
  </si>
  <si>
    <t>094103000</t>
  </si>
  <si>
    <t>Náklady na vyklizení objektu</t>
  </si>
  <si>
    <t>-1796370947</t>
  </si>
  <si>
    <t>202.1 - Silnoproudá elektrotechnika - místnost č. 306</t>
  </si>
  <si>
    <t>635019470</t>
  </si>
  <si>
    <t>-1815041248</t>
  </si>
  <si>
    <t>-133568723</t>
  </si>
  <si>
    <t>35+55</t>
  </si>
  <si>
    <t>741122031</t>
  </si>
  <si>
    <t>Montáž kabelů měděných bez ukončení uložených pod omítku plných kulatých (např. CYKY), počtu a průřezu žil 5x1,5 až 2,5 mm2</t>
  </si>
  <si>
    <t>1505044184</t>
  </si>
  <si>
    <t>741122231</t>
  </si>
  <si>
    <t>Montáž kabelů měděných bez ukončení uložených volně nebo v liště plných kulatých (např. CYKY, CYKFY) počtu a průřezu žil 5x1,5 až 2,5 mm2</t>
  </si>
  <si>
    <t>622469406</t>
  </si>
  <si>
    <t>IP-ESI-M-X308</t>
  </si>
  <si>
    <t>kabel instalační bezhaloganový s požární klasifikací B2cas1d1a1, PRAKAB, typ PRAFlaSafe X 5x1,5-J</t>
  </si>
  <si>
    <t>-1578043714</t>
  </si>
  <si>
    <t>49+178</t>
  </si>
  <si>
    <t>-618337911</t>
  </si>
  <si>
    <t>741372080</t>
  </si>
  <si>
    <t>Montáž svítidel s integrovaným zdrojem LED se zapojením vodičů interiérových přisazených stropních hranatých nebo kruhových liniových</t>
  </si>
  <si>
    <t>526819431</t>
  </si>
  <si>
    <t>12+2</t>
  </si>
  <si>
    <t>IP-ESI-M-X319</t>
  </si>
  <si>
    <t>F1 - svítidlo Elkovo Čepelík, Flat, typ ZCLED3G40L840/FLAT250-MIKRO-C+DimDALI
LED modul 4011lm/40W/4000K/CRI&gt;80, DALI, rozměr: ŠxDxV 250x1530x40 mm, IP40
včetně recyklačního poplatku</t>
  </si>
  <si>
    <t>2055545137</t>
  </si>
  <si>
    <t>IP-ESI-M-X320</t>
  </si>
  <si>
    <t>T2 - svítidlo Elkovo Čepelík, AS, typ ZCLED4G27L840/ASHR+DimDALI
LED modul 2920lm/27W/4000K/CRI&gt;80, DALI, rozměr: ŠxDxV 175x1188x50 mm, IP40
včetně recyklačního poplatku</t>
  </si>
  <si>
    <t>-103031249</t>
  </si>
  <si>
    <t>77779285</t>
  </si>
  <si>
    <t>2131263003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</si>
  <si>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</si>
  <si>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</si>
  <si>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-2038103659</t>
  </si>
  <si>
    <t>IP-ESI-M-X326</t>
  </si>
  <si>
    <t>zásuvka jednonásobná s ochr. kolíkem a clonkami, s ochranou před přepětím, ABB, design Tango, barva bílá, typ 6699A-A06357 B, bezšroubové svorky, 16 A, 230 V AC, IP40</t>
  </si>
  <si>
    <t>-1882900615</t>
  </si>
  <si>
    <t>741310235</t>
  </si>
  <si>
    <t>Montáž spínačů jedno nebo dvoupólových polozapuštěných nebo zapuštěných se zapojením vodičů šroubové připojení, pro prostředí normální přepínačů, řazení 6-střídavých s plynulou regulací intenzity osvětlení</t>
  </si>
  <si>
    <t>-1791941941</t>
  </si>
  <si>
    <t>IP-ESI-M-X329</t>
  </si>
  <si>
    <t>regulátor výkonový (aktivní) pro systém DALI, pro otočné a tlačítkové ovládání, ABB, design Tango, barva bílá, typ 2CKA006599A2988+3294A-A123 B, 230 V AC, 50/60 Hz</t>
  </si>
  <si>
    <t>122448411</t>
  </si>
  <si>
    <t>-839029853</t>
  </si>
  <si>
    <t>-279509837</t>
  </si>
  <si>
    <t>1000105651</t>
  </si>
  <si>
    <t>IP-ESI-M-X335</t>
  </si>
  <si>
    <t>rámeček pro elektroinstalační přístroje čtyřnásobný vodorovný, ABB, typ Tango, barva bílá, kód 3901A-B40 B</t>
  </si>
  <si>
    <t>-1522806802</t>
  </si>
  <si>
    <t>IP-ESI-M-X336</t>
  </si>
  <si>
    <t>rámeček pro elektroinstalační přístroje pětinásobný vodorovný, ABB, typ Tango, barva bílá, kód 3901A-B50 B</t>
  </si>
  <si>
    <t>-1456488514</t>
  </si>
  <si>
    <t>2095305520</t>
  </si>
  <si>
    <t>168265517</t>
  </si>
  <si>
    <t>-156935016</t>
  </si>
  <si>
    <t>-1643231802</t>
  </si>
  <si>
    <t>1458057568</t>
  </si>
  <si>
    <t>-1823611575</t>
  </si>
  <si>
    <t>2123933598</t>
  </si>
  <si>
    <t>-1815113306</t>
  </si>
  <si>
    <t>982290604</t>
  </si>
  <si>
    <t>2128028886</t>
  </si>
  <si>
    <t>-1160864552</t>
  </si>
  <si>
    <t>202.2 - Slaboproudá elektrotechnika - místnost č. 306</t>
  </si>
  <si>
    <t>IP-ESL-M-X308</t>
  </si>
  <si>
    <t xml:space="preserve">vývodka pro multimediální rozvod interaktivní tabule (parametry jako ABB, design Tango, barva bílá, typ 5014A-A100 B)  B
elektroinstalační krabice a rámeček součástí silnoproudé části</t>
  </si>
  <si>
    <t>1907777171</t>
  </si>
  <si>
    <t>742330044</t>
  </si>
  <si>
    <t>Montáž strukturované kabeláže zásuvek datových pod omítku, do nábytku, do parapetního žlabu nebo podlahové krabice 1 až 6 pozic</t>
  </si>
  <si>
    <t>1218014074</t>
  </si>
  <si>
    <t>690774638</t>
  </si>
  <si>
    <t>510036499</t>
  </si>
  <si>
    <t>15*1,05 'Přepočtené koeficientem množství</t>
  </si>
  <si>
    <t>700153239</t>
  </si>
  <si>
    <t>-1120337636</t>
  </si>
  <si>
    <t>1694769760</t>
  </si>
  <si>
    <t>-436178651</t>
  </si>
  <si>
    <t>202.3 - Stavební přípomoce při elektromontážích - místnost č. 306</t>
  </si>
  <si>
    <t>977131117</t>
  </si>
  <si>
    <t>Vrty příklepovými vrtáky do cihelného zdiva nebo prostého betonu průměru přes 20 do 25 mm</t>
  </si>
  <si>
    <t>-1573829437</t>
  </si>
  <si>
    <t>tl. zdiva do 150 mm</t>
  </si>
  <si>
    <t>1*0,15</t>
  </si>
  <si>
    <t>382897971</t>
  </si>
  <si>
    <t>3*0,15</t>
  </si>
  <si>
    <t>1312306979</t>
  </si>
  <si>
    <t>-974304841</t>
  </si>
  <si>
    <t>-1325977569</t>
  </si>
  <si>
    <t>0,002*15</t>
  </si>
  <si>
    <t>-482904206</t>
  </si>
  <si>
    <t>-220009101</t>
  </si>
  <si>
    <t>1897010110</t>
  </si>
  <si>
    <t>17*1,15</t>
  </si>
  <si>
    <t>-745523803</t>
  </si>
  <si>
    <t>13*1,15</t>
  </si>
  <si>
    <t>355095592</t>
  </si>
  <si>
    <t>-804428463</t>
  </si>
  <si>
    <t>1772992519</t>
  </si>
  <si>
    <t>-1010200721</t>
  </si>
  <si>
    <t>1605408825</t>
  </si>
  <si>
    <t>-1976299369</t>
  </si>
  <si>
    <t>0,097*15</t>
  </si>
  <si>
    <t>1325823551</t>
  </si>
  <si>
    <t>202.4 - Stavební úpravy - místnost č. 306</t>
  </si>
  <si>
    <t xml:space="preserve">    725 - Zdravotechnika - zařizovací předměty</t>
  </si>
  <si>
    <t xml:space="preserve">    781 - Dokončovací práce - obklady</t>
  </si>
  <si>
    <t>-539527085</t>
  </si>
  <si>
    <t>m.č. 306</t>
  </si>
  <si>
    <t>(6,25+0,75+0,225+2,2+0,225+0,79+0,225+2,2+0,225+0,79+0,225+2,2+0,225+0,6+6,25+0,75)*(3-1,5)</t>
  </si>
  <si>
    <t>(0,275+2,25+0,275+0,9+0,275+2,1+0,275+0,9+0,275+2,1+0,275+0,35)*(3-1,5)</t>
  </si>
  <si>
    <t>-0,9*(1,97-1,5)</t>
  </si>
  <si>
    <t>-3*(2,2*(2,5-0,5))</t>
  </si>
  <si>
    <t>-1611752252</t>
  </si>
  <si>
    <t>123692162</t>
  </si>
  <si>
    <t>1*0,9*1,97</t>
  </si>
  <si>
    <t>3*2,2*3</t>
  </si>
  <si>
    <t>tabule</t>
  </si>
  <si>
    <t>1*2,5*2</t>
  </si>
  <si>
    <t>-1540577398</t>
  </si>
  <si>
    <t>60,21</t>
  </si>
  <si>
    <t>1023885617</t>
  </si>
  <si>
    <t>1647445040</t>
  </si>
  <si>
    <t>943688730</t>
  </si>
  <si>
    <t>-932305498</t>
  </si>
  <si>
    <t>1308154493</t>
  </si>
  <si>
    <t>0,671*15</t>
  </si>
  <si>
    <t>467802252</t>
  </si>
  <si>
    <t>1338335775</t>
  </si>
  <si>
    <t>725</t>
  </si>
  <si>
    <t>Zdravotechnika - zařizovací předměty</t>
  </si>
  <si>
    <t>725210821</t>
  </si>
  <si>
    <t>Demontáž umyvadel bez výtokových armatur</t>
  </si>
  <si>
    <t>soubor</t>
  </si>
  <si>
    <t>-1131266779</t>
  </si>
  <si>
    <t>725211616</t>
  </si>
  <si>
    <t>Umyvadla keramická bílá bez výtokových armatur připevněná na stěnu šrouby s krytem na sifon (polosloupem), šířka umyvadla 550 mm</t>
  </si>
  <si>
    <t>376546035</t>
  </si>
  <si>
    <t>725820801</t>
  </si>
  <si>
    <t>Demontáž baterií</t>
  </si>
  <si>
    <t>137954679</t>
  </si>
  <si>
    <t>725822611</t>
  </si>
  <si>
    <t>Baterie umyvadlové stojánkové pákové bez výpusti</t>
  </si>
  <si>
    <t>-1881009391</t>
  </si>
  <si>
    <t>725861101</t>
  </si>
  <si>
    <t>Zápachové uzávěrky zařizovacích předmětů pro umyvadla DN 32</t>
  </si>
  <si>
    <t>-755607374</t>
  </si>
  <si>
    <t>chromované</t>
  </si>
  <si>
    <t>R002</t>
  </si>
  <si>
    <t xml:space="preserve">Napojení na stávající  rozvody SV+TV</t>
  </si>
  <si>
    <t>958984207</t>
  </si>
  <si>
    <t>998725212</t>
  </si>
  <si>
    <t>Přesun hmot pro zařizovací předměty stanovený procentní sazbou (%) z ceny vodorovná dopravní vzdálenost do 50 m s omezením mechanizace v objektech výšky přes 6 do 12 m</t>
  </si>
  <si>
    <t>270520341</t>
  </si>
  <si>
    <t>763131411</t>
  </si>
  <si>
    <t>Podhled ze sádrokartonových desek dvouvrstvá zavěšená spodní konstrukce z ocelových profilů CD, UD jednoduše opláštěná deskou standardní A, tl. 12,5 mm, bez izolace</t>
  </si>
  <si>
    <t>-1054058974</t>
  </si>
  <si>
    <t>657900140</t>
  </si>
  <si>
    <t>28536593</t>
  </si>
  <si>
    <t>š. 900 mm</t>
  </si>
  <si>
    <t>766660002</t>
  </si>
  <si>
    <t>Montáž dveřních křídel dřevěných nebo plastových otevíravých do ocelové zárubně povrchově upravených jednokřídlových, šířky přes 800 mm</t>
  </si>
  <si>
    <t>1162186222</t>
  </si>
  <si>
    <t>z m.č. 302-306, dveře 900x1970 mm</t>
  </si>
  <si>
    <t>61162087</t>
  </si>
  <si>
    <t>dveře jednokřídlé dřevotřískové povrch laminátový plné 900x1970-2100mm</t>
  </si>
  <si>
    <t>-354911208</t>
  </si>
  <si>
    <t>-1639185413</t>
  </si>
  <si>
    <t>-1368718480</t>
  </si>
  <si>
    <t>-1542081223</t>
  </si>
  <si>
    <t>-1888417298</t>
  </si>
  <si>
    <t>1*(2+0,9+2)</t>
  </si>
  <si>
    <t>-504811755</t>
  </si>
  <si>
    <t>-851300855</t>
  </si>
  <si>
    <t>61187172</t>
  </si>
  <si>
    <t>práh dveřní dřevěný dubový tl 20mm dl 920mm š 70mm</t>
  </si>
  <si>
    <t>482053175</t>
  </si>
  <si>
    <t>-1300958327</t>
  </si>
  <si>
    <t>-1115989400</t>
  </si>
  <si>
    <t>1505687984</t>
  </si>
  <si>
    <t>1708998822</t>
  </si>
  <si>
    <t>-1625950827</t>
  </si>
  <si>
    <t>-1818295778</t>
  </si>
  <si>
    <t>60,21*3</t>
  </si>
  <si>
    <t>1924982945</t>
  </si>
  <si>
    <t>-60934966</t>
  </si>
  <si>
    <t>63,3814649432535*1,15 "Přepočtené koeficientem množství</t>
  </si>
  <si>
    <t>1446246671</t>
  </si>
  <si>
    <t>(6,25+0,75+0,225+2,2+0,225+0,79+0,225+2,2+0,225+0,79+0,225+2,2+0,225+0,6+6,25+0,75+0,275+2,25+0,275+0,9+0,275+2,1+0,275+0,9+0,275+2,1+0,275+0,35)*0,08</t>
  </si>
  <si>
    <t>-0,9*0,08</t>
  </si>
  <si>
    <t>-1591155376</t>
  </si>
  <si>
    <t>-709558593</t>
  </si>
  <si>
    <t>781</t>
  </si>
  <si>
    <t>Dokončovací práce - obklady</t>
  </si>
  <si>
    <t>781111011</t>
  </si>
  <si>
    <t>Příprava podkladu před provedením obkladu oprášení (ometení) stěny</t>
  </si>
  <si>
    <t>-497992224</t>
  </si>
  <si>
    <t>(0,35+1,2)*1,5</t>
  </si>
  <si>
    <t>781151012</t>
  </si>
  <si>
    <t>Příprava podkladu před provedením obkladu lokální vyrovnání podkladu stěrkou, tloušťky do 3 mm, plochy přes 0,1 do 0,25 m2</t>
  </si>
  <si>
    <t>-1954081399</t>
  </si>
  <si>
    <t>781151031</t>
  </si>
  <si>
    <t>Příprava podkladu před provedením obkladu celoplošné vyrovnání podkladu stěrkou, tloušťky 3 mm</t>
  </si>
  <si>
    <t>-592973441</t>
  </si>
  <si>
    <t>781472220</t>
  </si>
  <si>
    <t>Montáž keramických obkladů stěn lepených cementovým flexibilním lepidlem hladkých přes 25 do 35 ks/m2</t>
  </si>
  <si>
    <t>647759520</t>
  </si>
  <si>
    <t>59761715</t>
  </si>
  <si>
    <t>obklad keramický nemrazuvzdorný povrch hladký/matný tl do 10mm přes 25 do 35ks/m2</t>
  </si>
  <si>
    <t>53977036</t>
  </si>
  <si>
    <t>2,325*1,15 "Přepočtené koeficientem množství</t>
  </si>
  <si>
    <t>781472291</t>
  </si>
  <si>
    <t>Montáž keramických obkladů stěn lepených cementovým flexibilním lepidlem Příplatek k cenám za plochu do 10 m2 jednotlivě</t>
  </si>
  <si>
    <t>-1191022486</t>
  </si>
  <si>
    <t>781473810</t>
  </si>
  <si>
    <t>Demontáž obkladů z dlaždic keramických lepených</t>
  </si>
  <si>
    <t>102892608</t>
  </si>
  <si>
    <t>781492251</t>
  </si>
  <si>
    <t>Obklad - dokončující práce montáž profilu lepeného flexibilním cementovým lepidlem ukončovacího</t>
  </si>
  <si>
    <t>-1993512137</t>
  </si>
  <si>
    <t>0,35+1,2+1,5+1,5</t>
  </si>
  <si>
    <t>28342003</t>
  </si>
  <si>
    <t>lišta ukončovací z PVC 10mm</t>
  </si>
  <si>
    <t>-1653038821</t>
  </si>
  <si>
    <t>4,55*1,1 "Přepočtené koeficientem množství</t>
  </si>
  <si>
    <t>781495211</t>
  </si>
  <si>
    <t>Čištění vnitřních ploch po provedení obkladu stěn chemickými prostředky</t>
  </si>
  <si>
    <t>2031830565</t>
  </si>
  <si>
    <t>998781212</t>
  </si>
  <si>
    <t>Přesun hmot pro obklady keramické stanovený procentní sazbou (%) z ceny vodorovná dopravní vzdálenost do 50 m s omezením mechanizace v objektech výšky přes 6 do 12 m</t>
  </si>
  <si>
    <t>-77290634</t>
  </si>
  <si>
    <t>-815398957</t>
  </si>
  <si>
    <t>dveře z m.č. 302-306, dveře š.900 mm</t>
  </si>
  <si>
    <t>1,5</t>
  </si>
  <si>
    <t>Odmaštění povrchu litinových článkových otopných těles - plocha 1 článku cca 0,3 m2</t>
  </si>
  <si>
    <t>m.č. 306 - 24 článků - 2 ks, 22 článků - 1 ks</t>
  </si>
  <si>
    <t>(2*24+1*22)*0,3</t>
  </si>
  <si>
    <t>335922714</t>
  </si>
  <si>
    <t>-1317976509</t>
  </si>
  <si>
    <t>-832596233</t>
  </si>
  <si>
    <t>783606803</t>
  </si>
  <si>
    <t>Odstranění nátěrů z otopných těles žebrových trub odstraňovačem nátěrů s obroušením</t>
  </si>
  <si>
    <t>-899342760</t>
  </si>
  <si>
    <t>Odstranění stávajících nátěrů litinových článkových otopných těles - plocha 1 článku cca 0,3 m2</t>
  </si>
  <si>
    <t>783607110</t>
  </si>
  <si>
    <t>Provedení nátěru otopných těles krycího jednonásobného článkových</t>
  </si>
  <si>
    <t>-1395099730</t>
  </si>
  <si>
    <t>Nový nátěr litinových článkových otopných těles - plocha 1 článku cca 0,3 m2</t>
  </si>
  <si>
    <t>24621532</t>
  </si>
  <si>
    <t>hmota nátěrová syntetická krycí (email) na tepelně namáhané kovy</t>
  </si>
  <si>
    <t>kg</t>
  </si>
  <si>
    <t>1617718687</t>
  </si>
  <si>
    <t>21*0,18 "Přepočtené koeficientem množství</t>
  </si>
  <si>
    <t>1892864602</t>
  </si>
  <si>
    <t>1494877040</t>
  </si>
  <si>
    <t>-1092473311</t>
  </si>
  <si>
    <t>245491094</t>
  </si>
  <si>
    <t>-440333542</t>
  </si>
  <si>
    <t>1949016314</t>
  </si>
  <si>
    <t>(6,25+0,75+0,225+2,2+0,225+0,79+0,225+2,2+0,225+0,79+0,225+2,2+0,225+0,6+6,25+0,75)*1,5</t>
  </si>
  <si>
    <t>(0,275+2,25+0,275+0,9+0,275+2,1+0,275+0,9+0,275+2,1+0,275+0,35)*1,5</t>
  </si>
  <si>
    <t>-0,9*1,5</t>
  </si>
  <si>
    <t>-3*(2,2*0,5)</t>
  </si>
  <si>
    <t>66</t>
  </si>
  <si>
    <t>1884741589</t>
  </si>
  <si>
    <t>67</t>
  </si>
  <si>
    <t>-321908098</t>
  </si>
  <si>
    <t>68</t>
  </si>
  <si>
    <t>-1050482234</t>
  </si>
  <si>
    <t>69</t>
  </si>
  <si>
    <t>994594148</t>
  </si>
  <si>
    <t>-488197375</t>
  </si>
  <si>
    <t>71</t>
  </si>
  <si>
    <t>534034398</t>
  </si>
  <si>
    <t>72</t>
  </si>
  <si>
    <t>901277560</t>
  </si>
  <si>
    <t>202.5 - Vybavení učebny - místnost č. 306</t>
  </si>
  <si>
    <t xml:space="preserve">    749 - Elektromontáže - ostatní práce a konstrukce</t>
  </si>
  <si>
    <t>749</t>
  </si>
  <si>
    <t>Elektromontáže - ostatní práce a konstrukce</t>
  </si>
  <si>
    <t>R03-002</t>
  </si>
  <si>
    <t>demontáž interaktivní tabule, včetně odvozu a ekologické likvidace</t>
  </si>
  <si>
    <t>-1301157048</t>
  </si>
  <si>
    <t>R03-001</t>
  </si>
  <si>
    <t>demontáž školní tabule, včetně odvozu a ekologické likvidace</t>
  </si>
  <si>
    <t>-1593700155</t>
  </si>
  <si>
    <t>demontáž stávající školní tabule v místnosti č. 306</t>
  </si>
  <si>
    <t>R03-008</t>
  </si>
  <si>
    <t xml:space="preserve">Interaktivní displej s úhlopříčkou min. 86" (218cm) a rozlišením obrazu 4K UHD. Dotyková technologie umožňuje odlišit dotyk prstem (pro ovládání) a popisovačem (pro psaní). Součástí displeje je počítačový modul s minimálními parametry 6GB RAM a 32GB, který obsahuje aplikaci pro psaní na bílé ploše a prohlížeč webových stránek. Integrované reproduktory min. 2x20W, integrované mikrofonní pole, integrovaná čtečka NFC karet. Pro připojení minimálně konektory HDMI a USB-C (s napájením min. 65W) a podpora Wifi 6 (802.11ax)._x000d_
_x000d_
Pylonový pojezd s bílými křídly. Stabilní konstrukce z hliníkových profilů o výšce min. 250cm. Rozsah posunu min. 70 cm. Rozložení hmotnosti sestavy na stěnu a podlahu._x000d_
_x000d_
HDMI optický kabel, HDMI 2.0. Podpora 4K/60Hz 4:4:4 18Gbps, HDR 12bit, HDCP2.2, 3D &amp; ARC. Pro instalaci do chrániček vysoká pevnost v tahu nejméně 15 kg. Minimální poloměr ohybu aspoň 25 mm._x000d_
_x000d_
SW balíček který obsahuje aplikaci pro přípravu interaktivních cvičení (nástroje pero, tužka, zvýrazňovač, převod psaného textu na tiskací, pravítko, kreslení tvarů, nástroj pro bezpečné vyhledávání obrázků a videí na internetu, nástroj pro vytváření učebních aktivit pomocí šablon - alespoň 4 šablony musí umožnit zapojení žáků pomocí žákovských zařízení, galerii obrázků).  Aplikace musí být v českém jazyce.pdf, .ppt a musí obsahovat nástroj pro hlasování a společnou práci nad podkladem z více zařízení přes internet s možností současného zapisování a ovládání všemi uživateli. Úložiště musí umožnit třídění souborů do složek, import souborů, přímé vytváření nových souborů - cvičení._x000d_
_x000d_
 Cena včetně dopravy a instalace.</t>
  </si>
  <si>
    <t>1756177191</t>
  </si>
  <si>
    <t>nové interaktivní tabule v místnostech č. 306</t>
  </si>
  <si>
    <t>203.1 - Silnoproudá elektrotechnika - místnost č. 307</t>
  </si>
  <si>
    <t>-811616377</t>
  </si>
  <si>
    <t>1218446404</t>
  </si>
  <si>
    <t>138</t>
  </si>
  <si>
    <t>1166431086</t>
  </si>
  <si>
    <t>18+138</t>
  </si>
  <si>
    <t>618403430</t>
  </si>
  <si>
    <t>1425930233</t>
  </si>
  <si>
    <t>77</t>
  </si>
  <si>
    <t>-2011884033</t>
  </si>
  <si>
    <t>44+77</t>
  </si>
  <si>
    <t>181195720</t>
  </si>
  <si>
    <t>468062830</t>
  </si>
  <si>
    <t>IP-ESI-M-X316</t>
  </si>
  <si>
    <t>C4 - svítidlo Elkovo Čepelík, Classic, typ ZCLED3G53Q840/M600-MIKRO-C+DimDALI
LED modul 5689lm/53W/4000K/CRI&gt;80, DALI, rozměr: ŠxDxV 595x595x75 mm, IP40
včetně recyklačního poplatku</t>
  </si>
  <si>
    <t>-1670062361</t>
  </si>
  <si>
    <t>IP-ESI-M-X317</t>
  </si>
  <si>
    <t>T1 - svítidlo Elkovo Čepelík, AS, typ ZCLED4G14L840/ASM600+DimDALI
LED modul 1490lm/14W/4000K/CRI&gt;80, DALI, rozměr: ŠxDxV 187x595x50 mm, IP40
včetně recyklačního poplatku</t>
  </si>
  <si>
    <t>-490107650</t>
  </si>
  <si>
    <t>1764462969</t>
  </si>
  <si>
    <t>683075747</t>
  </si>
  <si>
    <t>871383485</t>
  </si>
  <si>
    <t>529966606</t>
  </si>
  <si>
    <t>-1515627418</t>
  </si>
  <si>
    <t>-1581381443</t>
  </si>
  <si>
    <t>22283373</t>
  </si>
  <si>
    <t>-813164624</t>
  </si>
  <si>
    <t>2011358463</t>
  </si>
  <si>
    <t>IP-ESI-M-X334</t>
  </si>
  <si>
    <t>rámeček pro elektroinstalační přístroje trojnásobný vodorovný, ABB, typ Tango, barva bílá, kód 3901A-B30 B</t>
  </si>
  <si>
    <t>-290501830</t>
  </si>
  <si>
    <t>-555580693</t>
  </si>
  <si>
    <t>-1180990798</t>
  </si>
  <si>
    <t>-142426251</t>
  </si>
  <si>
    <t>-172116477</t>
  </si>
  <si>
    <t>741112071</t>
  </si>
  <si>
    <t>Montáž krabic elektroinstalačních bez napojení na trubky a lišty, demontáže a montáže víčka a přístroje přístrojových lištových plastových jednoduchých</t>
  </si>
  <si>
    <t>-2139958639</t>
  </si>
  <si>
    <t>IP-ESI-M-X338</t>
  </si>
  <si>
    <t>krabice přístrojová bezhalogenová pro parapetní kanály, Kopos Kolín, typ KP PK HF</t>
  </si>
  <si>
    <t>119350758</t>
  </si>
  <si>
    <t>-1060124257</t>
  </si>
  <si>
    <t>516781858</t>
  </si>
  <si>
    <t>741110512</t>
  </si>
  <si>
    <t>Montáž lišt a kanálků elektroinstalačních se spojkami, ohyby a rohy a s nasunutím do krabic vkládacích s víčkem, šířky do přes 60 do 120 mm</t>
  </si>
  <si>
    <t>-108547825</t>
  </si>
  <si>
    <t>IP-ESI-M-X340</t>
  </si>
  <si>
    <t>kanál parapetní bezhalogenový, Kopos Kolín, typ PK 110x65 D HF, barva bílá, rozměr: 110x67,5 mm</t>
  </si>
  <si>
    <t>329613681</t>
  </si>
  <si>
    <t>IP-ESI-M-X341</t>
  </si>
  <si>
    <t>příslušenství pro kanál parametní bezhalogenový (kryt koncový, kryt spojovací, kryt ohybový, kryt odbočný; roh vnitřní, roh vnější; kryt průchodkový)</t>
  </si>
  <si>
    <t>-1884156406</t>
  </si>
  <si>
    <t>741110542</t>
  </si>
  <si>
    <t>Montáž lišt a kanálků elektroinstalačních se spojkami, ohyby a rohy a s nasunutím do krabic doplňkových prvků kanálu stínícího šířky do 60 mm</t>
  </si>
  <si>
    <t>747471242</t>
  </si>
  <si>
    <t>IP-ESI-M-X342</t>
  </si>
  <si>
    <t>stínící kanál pro parapetní kanál, Kopos Kolín, typ SK 40x33, mat. Zn, rozměr: 40x33 mm</t>
  </si>
  <si>
    <t>-509483703</t>
  </si>
  <si>
    <t>-1728161443</t>
  </si>
  <si>
    <t>-1869875765</t>
  </si>
  <si>
    <t>1691087262</t>
  </si>
  <si>
    <t>388481453</t>
  </si>
  <si>
    <t>235847720</t>
  </si>
  <si>
    <t>861706310</t>
  </si>
  <si>
    <t>-313909792</t>
  </si>
  <si>
    <t>203.2 - Slaboproudá elektrotechnika - místnost č. 307</t>
  </si>
  <si>
    <t>1319283556</t>
  </si>
  <si>
    <t>580</t>
  </si>
  <si>
    <t>34121268</t>
  </si>
  <si>
    <t>kabel datový bezhalogenový třída reakce na oheň B2cas1d1a1 jádro Cu plné (U/UTP) kategorie 6</t>
  </si>
  <si>
    <t>-1154583345</t>
  </si>
  <si>
    <t>580*1,05 'Přepočtené koeficientem množství</t>
  </si>
  <si>
    <t>1584850650</t>
  </si>
  <si>
    <t>1+8+2</t>
  </si>
  <si>
    <t>37451150</t>
  </si>
  <si>
    <t>zásuvka s rámečkem úhlová se záclonkou (neosazená) pro 1 keystone</t>
  </si>
  <si>
    <t>-1804276282</t>
  </si>
  <si>
    <t>37451155</t>
  </si>
  <si>
    <t>zásuvka s rámečkem úhlová se záclonkou (neosazená) pro 2 keystone</t>
  </si>
  <si>
    <t>2060301572</t>
  </si>
  <si>
    <t>37452030</t>
  </si>
  <si>
    <t>Keystone - prvek ukončovací datového rozvodu keystone 1xRJ45 UTP Cat6 samořezný kabelová pojistka (pro rozvaděče a datové zásuvky)</t>
  </si>
  <si>
    <t>331886888</t>
  </si>
  <si>
    <t>742124005</t>
  </si>
  <si>
    <t>Montáž kabelů datových FTP, UTP, STP ukončení kabelu konektorem</t>
  </si>
  <si>
    <t>CS ÚRS 2024 01</t>
  </si>
  <si>
    <t>425305886</t>
  </si>
  <si>
    <t>vývodka pro multimediální rozvod interaktivní tabule (parametry jako ABB, design Tango, barva bílá, typ 5014A-A100 B) 
elektroinstalační krabice a rámeček součástí silnoproudé části</t>
  </si>
  <si>
    <t>1573288828</t>
  </si>
  <si>
    <t>-549471914</t>
  </si>
  <si>
    <t>170+15</t>
  </si>
  <si>
    <t xml:space="preserve">elektroinstalační trubka ohebná s bezhalogenového materiálu, s protahovacím drátem,  25 mm</t>
  </si>
  <si>
    <t>804913532</t>
  </si>
  <si>
    <t>170</t>
  </si>
  <si>
    <t>elektroinstalační trubka ohebná s bezhalogenového materiálu, s protahovacím drátem, Kopos Kolín, typ 2332/LPE-1</t>
  </si>
  <si>
    <t>-684524873</t>
  </si>
  <si>
    <t>-835240908</t>
  </si>
  <si>
    <t>-1783983580</t>
  </si>
  <si>
    <t xml:space="preserve">krabice rozvodná bezhalogenová s víčkem (například  Kopos Kolín, typ KU 68-45/HF+V 68HF)</t>
  </si>
  <si>
    <t>-2079228350</t>
  </si>
  <si>
    <t>-2133027849</t>
  </si>
  <si>
    <t>742330051</t>
  </si>
  <si>
    <t>Montáž strukturované kabeláže zásuvek datových popis portu zásuvky</t>
  </si>
  <si>
    <t>CS ÚRS 2024 02</t>
  </si>
  <si>
    <t>-1991645296</t>
  </si>
  <si>
    <t>Patch kabel délky 2m - kategorie cat6</t>
  </si>
  <si>
    <t>205208221</t>
  </si>
  <si>
    <t>742330101-R</t>
  </si>
  <si>
    <t>Měření metalického segmentu s vyhotovením protokolu</t>
  </si>
  <si>
    <t>-463609508</t>
  </si>
  <si>
    <t>742124801</t>
  </si>
  <si>
    <t>Demontáž kabelů datových FTP, UTP, STP pro vnitřní rozvody ze žlabu nebo lišty</t>
  </si>
  <si>
    <t>-1720167251</t>
  </si>
  <si>
    <t>-1476649716</t>
  </si>
  <si>
    <t>-1764275605</t>
  </si>
  <si>
    <t>203.3 - Stavební přípomoce při elektromontážích - místnost č. 307</t>
  </si>
  <si>
    <t>2120740298</t>
  </si>
  <si>
    <t>269733268</t>
  </si>
  <si>
    <t>tl. zdiva do 550 mm</t>
  </si>
  <si>
    <t>3*0,55</t>
  </si>
  <si>
    <t>-1350977197</t>
  </si>
  <si>
    <t>-1805918113</t>
  </si>
  <si>
    <t>2026141491</t>
  </si>
  <si>
    <t>0,006*15</t>
  </si>
  <si>
    <t>567030570</t>
  </si>
  <si>
    <t>1951614812</t>
  </si>
  <si>
    <t>104436176</t>
  </si>
  <si>
    <t>10*1,15</t>
  </si>
  <si>
    <t>411864644</t>
  </si>
  <si>
    <t>6*1,15</t>
  </si>
  <si>
    <t>1046108156</t>
  </si>
  <si>
    <t>-927840360</t>
  </si>
  <si>
    <t>2113005277</t>
  </si>
  <si>
    <t>2092609689</t>
  </si>
  <si>
    <t>-1782655449</t>
  </si>
  <si>
    <t>-657140560</t>
  </si>
  <si>
    <t>0,058*15</t>
  </si>
  <si>
    <t>734382331</t>
  </si>
  <si>
    <t>203.4 - Stavební úpravy - místnost č. 307</t>
  </si>
  <si>
    <t>118963089</t>
  </si>
  <si>
    <t>m.č. 307</t>
  </si>
  <si>
    <t>(1,85+0,4+1,85+0,4+1,35+0,4+0,85+6,2+0,49+0,225+2,2+0,225+0,79+0,225+2,2+0,225+0,3+6,2+0,08)*(3-1,5)</t>
  </si>
  <si>
    <t>-2*(2,2*(2,5-0,5))</t>
  </si>
  <si>
    <t>-59925175</t>
  </si>
  <si>
    <t>1699473764</t>
  </si>
  <si>
    <t>2*2,2*3</t>
  </si>
  <si>
    <t>-1104511201</t>
  </si>
  <si>
    <t>38,35</t>
  </si>
  <si>
    <t>-1693560120</t>
  </si>
  <si>
    <t>-1833959454</t>
  </si>
  <si>
    <t>1120781526</t>
  </si>
  <si>
    <t>1097547471</t>
  </si>
  <si>
    <t>501694828</t>
  </si>
  <si>
    <t>0,464*15</t>
  </si>
  <si>
    <t>1204298625</t>
  </si>
  <si>
    <t>-144841533</t>
  </si>
  <si>
    <t>-25149881</t>
  </si>
  <si>
    <t>-2086183199</t>
  </si>
  <si>
    <t>-673353755</t>
  </si>
  <si>
    <t>852611973</t>
  </si>
  <si>
    <t>1935373497</t>
  </si>
  <si>
    <t>824902273</t>
  </si>
  <si>
    <t>-261691281</t>
  </si>
  <si>
    <t>1937827901</t>
  </si>
  <si>
    <t>1062609345</t>
  </si>
  <si>
    <t>38,35*1,15 "Přepočtené koeficientem množství</t>
  </si>
  <si>
    <t>371351052</t>
  </si>
  <si>
    <t>m.č. 207</t>
  </si>
  <si>
    <t>0,4+1,85+0,4+1,85+0,4+1,35+0,4+0,85+6,2+0,49+0,225+2,2+0,225+0,79+0,225+2,2+0,225+0,3+6,2+0,08</t>
  </si>
  <si>
    <t>414376945</t>
  </si>
  <si>
    <t>-762842726</t>
  </si>
  <si>
    <t>-1937701954</t>
  </si>
  <si>
    <t>z m.č. 302-307, dveře 900x1970 mm</t>
  </si>
  <si>
    <t>533697398</t>
  </si>
  <si>
    <t>-777968940</t>
  </si>
  <si>
    <t>-728110823</t>
  </si>
  <si>
    <t>-104396295</t>
  </si>
  <si>
    <t>-986998560</t>
  </si>
  <si>
    <t>-1315122347</t>
  </si>
  <si>
    <t>-519158859</t>
  </si>
  <si>
    <t>1441039942</t>
  </si>
  <si>
    <t>504359801</t>
  </si>
  <si>
    <t>102262169</t>
  </si>
  <si>
    <t>881227662</t>
  </si>
  <si>
    <t>-1020923248</t>
  </si>
  <si>
    <t>-1192809914</t>
  </si>
  <si>
    <t>-1275495539</t>
  </si>
  <si>
    <t>38,35*3</t>
  </si>
  <si>
    <t>-1529555698</t>
  </si>
  <si>
    <t>1066573470</t>
  </si>
  <si>
    <t>40,3700245901639*1,15 "Přepočtené koeficientem množství</t>
  </si>
  <si>
    <t>2107233318</t>
  </si>
  <si>
    <t>(1,85+0,4+1,85+0,4+1,35+0,4+0,85+6,2+0,49+0,225+2,2+0,225+0,79+0,225+2,2+0,225+0,3+6,2+0,08)*0,08</t>
  </si>
  <si>
    <t>1661978467</t>
  </si>
  <si>
    <t>-1857781921</t>
  </si>
  <si>
    <t>-1717281863</t>
  </si>
  <si>
    <t>(0,4+1,0)*1,5</t>
  </si>
  <si>
    <t>712693166</t>
  </si>
  <si>
    <t>1491463220</t>
  </si>
  <si>
    <t>-1088048100</t>
  </si>
  <si>
    <t>-1135157357</t>
  </si>
  <si>
    <t>2,1*1,15 "Přepočtené koeficientem množství</t>
  </si>
  <si>
    <t>-1241934290</t>
  </si>
  <si>
    <t>1888415877</t>
  </si>
  <si>
    <t>1729802137</t>
  </si>
  <si>
    <t>0,4+1,0+1,5+1,5</t>
  </si>
  <si>
    <t>-628598722</t>
  </si>
  <si>
    <t>4,4*1,1 "Přepočtené koeficientem množství</t>
  </si>
  <si>
    <t>2023779092</t>
  </si>
  <si>
    <t>-1325581591</t>
  </si>
  <si>
    <t>-1576313962</t>
  </si>
  <si>
    <t>dveře z m.č. 302-307, dveře š.900 mm</t>
  </si>
  <si>
    <t>m.č. 307 - 21 článků - 2 ks</t>
  </si>
  <si>
    <t>2*21*0,3</t>
  </si>
  <si>
    <t>-125717813</t>
  </si>
  <si>
    <t>223024255</t>
  </si>
  <si>
    <t>-297197015</t>
  </si>
  <si>
    <t>-1629424550</t>
  </si>
  <si>
    <t>-608250357</t>
  </si>
  <si>
    <t>-2026725108</t>
  </si>
  <si>
    <t>12,6*0,18 "Přepočtené koeficientem množství</t>
  </si>
  <si>
    <t>1395060455</t>
  </si>
  <si>
    <t>1247101187</t>
  </si>
  <si>
    <t>-2036386209</t>
  </si>
  <si>
    <t>1989056542</t>
  </si>
  <si>
    <t>-731247216</t>
  </si>
  <si>
    <t>1413549378</t>
  </si>
  <si>
    <t>(1,85+0,4+1,85+0,4+1,35+0,4+0,85+6,2+0,49+0,225+2,2+0,225+0,79+0,225+2,2+0,225+0,3+6,2+0,08)*1,5</t>
  </si>
  <si>
    <t>-2*2,2*0,5</t>
  </si>
  <si>
    <t>75519907</t>
  </si>
  <si>
    <t>-933702990</t>
  </si>
  <si>
    <t>-274332961</t>
  </si>
  <si>
    <t>-495732756</t>
  </si>
  <si>
    <t>-1522949563</t>
  </si>
  <si>
    <t>73</t>
  </si>
  <si>
    <t>1887480221</t>
  </si>
  <si>
    <t>74</t>
  </si>
  <si>
    <t>-1699520865</t>
  </si>
  <si>
    <t>203.5 - Vybavení učebny - místnost č. 307</t>
  </si>
  <si>
    <t>R03-003</t>
  </si>
  <si>
    <t>montáž nástěnné interaktivní tabule</t>
  </si>
  <si>
    <t>772879514</t>
  </si>
  <si>
    <t>204.1 - Silnoproudá elektrotechnika - místnost č. 308</t>
  </si>
  <si>
    <t>1357750223</t>
  </si>
  <si>
    <t>-1224777417</t>
  </si>
  <si>
    <t>-1359835938</t>
  </si>
  <si>
    <t>38+52</t>
  </si>
  <si>
    <t>1323253209</t>
  </si>
  <si>
    <t>1373842754</t>
  </si>
  <si>
    <t>187</t>
  </si>
  <si>
    <t>1168790675</t>
  </si>
  <si>
    <t>49+187</t>
  </si>
  <si>
    <t>414866310</t>
  </si>
  <si>
    <t>-1256819043</t>
  </si>
  <si>
    <t>387527066</t>
  </si>
  <si>
    <t>-1886832457</t>
  </si>
  <si>
    <t>505428935</t>
  </si>
  <si>
    <t>1459253219</t>
  </si>
  <si>
    <t>-650024026</t>
  </si>
  <si>
    <t>1359654331</t>
  </si>
  <si>
    <t>202144002</t>
  </si>
  <si>
    <t>1941351042</t>
  </si>
  <si>
    <t>9663432</t>
  </si>
  <si>
    <t>-1968023621</t>
  </si>
  <si>
    <t>-551905349</t>
  </si>
  <si>
    <t>161852540</t>
  </si>
  <si>
    <t>-120933741</t>
  </si>
  <si>
    <t>-1456367340</t>
  </si>
  <si>
    <t>-253488485</t>
  </si>
  <si>
    <t>1807179329</t>
  </si>
  <si>
    <t>-1010595667</t>
  </si>
  <si>
    <t>306678729</t>
  </si>
  <si>
    <t>-307128425</t>
  </si>
  <si>
    <t>146858021</t>
  </si>
  <si>
    <t>360768919</t>
  </si>
  <si>
    <t>-758864625</t>
  </si>
  <si>
    <t>1311716051</t>
  </si>
  <si>
    <t>-2118901430</t>
  </si>
  <si>
    <t>204.2 - Slaboproudá elektrotechnika - místnost č. 308</t>
  </si>
  <si>
    <t>vývodka pro multimediální rozvod interaktivní tabule (parametry jako ABB, design Tango, barva bílá, typ 5014A-A100 B) B
elektroinstalační krabice a rámeček součástí silnoproudé části</t>
  </si>
  <si>
    <t>729242416</t>
  </si>
  <si>
    <t>-1455040527</t>
  </si>
  <si>
    <t>1849857207</t>
  </si>
  <si>
    <t>elektroinstalační trubka ohebná s bezhalogenového materiálu, s protahovacím drátem, Kopos Kolín, typ 32 mm</t>
  </si>
  <si>
    <t>1581316382</t>
  </si>
  <si>
    <t>-1514584658</t>
  </si>
  <si>
    <t>-798182485</t>
  </si>
  <si>
    <t>533140205</t>
  </si>
  <si>
    <t>73689700</t>
  </si>
  <si>
    <t>204.3 - Stavební přípomoce při elektromontážích - místnost č. 308</t>
  </si>
  <si>
    <t>146953427</t>
  </si>
  <si>
    <t>1910409639</t>
  </si>
  <si>
    <t>544670485</t>
  </si>
  <si>
    <t>-509118481</t>
  </si>
  <si>
    <t>127888372</t>
  </si>
  <si>
    <t>49061088</t>
  </si>
  <si>
    <t>1947637736</t>
  </si>
  <si>
    <t>-141903990</t>
  </si>
  <si>
    <t>19*1,15</t>
  </si>
  <si>
    <t>276525403</t>
  </si>
  <si>
    <t>930756419</t>
  </si>
  <si>
    <t>1644672670</t>
  </si>
  <si>
    <t>324968661</t>
  </si>
  <si>
    <t>446801432</t>
  </si>
  <si>
    <t>-690605428</t>
  </si>
  <si>
    <t>-2112220660</t>
  </si>
  <si>
    <t>0,118*15</t>
  </si>
  <si>
    <t>-748300704</t>
  </si>
  <si>
    <t>204.4 - Stavební úpravy - místnost č. 308</t>
  </si>
  <si>
    <t>-1654374542</t>
  </si>
  <si>
    <t>m.č. 308</t>
  </si>
  <si>
    <t>(0,4+0,2+6,2+0,34+0,225+2,2+0,225+0,79+0,225+2,2+0,225+0,79+0,225+2,2+0,225+0,28+6,2+3,05+0,4+1,95+0,4+1,05+0,4+2,55)*(3-1,5)</t>
  </si>
  <si>
    <t>2012398981</t>
  </si>
  <si>
    <t>-822892992</t>
  </si>
  <si>
    <t>-538969244</t>
  </si>
  <si>
    <t>56,36</t>
  </si>
  <si>
    <t>-688912117</t>
  </si>
  <si>
    <t>-477678700</t>
  </si>
  <si>
    <t>-1792267350</t>
  </si>
  <si>
    <t>-672630851</t>
  </si>
  <si>
    <t>-498479655</t>
  </si>
  <si>
    <t>0,638*15</t>
  </si>
  <si>
    <t>339281648</t>
  </si>
  <si>
    <t>1966818298</t>
  </si>
  <si>
    <t>2025405719</t>
  </si>
  <si>
    <t>1737467928</t>
  </si>
  <si>
    <t>938862775</t>
  </si>
  <si>
    <t>-821533189</t>
  </si>
  <si>
    <t>-1801538936</t>
  </si>
  <si>
    <t>1911291567</t>
  </si>
  <si>
    <t>-1586456551</t>
  </si>
  <si>
    <t>1310986883</t>
  </si>
  <si>
    <t>1615255426</t>
  </si>
  <si>
    <t>-599062369</t>
  </si>
  <si>
    <t>-238331348</t>
  </si>
  <si>
    <t>z m.č. 302-308, dveře 900x1970 mm</t>
  </si>
  <si>
    <t>-1267720737</t>
  </si>
  <si>
    <t>1378864498</t>
  </si>
  <si>
    <t>-731755475</t>
  </si>
  <si>
    <t>-593855362</t>
  </si>
  <si>
    <t>373628638</t>
  </si>
  <si>
    <t>-1073229242</t>
  </si>
  <si>
    <t>-1128566379</t>
  </si>
  <si>
    <t>2076543825</t>
  </si>
  <si>
    <t>238549714</t>
  </si>
  <si>
    <t>-1297989952</t>
  </si>
  <si>
    <t>-430280190</t>
  </si>
  <si>
    <t>-1294976473</t>
  </si>
  <si>
    <t>-1045380801</t>
  </si>
  <si>
    <t>352588038</t>
  </si>
  <si>
    <t>631267407</t>
  </si>
  <si>
    <t>1509633792</t>
  </si>
  <si>
    <t>1804020852</t>
  </si>
  <si>
    <t>1454050286</t>
  </si>
  <si>
    <t>56,36*3</t>
  </si>
  <si>
    <t>-71041600</t>
  </si>
  <si>
    <t>-2054867668</t>
  </si>
  <si>
    <t>59,3286723833544*1,15 "Přepočtené koeficientem množství</t>
  </si>
  <si>
    <t>-740074112</t>
  </si>
  <si>
    <t>(0,4+0,2+6,2+0,34+0,225+2,2+0,225+0,79+0,225+2,2+0,225+0,79+0,225+2,2+0,225+0,28+6,2+3,05+0,4+1,95+0,4+1,05+0,4+2,55)*0,08</t>
  </si>
  <si>
    <t>1168682813</t>
  </si>
  <si>
    <t>-1067369340</t>
  </si>
  <si>
    <t>-322804737</t>
  </si>
  <si>
    <t>(0,4+1,2)*1,5</t>
  </si>
  <si>
    <t>-1501307562</t>
  </si>
  <si>
    <t>-2027716602</t>
  </si>
  <si>
    <t>-246690357</t>
  </si>
  <si>
    <t>269119989</t>
  </si>
  <si>
    <t>2,4*1,15 "Přepočtené koeficientem množství</t>
  </si>
  <si>
    <t>353710100</t>
  </si>
  <si>
    <t>-51385342</t>
  </si>
  <si>
    <t>-1902589851</t>
  </si>
  <si>
    <t>0,4+1,2+1,5+1,5</t>
  </si>
  <si>
    <t>82869541</t>
  </si>
  <si>
    <t>4,6*1,1 "Přepočtené koeficientem množství</t>
  </si>
  <si>
    <t>1887846834</t>
  </si>
  <si>
    <t>1062998112</t>
  </si>
  <si>
    <t>1367741733</t>
  </si>
  <si>
    <t>dveře z m.č. 302-308, dveře š.900 mm</t>
  </si>
  <si>
    <t>m.č. 308 - 21 článků - 3 ks</t>
  </si>
  <si>
    <t>3*21*0,3</t>
  </si>
  <si>
    <t>1299341113</t>
  </si>
  <si>
    <t>1578936518</t>
  </si>
  <si>
    <t>-23522979</t>
  </si>
  <si>
    <t>467799056</t>
  </si>
  <si>
    <t>88674238</t>
  </si>
  <si>
    <t>-2037658555</t>
  </si>
  <si>
    <t>18,9*0,18 "Přepočtené koeficientem množství</t>
  </si>
  <si>
    <t>1669705708</t>
  </si>
  <si>
    <t>-969330679</t>
  </si>
  <si>
    <t>-733731718</t>
  </si>
  <si>
    <t>854425752</t>
  </si>
  <si>
    <t>1956436371</t>
  </si>
  <si>
    <t>49369793</t>
  </si>
  <si>
    <t>(0,4+0,2+6,2+0,34+0,225+2,2+0,225+0,79+0,225+2,2+0,225+0,79+0,225+2,2+0,225+0,28+6,2+3,05+0,4+1,95+0,4+1,05+0,4+2,55)*1,5</t>
  </si>
  <si>
    <t>-3*2,2*0,5</t>
  </si>
  <si>
    <t>-1546656340</t>
  </si>
  <si>
    <t>224771221</t>
  </si>
  <si>
    <t>-596821092</t>
  </si>
  <si>
    <t>1274677654</t>
  </si>
  <si>
    <t>627691562</t>
  </si>
  <si>
    <t>75</t>
  </si>
  <si>
    <t>-1551011376</t>
  </si>
  <si>
    <t>76</t>
  </si>
  <si>
    <t>1066585913</t>
  </si>
  <si>
    <t>204.5 - Vybavení učebny - místnost č. 308</t>
  </si>
  <si>
    <t>957949345</t>
  </si>
  <si>
    <t>1728192661</t>
  </si>
  <si>
    <t>demontáž stávající školní tabule v místnosti č. 308</t>
  </si>
  <si>
    <t>-1508718431</t>
  </si>
  <si>
    <t>nové interaktivní tabule v místnostech č. 308</t>
  </si>
  <si>
    <t>205.1 - Silnoproudá elektrotechnika - místnost č. 309</t>
  </si>
  <si>
    <t>-1133242328</t>
  </si>
  <si>
    <t>-960210174</t>
  </si>
  <si>
    <t>-1556823942</t>
  </si>
  <si>
    <t>38+71</t>
  </si>
  <si>
    <t>1783513273</t>
  </si>
  <si>
    <t>1451773964</t>
  </si>
  <si>
    <t>256</t>
  </si>
  <si>
    <t>-311148194</t>
  </si>
  <si>
    <t>49+256</t>
  </si>
  <si>
    <t>-1111874806</t>
  </si>
  <si>
    <t>652701321</t>
  </si>
  <si>
    <t>-521730779</t>
  </si>
  <si>
    <t>-913962427</t>
  </si>
  <si>
    <t>267112988</t>
  </si>
  <si>
    <t>-394533414</t>
  </si>
  <si>
    <t>1131816577</t>
  </si>
  <si>
    <t>-308149855</t>
  </si>
  <si>
    <t>95202615</t>
  </si>
  <si>
    <t>-1874754424</t>
  </si>
  <si>
    <t>1369351917</t>
  </si>
  <si>
    <t>-808986201</t>
  </si>
  <si>
    <t>1966970094</t>
  </si>
  <si>
    <t>1123209397</t>
  </si>
  <si>
    <t>506825216</t>
  </si>
  <si>
    <t>1616123358</t>
  </si>
  <si>
    <t>1265089732</t>
  </si>
  <si>
    <t>1439930741</t>
  </si>
  <si>
    <t>1943629157</t>
  </si>
  <si>
    <t>-1484128434</t>
  </si>
  <si>
    <t>1222525673</t>
  </si>
  <si>
    <t>-2143334458</t>
  </si>
  <si>
    <t>321593069</t>
  </si>
  <si>
    <t>505125840</t>
  </si>
  <si>
    <t>-1940261329</t>
  </si>
  <si>
    <t>-681225365</t>
  </si>
  <si>
    <t>205.2 - Slaboproudá elektrotechnika - místnost č. 309</t>
  </si>
  <si>
    <t>2103094255</t>
  </si>
  <si>
    <t>-1185055111</t>
  </si>
  <si>
    <t>2092485243</t>
  </si>
  <si>
    <t>364425939</t>
  </si>
  <si>
    <t>-1153676381</t>
  </si>
  <si>
    <t>-793212443</t>
  </si>
  <si>
    <t>820004694</t>
  </si>
  <si>
    <t>205.3 - Stavební přípomoce při elektromontážích - místnost č. 309</t>
  </si>
  <si>
    <t>875302821</t>
  </si>
  <si>
    <t>1847797127</t>
  </si>
  <si>
    <t>-78451367</t>
  </si>
  <si>
    <t>1680994967</t>
  </si>
  <si>
    <t>1548717686</t>
  </si>
  <si>
    <t>3143761</t>
  </si>
  <si>
    <t>1284330051</t>
  </si>
  <si>
    <t>889763544</t>
  </si>
  <si>
    <t>534450706</t>
  </si>
  <si>
    <t>-266354777</t>
  </si>
  <si>
    <t>-1751648279</t>
  </si>
  <si>
    <t>2112938854</t>
  </si>
  <si>
    <t>1801731781</t>
  </si>
  <si>
    <t>-1740731118</t>
  </si>
  <si>
    <t>363830524</t>
  </si>
  <si>
    <t>-61149001</t>
  </si>
  <si>
    <t>205.4 - Stavební úpravy - místnost č. 309</t>
  </si>
  <si>
    <t>-784997102</t>
  </si>
  <si>
    <t>m.č. 309</t>
  </si>
  <si>
    <t>(6,2+036+0,225+2,2+0,225+0,79+0,225+2,2+0,225+0,79+0,225+2,2+0,225+0,41+6,2+0,25+0,4+2,5+0,4+0,45+0,4+2,6+0,4+0,95+0,4+0,6+0,4+1,6)*(3-1,5)</t>
  </si>
  <si>
    <t>1207929200</t>
  </si>
  <si>
    <t>-973972637</t>
  </si>
  <si>
    <t>2100387302</t>
  </si>
  <si>
    <t>57,77</t>
  </si>
  <si>
    <t>-607621962</t>
  </si>
  <si>
    <t>-278513493</t>
  </si>
  <si>
    <t>1797979146</t>
  </si>
  <si>
    <t>-1237607525</t>
  </si>
  <si>
    <t>-212455857</t>
  </si>
  <si>
    <t>0,672*15</t>
  </si>
  <si>
    <t>417181439</t>
  </si>
  <si>
    <t>-312881358</t>
  </si>
  <si>
    <t>-989643782</t>
  </si>
  <si>
    <t>-752162356</t>
  </si>
  <si>
    <t>-1208093525</t>
  </si>
  <si>
    <t>-889816400</t>
  </si>
  <si>
    <t>323586631</t>
  </si>
  <si>
    <t>-766701734</t>
  </si>
  <si>
    <t>-1217247036</t>
  </si>
  <si>
    <t>384589330</t>
  </si>
  <si>
    <t>47529089</t>
  </si>
  <si>
    <t>-219367124</t>
  </si>
  <si>
    <t>-1925909159</t>
  </si>
  <si>
    <t>z m.č. 316-309, dveře 900x1970 mm</t>
  </si>
  <si>
    <t>1107665837</t>
  </si>
  <si>
    <t>1094141164</t>
  </si>
  <si>
    <t>1618500490</t>
  </si>
  <si>
    <t>176887142</t>
  </si>
  <si>
    <t>27162530</t>
  </si>
  <si>
    <t>-43393834</t>
  </si>
  <si>
    <t>662256964</t>
  </si>
  <si>
    <t>-369404392</t>
  </si>
  <si>
    <t>1619455609</t>
  </si>
  <si>
    <t>-1897398580</t>
  </si>
  <si>
    <t>540393697</t>
  </si>
  <si>
    <t>-445300966</t>
  </si>
  <si>
    <t>-1073198383</t>
  </si>
  <si>
    <t>178564601</t>
  </si>
  <si>
    <t>-1176871037</t>
  </si>
  <si>
    <t>-1328648318</t>
  </si>
  <si>
    <t>1722343493</t>
  </si>
  <si>
    <t>-1883524167</t>
  </si>
  <si>
    <t>57,77*3</t>
  </si>
  <si>
    <t>1712269369</t>
  </si>
  <si>
    <t>2117076241</t>
  </si>
  <si>
    <t>60,8129418663304*1,15 "Přepočtené koeficientem množství</t>
  </si>
  <si>
    <t>-2022341744</t>
  </si>
  <si>
    <t>(6,2+036+0,225+2,2+0,225+0,79+0,225+2,2+0,225+0,79+0,225+2,2+0,225+0,41+6,2+0,25+0,4+2,5+0,4+0,45+0,4+2,6+0,4+0,95+0,4+0,6+0,4+1,6)*0,08</t>
  </si>
  <si>
    <t>-2106040964</t>
  </si>
  <si>
    <t>1663557589</t>
  </si>
  <si>
    <t>-1599749823</t>
  </si>
  <si>
    <t>(0,45+0,6+0,45)*1,5</t>
  </si>
  <si>
    <t>84998593</t>
  </si>
  <si>
    <t>838262383</t>
  </si>
  <si>
    <t>-147423525</t>
  </si>
  <si>
    <t>-709655013</t>
  </si>
  <si>
    <t>2,25*1,15 "Přepočtené koeficientem množství</t>
  </si>
  <si>
    <t>-795585922</t>
  </si>
  <si>
    <t>-81207913</t>
  </si>
  <si>
    <t>-1965627259</t>
  </si>
  <si>
    <t>0,45+0,6+0,45+1,5+1,5</t>
  </si>
  <si>
    <t>-1013799134</t>
  </si>
  <si>
    <t>4,5*1,1 "Přepočtené koeficientem množství</t>
  </si>
  <si>
    <t>-929963990</t>
  </si>
  <si>
    <t>-2123408661</t>
  </si>
  <si>
    <t>-1125016067</t>
  </si>
  <si>
    <t>dveře z m.č. 316-309, dveře š.900 mm</t>
  </si>
  <si>
    <t>m.č. 309 - 21 článků - 3 ks</t>
  </si>
  <si>
    <t>-226663122</t>
  </si>
  <si>
    <t>364640933</t>
  </si>
  <si>
    <t>324327826</t>
  </si>
  <si>
    <t>1920837217</t>
  </si>
  <si>
    <t>-838095087</t>
  </si>
  <si>
    <t>-1760150777</t>
  </si>
  <si>
    <t>1404883287</t>
  </si>
  <si>
    <t>-1472371490</t>
  </si>
  <si>
    <t>720542913</t>
  </si>
  <si>
    <t>-187401584</t>
  </si>
  <si>
    <t>1387212676</t>
  </si>
  <si>
    <t>510007342</t>
  </si>
  <si>
    <t>(6,2+036+0,225+2,2+0,225+0,79+0,225+2,2+0,225+0,79+0,225+2,2+0,225+0,41+6,2+0,25+0,4+2,5+0,4+0,45+0,4+2,6+0,4+0,95+0,4+0,6+0,4+1,6)*1,5</t>
  </si>
  <si>
    <t>1508259345</t>
  </si>
  <si>
    <t>-1394715572</t>
  </si>
  <si>
    <t>277313618</t>
  </si>
  <si>
    <t>-395060111</t>
  </si>
  <si>
    <t>-1905869126</t>
  </si>
  <si>
    <t>-2051731331</t>
  </si>
  <si>
    <t>-1483925086</t>
  </si>
  <si>
    <t>205.5 - Vybavení učebny - místnost č. 309</t>
  </si>
  <si>
    <t>-548064870</t>
  </si>
  <si>
    <t>1989082566</t>
  </si>
  <si>
    <t>demontáž stávající školní tabule v místnosti č. 309</t>
  </si>
  <si>
    <t>-1400631387</t>
  </si>
  <si>
    <t>nové interaktivní tabule v místnostech č. 309</t>
  </si>
  <si>
    <t>206.1 - Silnoproudá elektrotechnika - místnost č. 310</t>
  </si>
  <si>
    <t>-520833670</t>
  </si>
  <si>
    <t>1272006779</t>
  </si>
  <si>
    <t>-2116048093</t>
  </si>
  <si>
    <t>38+45</t>
  </si>
  <si>
    <t>-169314814</t>
  </si>
  <si>
    <t>484787388</t>
  </si>
  <si>
    <t>155</t>
  </si>
  <si>
    <t>-803688863</t>
  </si>
  <si>
    <t>49+155</t>
  </si>
  <si>
    <t>1989143203</t>
  </si>
  <si>
    <t>1538851970</t>
  </si>
  <si>
    <t>-1721119614</t>
  </si>
  <si>
    <t>1013675371</t>
  </si>
  <si>
    <t>1357232066</t>
  </si>
  <si>
    <t>-1608474960</t>
  </si>
  <si>
    <t>1397702253</t>
  </si>
  <si>
    <t>1401695882</t>
  </si>
  <si>
    <t>126080361</t>
  </si>
  <si>
    <t>-995022250</t>
  </si>
  <si>
    <t>-1026277081</t>
  </si>
  <si>
    <t>-2061107787</t>
  </si>
  <si>
    <t>1251796847</t>
  </si>
  <si>
    <t>1355496696</t>
  </si>
  <si>
    <t>1293458077</t>
  </si>
  <si>
    <t>-165488188</t>
  </si>
  <si>
    <t>-242005783</t>
  </si>
  <si>
    <t>-702647961</t>
  </si>
  <si>
    <t>-1784356997</t>
  </si>
  <si>
    <t>-2049750029</t>
  </si>
  <si>
    <t>703293486</t>
  </si>
  <si>
    <t>956828490</t>
  </si>
  <si>
    <t>-547117679</t>
  </si>
  <si>
    <t>1317845211</t>
  </si>
  <si>
    <t>-768340192</t>
  </si>
  <si>
    <t>75524113</t>
  </si>
  <si>
    <t>206.2 - Slaboproudá elektrotechnika - místnost č. 310</t>
  </si>
  <si>
    <t>790588939</t>
  </si>
  <si>
    <t>vývodka pro multimediální rozvod interaktivní tabule, ABB, design Tango, barva bílá, typ 5014A-A100 B
elektroinstalační krabice a rámeček součástí silnoproudé části</t>
  </si>
  <si>
    <t>874116679</t>
  </si>
  <si>
    <t>2003574248</t>
  </si>
  <si>
    <t>-27112035</t>
  </si>
  <si>
    <t>1178268002</t>
  </si>
  <si>
    <t>-1020345432</t>
  </si>
  <si>
    <t>-1138206854</t>
  </si>
  <si>
    <t>206.3 - Stavební přípomoce při elektromontážích - místnost č. 310</t>
  </si>
  <si>
    <t>-1039228204</t>
  </si>
  <si>
    <t>1940085742</t>
  </si>
  <si>
    <t>-1171079764</t>
  </si>
  <si>
    <t>-143072549</t>
  </si>
  <si>
    <t>716359624</t>
  </si>
  <si>
    <t>-149889851</t>
  </si>
  <si>
    <t>1439482963</t>
  </si>
  <si>
    <t>22123437</t>
  </si>
  <si>
    <t>1020668255</t>
  </si>
  <si>
    <t>-254474981</t>
  </si>
  <si>
    <t>1049110551</t>
  </si>
  <si>
    <t>1582942923</t>
  </si>
  <si>
    <t>1031979758</t>
  </si>
  <si>
    <t>-1069325133</t>
  </si>
  <si>
    <t>115019180</t>
  </si>
  <si>
    <t>-1937488731</t>
  </si>
  <si>
    <t>206.4 - Stavební úpravy - místnost č. 310</t>
  </si>
  <si>
    <t>974721593</t>
  </si>
  <si>
    <t>m.č. 310</t>
  </si>
  <si>
    <t>(6,6+0,23+0,225+2,2+0,225+0,79+0,225+2,2+0,225+0,79+0,225+2,2+0,225+0,49+6,2+0,85+0,4+2,05+0,4+1,15+0,4+1,85+0,4+1,05+0,4+1,95)*(3-1,5)</t>
  </si>
  <si>
    <t>-1300979713</t>
  </si>
  <si>
    <t>-31426657</t>
  </si>
  <si>
    <t>2082909143</t>
  </si>
  <si>
    <t>57,52</t>
  </si>
  <si>
    <t>-1780928018</t>
  </si>
  <si>
    <t>-1490025822</t>
  </si>
  <si>
    <t>956826176</t>
  </si>
  <si>
    <t>457905045</t>
  </si>
  <si>
    <t>-1948391546</t>
  </si>
  <si>
    <t>0,648*15</t>
  </si>
  <si>
    <t>1753017692</t>
  </si>
  <si>
    <t>1053380306</t>
  </si>
  <si>
    <t>-1011736290</t>
  </si>
  <si>
    <t>-1615169309</t>
  </si>
  <si>
    <t>952077818</t>
  </si>
  <si>
    <t>-771948578</t>
  </si>
  <si>
    <t>119515256</t>
  </si>
  <si>
    <t>-181085355</t>
  </si>
  <si>
    <t>-203907053</t>
  </si>
  <si>
    <t>-1854496031</t>
  </si>
  <si>
    <t>1874275377</t>
  </si>
  <si>
    <t>-1947814525</t>
  </si>
  <si>
    <t>-838055840</t>
  </si>
  <si>
    <t>z m.č. 316-310, dveře 900x1970 mm</t>
  </si>
  <si>
    <t>-1000998516</t>
  </si>
  <si>
    <t>-1685648476</t>
  </si>
  <si>
    <t>-693928727</t>
  </si>
  <si>
    <t>-178899086</t>
  </si>
  <si>
    <t>246539005</t>
  </si>
  <si>
    <t>1123996046</t>
  </si>
  <si>
    <t>2065131029</t>
  </si>
  <si>
    <t>213969176</t>
  </si>
  <si>
    <t>-125673977</t>
  </si>
  <si>
    <t>755457352</t>
  </si>
  <si>
    <t>1181859737</t>
  </si>
  <si>
    <t>511173672</t>
  </si>
  <si>
    <t>1816423678</t>
  </si>
  <si>
    <t>1226080128</t>
  </si>
  <si>
    <t>57,52*3</t>
  </si>
  <si>
    <t>2084097483</t>
  </si>
  <si>
    <t>1507291019</t>
  </si>
  <si>
    <t>60,549773518285*1,15 "Přepočtené koeficientem množství</t>
  </si>
  <si>
    <t>1522285842</t>
  </si>
  <si>
    <t>(6,6+0,23+0,225+2,2+0,225+0,79+0,225+2,2+0,225+0,79+0,225+2,2+0,225+0,49+6,2+0,85+0,4+2,05+0,4+1,15+0,4+1,85+0,4+1,05+0,4+1,95)*0,08</t>
  </si>
  <si>
    <t>-473978155</t>
  </si>
  <si>
    <t>-2081974595</t>
  </si>
  <si>
    <t>240572129</t>
  </si>
  <si>
    <t>-1695203977</t>
  </si>
  <si>
    <t>753161148</t>
  </si>
  <si>
    <t>-2063620974</t>
  </si>
  <si>
    <t>-793207810</t>
  </si>
  <si>
    <t>-1723675917</t>
  </si>
  <si>
    <t>1668060548</t>
  </si>
  <si>
    <t>938177530</t>
  </si>
  <si>
    <t>118478476</t>
  </si>
  <si>
    <t>-468096502</t>
  </si>
  <si>
    <t>-936511784</t>
  </si>
  <si>
    <t>-477650521</t>
  </si>
  <si>
    <t>dveře z m.č. 316-310, dveře š.900 mm</t>
  </si>
  <si>
    <t>m.č. 310 - 21 článků - 3 ks</t>
  </si>
  <si>
    <t>-177773060</t>
  </si>
  <si>
    <t>-1390460653</t>
  </si>
  <si>
    <t>-698837222</t>
  </si>
  <si>
    <t>-462311616</t>
  </si>
  <si>
    <t>1005607041</t>
  </si>
  <si>
    <t>2006757048</t>
  </si>
  <si>
    <t>570051915</t>
  </si>
  <si>
    <t>944985315</t>
  </si>
  <si>
    <t>77326204</t>
  </si>
  <si>
    <t>1874467560</t>
  </si>
  <si>
    <t>589039677</t>
  </si>
  <si>
    <t>1806968730</t>
  </si>
  <si>
    <t>(6,6+0,23+0,225+2,2+0,225+0,79+0,225+2,2+0,225+0,79+0,225+2,2+0,225+0,49+6,2+0,85+0,4+2,05+0,4+1,15+0,4+1,85+0,4+1,05+0,4+1,95)*1,5</t>
  </si>
  <si>
    <t>-1895331291</t>
  </si>
  <si>
    <t>1653971640</t>
  </si>
  <si>
    <t>-1676842024</t>
  </si>
  <si>
    <t>891853704</t>
  </si>
  <si>
    <t>-1063774881</t>
  </si>
  <si>
    <t>-1318765266</t>
  </si>
  <si>
    <t>-1583208847</t>
  </si>
  <si>
    <t>206.5 - Vybavení učebny - místnost č. 310</t>
  </si>
  <si>
    <t>1373450663</t>
  </si>
  <si>
    <t>1373968933</t>
  </si>
  <si>
    <t>demontáž stávající školní tabule v místnosti č. 310</t>
  </si>
  <si>
    <t>2144790450</t>
  </si>
  <si>
    <t>nové interaktivní tabule v místnostech č. 310</t>
  </si>
  <si>
    <t>207.1 - Silnoproudá elektrotechnika - místnost č. 311</t>
  </si>
  <si>
    <t>-1765760020</t>
  </si>
  <si>
    <t>-651467116</t>
  </si>
  <si>
    <t>82</t>
  </si>
  <si>
    <t>953745937</t>
  </si>
  <si>
    <t>42+82</t>
  </si>
  <si>
    <t>-1943700437</t>
  </si>
  <si>
    <t>-2092215181</t>
  </si>
  <si>
    <t>216</t>
  </si>
  <si>
    <t>1359132449</t>
  </si>
  <si>
    <t>49+216</t>
  </si>
  <si>
    <t>832700027</t>
  </si>
  <si>
    <t>-983379210</t>
  </si>
  <si>
    <t>1939005725</t>
  </si>
  <si>
    <t>565197428</t>
  </si>
  <si>
    <t>-644673202</t>
  </si>
  <si>
    <t>2020207091</t>
  </si>
  <si>
    <t>1769284144</t>
  </si>
  <si>
    <t>687003415</t>
  </si>
  <si>
    <t>-1221222098</t>
  </si>
  <si>
    <t>-740804747</t>
  </si>
  <si>
    <t>993873135</t>
  </si>
  <si>
    <t>-551132194</t>
  </si>
  <si>
    <t>-1402093467</t>
  </si>
  <si>
    <t>-1012548832</t>
  </si>
  <si>
    <t>-734663573</t>
  </si>
  <si>
    <t>-2137884068</t>
  </si>
  <si>
    <t>-1109507062</t>
  </si>
  <si>
    <t>-145526273</t>
  </si>
  <si>
    <t>-105994136</t>
  </si>
  <si>
    <t>-197061011</t>
  </si>
  <si>
    <t>-902818081</t>
  </si>
  <si>
    <t>-1621521626</t>
  </si>
  <si>
    <t>69636067</t>
  </si>
  <si>
    <t>1527508090</t>
  </si>
  <si>
    <t>1851015394</t>
  </si>
  <si>
    <t>-136622078</t>
  </si>
  <si>
    <t>207.2 - Slaboproudá elektrotechnika - místnost č. 311</t>
  </si>
  <si>
    <t>1101801996</t>
  </si>
  <si>
    <t>373638052</t>
  </si>
  <si>
    <t>-782891653</t>
  </si>
  <si>
    <t>-765547365</t>
  </si>
  <si>
    <t>-757199857</t>
  </si>
  <si>
    <t>466910478</t>
  </si>
  <si>
    <t>58291937</t>
  </si>
  <si>
    <t>207.3 - Stavební přípomoce při elektromontážích - místnost č. 311</t>
  </si>
  <si>
    <t>393805808</t>
  </si>
  <si>
    <t>-1707402919</t>
  </si>
  <si>
    <t>-871127838</t>
  </si>
  <si>
    <t>-406091332</t>
  </si>
  <si>
    <t>-979711951</t>
  </si>
  <si>
    <t>-1416339563</t>
  </si>
  <si>
    <t>-1723554221</t>
  </si>
  <si>
    <t>-143428212</t>
  </si>
  <si>
    <t>1572013026</t>
  </si>
  <si>
    <t>-521884997</t>
  </si>
  <si>
    <t>1877427295</t>
  </si>
  <si>
    <t>-1636263280</t>
  </si>
  <si>
    <t>-1357452931</t>
  </si>
  <si>
    <t>1172278213</t>
  </si>
  <si>
    <t>-1096544643</t>
  </si>
  <si>
    <t>473463215</t>
  </si>
  <si>
    <t>207.4 - Stavební úpravy - místnost č. 311</t>
  </si>
  <si>
    <t>-1732131469</t>
  </si>
  <si>
    <t>m.č. 311</t>
  </si>
  <si>
    <t>(6,25+0,75+0,275+2,35+0,275+0,8+0,275+2,1+0,275+0,9+0,275+2,15+0,275+0,3+6,25+0,75)*(3-1,5)</t>
  </si>
  <si>
    <t>(0,225+2,2+0,225+0,79+0,225+2,2+0,225+0,79+0,225+2,2+0,225+0,6)*(3-1,5)</t>
  </si>
  <si>
    <t>1783352371</t>
  </si>
  <si>
    <t>959572248</t>
  </si>
  <si>
    <t>910208100</t>
  </si>
  <si>
    <t>60,25</t>
  </si>
  <si>
    <t>1924644244</t>
  </si>
  <si>
    <t>893444922</t>
  </si>
  <si>
    <t>-1469620714</t>
  </si>
  <si>
    <t>833559031</t>
  </si>
  <si>
    <t>-713548949</t>
  </si>
  <si>
    <t>0,669*15</t>
  </si>
  <si>
    <t>1425661169</t>
  </si>
  <si>
    <t>-1324743516</t>
  </si>
  <si>
    <t>-1109424856</t>
  </si>
  <si>
    <t>-933513967</t>
  </si>
  <si>
    <t>879914155</t>
  </si>
  <si>
    <t>-958868601</t>
  </si>
  <si>
    <t>-1336521262</t>
  </si>
  <si>
    <t>1502890003</t>
  </si>
  <si>
    <t>62292723</t>
  </si>
  <si>
    <t>218817011</t>
  </si>
  <si>
    <t>1669124873</t>
  </si>
  <si>
    <t>1103442709</t>
  </si>
  <si>
    <t>926934430</t>
  </si>
  <si>
    <t>z m.č. 316-311, dveře 900x1970 mm</t>
  </si>
  <si>
    <t>-1198576737</t>
  </si>
  <si>
    <t>-194452522</t>
  </si>
  <si>
    <t>-145679988</t>
  </si>
  <si>
    <t>2131806497</t>
  </si>
  <si>
    <t>-26972953</t>
  </si>
  <si>
    <t>-1818151411</t>
  </si>
  <si>
    <t>1732141303</t>
  </si>
  <si>
    <t>1916361091</t>
  </si>
  <si>
    <t>532813639</t>
  </si>
  <si>
    <t>-1803432221</t>
  </si>
  <si>
    <t>870133129</t>
  </si>
  <si>
    <t>-754758560</t>
  </si>
  <si>
    <t>1241979054</t>
  </si>
  <si>
    <t>314283115</t>
  </si>
  <si>
    <t>60,25*3</t>
  </si>
  <si>
    <t>-436641265</t>
  </si>
  <si>
    <t>-32688480</t>
  </si>
  <si>
    <t>63,4235718789407*1,15 "Přepočtené koeficientem množství</t>
  </si>
  <si>
    <t>369731973</t>
  </si>
  <si>
    <t>(6,25+0,75+0,275+2,35+0,275+0,8+0,275+2,1+0,275+0,9+0,275+2,15+0,275+0,3+6,25+0,75+0,225+2,2+0,225+0,79+0,225+2,2+0,225+0,79+0,225+2,2+0,225+0,6)*0,08</t>
  </si>
  <si>
    <t>-1329441574</t>
  </si>
  <si>
    <t>2135818036</t>
  </si>
  <si>
    <t>1766049069</t>
  </si>
  <si>
    <t>(0,3+1,2)*1,5</t>
  </si>
  <si>
    <t>1819890988</t>
  </si>
  <si>
    <t>1011650832</t>
  </si>
  <si>
    <t>-1908360478</t>
  </si>
  <si>
    <t>-1834870475</t>
  </si>
  <si>
    <t>-1764214758</t>
  </si>
  <si>
    <t>-1371633419</t>
  </si>
  <si>
    <t>-798836450</t>
  </si>
  <si>
    <t>0,3+1,2+1,5+1,5</t>
  </si>
  <si>
    <t>875077824</t>
  </si>
  <si>
    <t>1869085650</t>
  </si>
  <si>
    <t>-203048692</t>
  </si>
  <si>
    <t>-68578032</t>
  </si>
  <si>
    <t>dveře z m.č. 316-311, dveře š.900 mm</t>
  </si>
  <si>
    <t>m.č. 311- 26 článků - 3 ks</t>
  </si>
  <si>
    <t>3*26*0,3</t>
  </si>
  <si>
    <t>-263205634</t>
  </si>
  <si>
    <t>2128947111</t>
  </si>
  <si>
    <t>2138619979</t>
  </si>
  <si>
    <t>1094290000</t>
  </si>
  <si>
    <t>1036099931</t>
  </si>
  <si>
    <t>-1805790424</t>
  </si>
  <si>
    <t>23,4*0,18 "Přepočtené koeficientem množství</t>
  </si>
  <si>
    <t>-154664295</t>
  </si>
  <si>
    <t>1343946165</t>
  </si>
  <si>
    <t>-100485028</t>
  </si>
  <si>
    <t>-856983226</t>
  </si>
  <si>
    <t>826266041</t>
  </si>
  <si>
    <t>-1677282820</t>
  </si>
  <si>
    <t>(6,25+0,75+0,275+2,35+0,275+0,8+0,275+2,1+0,275+0,9+0,275+2,15+0,275+0,3+6,25+0,75)*1,5</t>
  </si>
  <si>
    <t>(0,225+2,2+0,225+0,79+0,225+2,2+0,225+0,79+0,225+2,2+0,225+0,6)*1,5</t>
  </si>
  <si>
    <t>950118835</t>
  </si>
  <si>
    <t>-1662498770</t>
  </si>
  <si>
    <t>-973266789</t>
  </si>
  <si>
    <t>-1726766525</t>
  </si>
  <si>
    <t>-191202058</t>
  </si>
  <si>
    <t>794930574</t>
  </si>
  <si>
    <t>-1387775650</t>
  </si>
  <si>
    <t>207.5 - Vybavení učeben - místnost č. 311</t>
  </si>
  <si>
    <t>demontáž/montáž nástěnné interaktivní tabule</t>
  </si>
  <si>
    <t>746270038</t>
  </si>
  <si>
    <t>208.1 - Silnoproudá elektrotechnika - místnost č. 318</t>
  </si>
  <si>
    <t>-773963556</t>
  </si>
  <si>
    <t>156183488</t>
  </si>
  <si>
    <t>262132712</t>
  </si>
  <si>
    <t>39+77</t>
  </si>
  <si>
    <t>1412064595</t>
  </si>
  <si>
    <t>-1800212016</t>
  </si>
  <si>
    <t>489666580</t>
  </si>
  <si>
    <t>31+119</t>
  </si>
  <si>
    <t>-1879487360</t>
  </si>
  <si>
    <t>741372062</t>
  </si>
  <si>
    <t>Montáž svítidel s integrovaným zdrojem LED se zapojením vodičů interiérových přisazených stropních hranatých nebo kruhových plochy přes 0,09 do 0,36 m2</t>
  </si>
  <si>
    <t>-1257300140</t>
  </si>
  <si>
    <t>IP-ESI-M-X318</t>
  </si>
  <si>
    <t>F2 - svítidlo Elkovo Čepelík, Flat, typ ZCLED3G53Q840/FLAT550-MIKRO-C+DimDALI
LED modul 5442lm/53W/4000K/CRI&gt;80, DALI, rozměr: ŠxDxV 550x550x40 mm, IP40
včetně recyklačního poplatku</t>
  </si>
  <si>
    <t>-1776943066</t>
  </si>
  <si>
    <t>1859469603</t>
  </si>
  <si>
    <t>180731818</t>
  </si>
  <si>
    <t>-586351674</t>
  </si>
  <si>
    <t>-766059560</t>
  </si>
  <si>
    <t>-754886246</t>
  </si>
  <si>
    <t>1272476749</t>
  </si>
  <si>
    <t>-1699179697</t>
  </si>
  <si>
    <t>-9952599</t>
  </si>
  <si>
    <t>1165299003</t>
  </si>
  <si>
    <t>-690615759</t>
  </si>
  <si>
    <t>2119292908</t>
  </si>
  <si>
    <t>-1621435076</t>
  </si>
  <si>
    <t>1013543091</t>
  </si>
  <si>
    <t>733346173</t>
  </si>
  <si>
    <t>1833650051</t>
  </si>
  <si>
    <t>-1109433384</t>
  </si>
  <si>
    <t>898318579</t>
  </si>
  <si>
    <t>-1134322644</t>
  </si>
  <si>
    <t>-833178284</t>
  </si>
  <si>
    <t>-1986450811</t>
  </si>
  <si>
    <t>-1530548087</t>
  </si>
  <si>
    <t>2041812863</t>
  </si>
  <si>
    <t>208.2 - Slaboproudá elektrotechnika - místnost č. 318</t>
  </si>
  <si>
    <t>2039716866</t>
  </si>
  <si>
    <t>1781935105</t>
  </si>
  <si>
    <t>26*1,05 'Přepočtené koeficientem množství</t>
  </si>
  <si>
    <t>-704190246</t>
  </si>
  <si>
    <t>1825499230</t>
  </si>
  <si>
    <t>-23722877</t>
  </si>
  <si>
    <t>-239371572</t>
  </si>
  <si>
    <t>965125962</t>
  </si>
  <si>
    <t>1823445267</t>
  </si>
  <si>
    <t xml:space="preserve">elektroinstalační trubka ohebná s bezhalogenového materiálu, s protahovacím drátem, 25 mm_x000d_
</t>
  </si>
  <si>
    <t>1853470233</t>
  </si>
  <si>
    <t>87960544</t>
  </si>
  <si>
    <t>-2092987718</t>
  </si>
  <si>
    <t>krabice rozvodná bezhalogenová s víčkem (například Kopos Kolín, typ KU 68-45/HF+V 68HF)</t>
  </si>
  <si>
    <t>-1353302038</t>
  </si>
  <si>
    <t>590843613</t>
  </si>
  <si>
    <t>107874340</t>
  </si>
  <si>
    <t>95077850</t>
  </si>
  <si>
    <t>208.3 - Stavební přípomoce při elektromontážích - místnost č. 318</t>
  </si>
  <si>
    <t>236738253</t>
  </si>
  <si>
    <t>-1529739712</t>
  </si>
  <si>
    <t>1044625</t>
  </si>
  <si>
    <t>-549848523</t>
  </si>
  <si>
    <t>-1961883158</t>
  </si>
  <si>
    <t>1910707032</t>
  </si>
  <si>
    <t>-472634699</t>
  </si>
  <si>
    <t>617165964</t>
  </si>
  <si>
    <t>15*1,15</t>
  </si>
  <si>
    <t>1080897209</t>
  </si>
  <si>
    <t>9*1,15</t>
  </si>
  <si>
    <t>-361941416</t>
  </si>
  <si>
    <t>1456594906</t>
  </si>
  <si>
    <t>33704531</t>
  </si>
  <si>
    <t>-1692767317</t>
  </si>
  <si>
    <t>-749437630</t>
  </si>
  <si>
    <t>-1944658785</t>
  </si>
  <si>
    <t>0,086*15</t>
  </si>
  <si>
    <t>-1327347915</t>
  </si>
  <si>
    <t>208.4 - Stavební úpravy - místnost č. 318</t>
  </si>
  <si>
    <t>838933859</t>
  </si>
  <si>
    <t>m.č. 318</t>
  </si>
  <si>
    <t>(4,39+2,35+1,95+0,85+0,71+0,225+2,2+0,225+0,79+0,225+2,2+0,225+0,44+3,2)*(3-1,5)</t>
  </si>
  <si>
    <t>-0,7*(1,97-1,5)</t>
  </si>
  <si>
    <t>-0,8*(1,97-1,5)</t>
  </si>
  <si>
    <t>851692621</t>
  </si>
  <si>
    <t>-1023739916</t>
  </si>
  <si>
    <t>0,7*1,97</t>
  </si>
  <si>
    <t>-100471346</t>
  </si>
  <si>
    <t>15,7</t>
  </si>
  <si>
    <t>-249972859</t>
  </si>
  <si>
    <t>-1133045191</t>
  </si>
  <si>
    <t>-1856017337</t>
  </si>
  <si>
    <t>-487754487</t>
  </si>
  <si>
    <t>-1067137217</t>
  </si>
  <si>
    <t>0,108*15</t>
  </si>
  <si>
    <t>-648707886</t>
  </si>
  <si>
    <t>1654474206</t>
  </si>
  <si>
    <t>1203878970</t>
  </si>
  <si>
    <t>763164511</t>
  </si>
  <si>
    <t>Obklad konstrukcí sádrokartonovými deskami včetně ochranných úhelníků ve tvaru L rozvinuté šíře do 0,4 m, opláštěný deskou standardní A, tl. 12,5 mm</t>
  </si>
  <si>
    <t>-1182160750</t>
  </si>
  <si>
    <t>m.č. 318 - SDK kastlík v rohu za výtahovou šachtou - odvětrání šachty</t>
  </si>
  <si>
    <t>763172353</t>
  </si>
  <si>
    <t>Montáž dvířek pro konstrukce ze sádrokartonových desek revizních jednoplášťových pro podhledy velikost (šxv) 400 x 400 mm</t>
  </si>
  <si>
    <t>-693120899</t>
  </si>
  <si>
    <t>RGS.KB510322</t>
  </si>
  <si>
    <t>RD 400x400 univerzální</t>
  </si>
  <si>
    <t>2052849003</t>
  </si>
  <si>
    <t>1348646981</t>
  </si>
  <si>
    <t>-1973574322</t>
  </si>
  <si>
    <t>š. 700 mm</t>
  </si>
  <si>
    <t>-1312066544</t>
  </si>
  <si>
    <t>z m.č. 318-319, dveře 700x1970 mm</t>
  </si>
  <si>
    <t>z m.č. 316-318, dveře 800x1970 mm</t>
  </si>
  <si>
    <t>61162085</t>
  </si>
  <si>
    <t>dveře jednokřídlé dřevotřískové povrch laminátový plné 700x1970-2100mm</t>
  </si>
  <si>
    <t>-652838654</t>
  </si>
  <si>
    <t>61162086</t>
  </si>
  <si>
    <t>dveře jednokřídlé dřevotřískové povrch laminátový plné 800x1970-2100mm</t>
  </si>
  <si>
    <t>-1230363846</t>
  </si>
  <si>
    <t>-1006225059</t>
  </si>
  <si>
    <t>-232572433</t>
  </si>
  <si>
    <t>-1046705095</t>
  </si>
  <si>
    <t>-516223386</t>
  </si>
  <si>
    <t>2+0,7+2</t>
  </si>
  <si>
    <t>1*(2+0,8+2)</t>
  </si>
  <si>
    <t>854422326</t>
  </si>
  <si>
    <t>641926176</t>
  </si>
  <si>
    <t>61187132</t>
  </si>
  <si>
    <t>práh dveřní dřevěný dubový tl 20mm dl 720mm š 70mm</t>
  </si>
  <si>
    <t>-781296567</t>
  </si>
  <si>
    <t>1245856908</t>
  </si>
  <si>
    <t>954026523</t>
  </si>
  <si>
    <t>54914124</t>
  </si>
  <si>
    <t>dveřní kování interiérové rozetové koule/klika</t>
  </si>
  <si>
    <t>1052532512</t>
  </si>
  <si>
    <t>-686253987</t>
  </si>
  <si>
    <t>1622407231</t>
  </si>
  <si>
    <t>Odstranění povlakových podlah - koberec</t>
  </si>
  <si>
    <t>1904384178</t>
  </si>
  <si>
    <t>608202063</t>
  </si>
  <si>
    <t>776211111</t>
  </si>
  <si>
    <t>Montáž textilních podlahovin lepením pásů standardních</t>
  </si>
  <si>
    <t>-58698204</t>
  </si>
  <si>
    <t>69751103</t>
  </si>
  <si>
    <t>koberec zátěžový všívaná smyčka vlákno 100% PA, třída zátěže 33, útlum 23dB</t>
  </si>
  <si>
    <t>567394967</t>
  </si>
  <si>
    <t>17,178*1,15 "Přepočtené koeficientem množství</t>
  </si>
  <si>
    <t>1443130729</t>
  </si>
  <si>
    <t>m.č. 319</t>
  </si>
  <si>
    <t>(0,2+0,225+2,2+0,225+0,79+0,225+2,2+0,225+0,79+0,225+2,2+0,225+0,79+0,225+2,2+0,225+0,43+6,2+3,3+0,4+2,45+0,4+0,75+0,4+0,9+0,4+4,4+6,2)*0,08</t>
  </si>
  <si>
    <t>-(0,7+0,9+0,9)*0,08</t>
  </si>
  <si>
    <t>m.č. 320</t>
  </si>
  <si>
    <t>(3,12+3,2+0,71+0,225+2,2+0,225+0,21+3,2)*0,08</t>
  </si>
  <si>
    <t>-0,8*0,08</t>
  </si>
  <si>
    <t>sokl - koberec</t>
  </si>
  <si>
    <t>(4,39+2,35+1,95+0,85+0,71+0,225+2,2+0,225+0,79+0,225+2,2+0,225+0,44+3,2)*0,08</t>
  </si>
  <si>
    <t>-0,7*0,08</t>
  </si>
  <si>
    <t>-1975786221</t>
  </si>
  <si>
    <t>-898649338</t>
  </si>
  <si>
    <t>-1227050345</t>
  </si>
  <si>
    <t>dveře z m.č. 316-318, dveře š.800 mm</t>
  </si>
  <si>
    <t>dveře z m.č. 318-319, dveře š.700 mm</t>
  </si>
  <si>
    <t>1,3</t>
  </si>
  <si>
    <t>m.č. 318 - 19 článků - 2 ks</t>
  </si>
  <si>
    <t>2*19*0,3</t>
  </si>
  <si>
    <t>1684625612</t>
  </si>
  <si>
    <t>-1637800326</t>
  </si>
  <si>
    <t>-270799979</t>
  </si>
  <si>
    <t>1089403245</t>
  </si>
  <si>
    <t>1629579508</t>
  </si>
  <si>
    <t>1982306689</t>
  </si>
  <si>
    <t>11,4*0,18 "Přepočtené koeficientem množství</t>
  </si>
  <si>
    <t>-1198742045</t>
  </si>
  <si>
    <t>-451031809</t>
  </si>
  <si>
    <t>-68036984</t>
  </si>
  <si>
    <t>-927387968</t>
  </si>
  <si>
    <t>254124170</t>
  </si>
  <si>
    <t>-43208366</t>
  </si>
  <si>
    <t>(4,39+2,35+1,95+0,85+0,71+0,225+2,2+0,225+0,79+0,225+2,2+0,225+0,44+3,2)*1,5</t>
  </si>
  <si>
    <t>-0,7*1,5</t>
  </si>
  <si>
    <t>-0,8*1,5</t>
  </si>
  <si>
    <t>-1747908253</t>
  </si>
  <si>
    <t>-1133176734</t>
  </si>
  <si>
    <t>-199571081</t>
  </si>
  <si>
    <t>510866321</t>
  </si>
  <si>
    <t>1125335859</t>
  </si>
  <si>
    <t>1883873437</t>
  </si>
  <si>
    <t>1531722716</t>
  </si>
  <si>
    <t>209.1 - Silnoproudá elektrotechnika - místnost č. 319</t>
  </si>
  <si>
    <t>741210001</t>
  </si>
  <si>
    <t>Montáž rozvodnic oceloplechových nebo plastových bez zapojení vodičů běžných, hmotnosti do 20 kg</t>
  </si>
  <si>
    <t>-227601905</t>
  </si>
  <si>
    <t>IP-ESI-M-X304</t>
  </si>
  <si>
    <t>R319 - okruhový rozvaděč pro místnost č. 319 v oceloplechovém zapuštěném provedení
EATON, typ BF-U-3S-3/72-D125 (komplet), 3 DIN lišty, 72 modulů, IP30
Včetně přístrojů dle schéma zapojení jistících skříní, vydrátování, svorkovnic, štítků a popisek.</t>
  </si>
  <si>
    <t>1892516777</t>
  </si>
  <si>
    <t>741122032</t>
  </si>
  <si>
    <t>Montáž kabelů měděných bez ukončení uložených pod omítku plných kulatých (např. CYKY), počtu a průřezu žil 5x4 až 6 mm2</t>
  </si>
  <si>
    <t>1327313368</t>
  </si>
  <si>
    <t>741122232</t>
  </si>
  <si>
    <t>Montáž kabelů měděných bez ukončení uložených volně nebo v liště plných kulatých (např. CYKY) počtu a průřezu žil 5x4 až 6 mm2</t>
  </si>
  <si>
    <t>582344132</t>
  </si>
  <si>
    <t>IP-ESI-M-X306</t>
  </si>
  <si>
    <t>kabel instalační bezhaloganový s požární klasifikací B2cas1d1a1, PRAKAB, typ PRAFlaSafe X 5x6-J</t>
  </si>
  <si>
    <t>239517629</t>
  </si>
  <si>
    <t>6+10</t>
  </si>
  <si>
    <t>573016854</t>
  </si>
  <si>
    <t>368853021</t>
  </si>
  <si>
    <t>135</t>
  </si>
  <si>
    <t>741122122</t>
  </si>
  <si>
    <t>Montáž kabelů měděných bez ukončení uložených v trubkách zatažených plných kulatých nebo bezhalogenových (např. CYKY) počtu a průřezu žil 3x1,5 až 6 mm2</t>
  </si>
  <si>
    <t>1003315947</t>
  </si>
  <si>
    <t>-1943346822</t>
  </si>
  <si>
    <t>73+135+5</t>
  </si>
  <si>
    <t>-913901316</t>
  </si>
  <si>
    <t>-421226330</t>
  </si>
  <si>
    <t>245</t>
  </si>
  <si>
    <t>1801122259</t>
  </si>
  <si>
    <t>58+245</t>
  </si>
  <si>
    <t>741130004</t>
  </si>
  <si>
    <t>Ukončení vodičů izolovaných s označením a zapojením v rozváděči nebo na přístroji, průřezu žíly do 6 mm2</t>
  </si>
  <si>
    <t>1024438421</t>
  </si>
  <si>
    <t>89442397</t>
  </si>
  <si>
    <t>-1603092549</t>
  </si>
  <si>
    <t>15+2</t>
  </si>
  <si>
    <t>IP-ESI-M-X315</t>
  </si>
  <si>
    <t>C3 - svítidlo Elkovo Čepelík, Classic, typ ZCLED3G32Q840/M600-MIKRO-C+DimDALI
LED modul 3433lm/32W/4000K/CRI&gt;80, DALI, rozměr: ŠxDxV 595x595x75 mm, IP40
včetně recyklačního poplatku</t>
  </si>
  <si>
    <t>-613490357</t>
  </si>
  <si>
    <t>-890189457</t>
  </si>
  <si>
    <t>-1812674459</t>
  </si>
  <si>
    <t>-1301535741</t>
  </si>
  <si>
    <t>-851174975</t>
  </si>
  <si>
    <t>1181818916</t>
  </si>
  <si>
    <t>992948643</t>
  </si>
  <si>
    <t>2+1</t>
  </si>
  <si>
    <t>-1980977716</t>
  </si>
  <si>
    <t>IP-ESI-M-X330</t>
  </si>
  <si>
    <t>regulátor (pasivní) pro systém DALI, pro otočné a tlačítkové ovládání, ABB, design Tango, barva bílá, typ 2CKA006599A2987+3294A-A123 B, 230 V AC, 50/60 Hz</t>
  </si>
  <si>
    <t>1736654379</t>
  </si>
  <si>
    <t>-1337313117</t>
  </si>
  <si>
    <t>1989937720</t>
  </si>
  <si>
    <t>542595780</t>
  </si>
  <si>
    <t>-293106526</t>
  </si>
  <si>
    <t>-606167911</t>
  </si>
  <si>
    <t>451638625</t>
  </si>
  <si>
    <t>-1859696604</t>
  </si>
  <si>
    <t>-75437606</t>
  </si>
  <si>
    <t>1224007855</t>
  </si>
  <si>
    <t>1147357348</t>
  </si>
  <si>
    <t>-1534908964</t>
  </si>
  <si>
    <t>-629010570</t>
  </si>
  <si>
    <t>663371007</t>
  </si>
  <si>
    <t>-1104709339</t>
  </si>
  <si>
    <t>-800130460</t>
  </si>
  <si>
    <t>1986950006</t>
  </si>
  <si>
    <t>741110042</t>
  </si>
  <si>
    <t>Montáž trubek elektroinstalačních s nasunutím nebo našroubováním do krabic plastových ohebných, uložených pevně, vnější Ø přes 23 do 35 mm</t>
  </si>
  <si>
    <t>-253025744</t>
  </si>
  <si>
    <t>IP-ESI-M-X343</t>
  </si>
  <si>
    <t>bezhalogenová elektroinstalační trubka, Kopos Kolín, typ 2325/LPE-1, průměr 25 mm, barva oranžová</t>
  </si>
  <si>
    <t>-1569934875</t>
  </si>
  <si>
    <t>935090644</t>
  </si>
  <si>
    <t>-53418356</t>
  </si>
  <si>
    <t>692871096</t>
  </si>
  <si>
    <t>-738107284</t>
  </si>
  <si>
    <t>540988243</t>
  </si>
  <si>
    <t>1231295381</t>
  </si>
  <si>
    <t>1542191065</t>
  </si>
  <si>
    <t>209.2 - Slaboproudá elektrotechnika - místnost č. 319</t>
  </si>
  <si>
    <t>603081615</t>
  </si>
  <si>
    <t>500</t>
  </si>
  <si>
    <t>1505014693</t>
  </si>
  <si>
    <t>500*1,05 'Přepočtené koeficientem množství</t>
  </si>
  <si>
    <t>-677953478</t>
  </si>
  <si>
    <t>20+2</t>
  </si>
  <si>
    <t>37451165</t>
  </si>
  <si>
    <t>modul zásuvkový s průhlednou záclonkou a popisovým polem přímý (neosazený) pro keystone 1xRJ45 22,5x45mm</t>
  </si>
  <si>
    <t>-388064810</t>
  </si>
  <si>
    <t>1424749919</t>
  </si>
  <si>
    <t>-760948793</t>
  </si>
  <si>
    <t>-2101679340</t>
  </si>
  <si>
    <t>-2019098532</t>
  </si>
  <si>
    <t>623970516</t>
  </si>
  <si>
    <t>397524826</t>
  </si>
  <si>
    <t>1054059546</t>
  </si>
  <si>
    <t>5+5</t>
  </si>
  <si>
    <t>250130851</t>
  </si>
  <si>
    <t xml:space="preserve">elektroinstalační trubka ohebná s bezhalogenového materiálu, s protahovacím drátem, 32 mm_x000d_
</t>
  </si>
  <si>
    <t>-1652042381</t>
  </si>
  <si>
    <t>742110005</t>
  </si>
  <si>
    <t>Montáž trubek elektroinstalačních plastových ohebných uložených v podlaze</t>
  </si>
  <si>
    <t>1673069721</t>
  </si>
  <si>
    <t>-1789287788</t>
  </si>
  <si>
    <t>-1271119557</t>
  </si>
  <si>
    <t>44377779</t>
  </si>
  <si>
    <t>-816028602</t>
  </si>
  <si>
    <t>262693941</t>
  </si>
  <si>
    <t>-1417663473</t>
  </si>
  <si>
    <t>209.3 - Stavební přípomoce při elektromontážích - místnost č. 319</t>
  </si>
  <si>
    <t>-256216043</t>
  </si>
  <si>
    <t>nový otvor pro rozvaděč R319 (ŠxVxH)</t>
  </si>
  <si>
    <t>0,56*0,59*0,12</t>
  </si>
  <si>
    <t>-1486765497</t>
  </si>
  <si>
    <t>6*0,15</t>
  </si>
  <si>
    <t>1938975021</t>
  </si>
  <si>
    <t>7*0,15</t>
  </si>
  <si>
    <t>1213867769</t>
  </si>
  <si>
    <t>1905888208</t>
  </si>
  <si>
    <t>-1429840648</t>
  </si>
  <si>
    <t>0,077*15</t>
  </si>
  <si>
    <t>1837009607</t>
  </si>
  <si>
    <t>447391446</t>
  </si>
  <si>
    <t>-703407751</t>
  </si>
  <si>
    <t>25*1,15</t>
  </si>
  <si>
    <t>-1603095735</t>
  </si>
  <si>
    <t>14*1,15</t>
  </si>
  <si>
    <t>460941311</t>
  </si>
  <si>
    <t>Vyplnění rýh vyplnění a omítnutí rýh v betonových podlahách a mazaninách hloubky do 5 cm a šířky do 5 cm</t>
  </si>
  <si>
    <t>1239525134</t>
  </si>
  <si>
    <t>podlahy</t>
  </si>
  <si>
    <t>1764113046</t>
  </si>
  <si>
    <t>-315204745</t>
  </si>
  <si>
    <t>468101311</t>
  </si>
  <si>
    <t>Vysekání rýh pro montáž trubek a kabelů v betonových podlahách a mazaninách hloubky do 5 cm a šířky do 5 cm</t>
  </si>
  <si>
    <t>2099005096</t>
  </si>
  <si>
    <t>1708254112</t>
  </si>
  <si>
    <t>-2124821406</t>
  </si>
  <si>
    <t>-941876724</t>
  </si>
  <si>
    <t>1704435579</t>
  </si>
  <si>
    <t>0,242*15</t>
  </si>
  <si>
    <t>-543209923</t>
  </si>
  <si>
    <t>209.4 - Stavební úpravy - místnost č. 319</t>
  </si>
  <si>
    <t>2011446602</t>
  </si>
  <si>
    <t>(0,2+0,225+2,2+0,225+0,79+0,225+2,2+0,225+0,79+0,225+2,2+0,225+0,79+0,225+2,2+0,225+0,43+6,2+3,3+0,4+2,45+0,4+0,75+0,4+0,9+0,4+4,4+6,2)*(3-1,5)</t>
  </si>
  <si>
    <t>-(0,7+0,9+0,9)*(1,97-1,5)</t>
  </si>
  <si>
    <t>-4*(2,2*(2,5-0,5))</t>
  </si>
  <si>
    <t>-1054632210</t>
  </si>
  <si>
    <t>-1042844684</t>
  </si>
  <si>
    <t>818459397</t>
  </si>
  <si>
    <t>74,5</t>
  </si>
  <si>
    <t>-1301926832</t>
  </si>
  <si>
    <t>-1255608133</t>
  </si>
  <si>
    <t>582616974</t>
  </si>
  <si>
    <t>2119604737</t>
  </si>
  <si>
    <t>-1424814082</t>
  </si>
  <si>
    <t>0,832*15</t>
  </si>
  <si>
    <t>468961766</t>
  </si>
  <si>
    <t>-1113419650</t>
  </si>
  <si>
    <t>-1735147933</t>
  </si>
  <si>
    <t>1573330873</t>
  </si>
  <si>
    <t>227268885</t>
  </si>
  <si>
    <t>-1897978137</t>
  </si>
  <si>
    <t>2029640365</t>
  </si>
  <si>
    <t>-387275613</t>
  </si>
  <si>
    <t>1950423390</t>
  </si>
  <si>
    <t>-937922637</t>
  </si>
  <si>
    <t>96123297</t>
  </si>
  <si>
    <t>74,5*1,15 "Přepočtené koeficientem množství</t>
  </si>
  <si>
    <t>1481077274</t>
  </si>
  <si>
    <t>4,4+0,4+0,9+0,4+0,75+0,4+2,45+0,4+3,3+6,2+0,43+0,225+2,2+0,225+0,79+0,225+2,2+0,225+0,79+0,225+2,2+0,225+0,79+0,225+2,2+0,225+0,2+6,2</t>
  </si>
  <si>
    <t>-1653538823</t>
  </si>
  <si>
    <t>-2091100145</t>
  </si>
  <si>
    <t>-1988848499</t>
  </si>
  <si>
    <t>z m.č. 302-319, dveře 900x1970 mm</t>
  </si>
  <si>
    <t>z m.č. 316-319, dveře 900x1970 mm</t>
  </si>
  <si>
    <t>1639559608</t>
  </si>
  <si>
    <t>-164576889</t>
  </si>
  <si>
    <t>1868952222</t>
  </si>
  <si>
    <t>-886927926</t>
  </si>
  <si>
    <t>-2055318969</t>
  </si>
  <si>
    <t>2*(2+0,9+2)</t>
  </si>
  <si>
    <t>283561974</t>
  </si>
  <si>
    <t>-325056138</t>
  </si>
  <si>
    <t>1838578539</t>
  </si>
  <si>
    <t>1385092084</t>
  </si>
  <si>
    <t>-1455153149</t>
  </si>
  <si>
    <t>-1031371274</t>
  </si>
  <si>
    <t>1390924148</t>
  </si>
  <si>
    <t>296266567</t>
  </si>
  <si>
    <t>1661968806</t>
  </si>
  <si>
    <t>74,5*3</t>
  </si>
  <si>
    <t>-1348903814</t>
  </si>
  <si>
    <t>-1414138244</t>
  </si>
  <si>
    <t>78,4241677175284*1,15 "Přepočtené koeficientem množství</t>
  </si>
  <si>
    <t>1101659090</t>
  </si>
  <si>
    <t>109715300</t>
  </si>
  <si>
    <t>-1161728959</t>
  </si>
  <si>
    <t>1588250731</t>
  </si>
  <si>
    <t>(0,4+0,9+0,4)*1,5</t>
  </si>
  <si>
    <t>437554178</t>
  </si>
  <si>
    <t>-783591005</t>
  </si>
  <si>
    <t>605697161</t>
  </si>
  <si>
    <t>-1281651093</t>
  </si>
  <si>
    <t>2,55*1,15 "Přepočtené koeficientem množství</t>
  </si>
  <si>
    <t>-280871819</t>
  </si>
  <si>
    <t>2051324402</t>
  </si>
  <si>
    <t>-1113756631</t>
  </si>
  <si>
    <t>0,4+0,9+0,4+1,5+1,5</t>
  </si>
  <si>
    <t>1771767536</t>
  </si>
  <si>
    <t>4,7*1,1 "Přepočtené koeficientem množství</t>
  </si>
  <si>
    <t>-2017524274</t>
  </si>
  <si>
    <t>-1796354952</t>
  </si>
  <si>
    <t>-1642504480</t>
  </si>
  <si>
    <t>dveře z m.č. 312-319, dveře š.900 mm</t>
  </si>
  <si>
    <t>dveře z m.č. 316-319, dveře š.900 mm</t>
  </si>
  <si>
    <t>-601088847</t>
  </si>
  <si>
    <t>-809137060</t>
  </si>
  <si>
    <t>-1921181729</t>
  </si>
  <si>
    <t>-1020532391</t>
  </si>
  <si>
    <t>-1942909945</t>
  </si>
  <si>
    <t>-514059701</t>
  </si>
  <si>
    <t>-996811632</t>
  </si>
  <si>
    <t>-700527746</t>
  </si>
  <si>
    <t>-1325623675</t>
  </si>
  <si>
    <t>(0,2+0,225+2,2+0,225+0,79+0,225+2,2+0,225+0,79+0,225+2,2+0,225+0,79+0,225+2,2+0,225+0,43+6,2+3,3+0,4+2,45+0,4+0,75+0,4+0,9+0,4+4,4+6,2)*1,5</t>
  </si>
  <si>
    <t>-(0,7+0,9+0,9)*1,5</t>
  </si>
  <si>
    <t>-4*2,2*0,5</t>
  </si>
  <si>
    <t>1962901325</t>
  </si>
  <si>
    <t>1751374841</t>
  </si>
  <si>
    <t>-625566679</t>
  </si>
  <si>
    <t>-601084195</t>
  </si>
  <si>
    <t>1688961506</t>
  </si>
  <si>
    <t>239511657</t>
  </si>
  <si>
    <t>-1877117655</t>
  </si>
  <si>
    <t>209.5 - Vybavení učebny - místnost č. 319</t>
  </si>
  <si>
    <t>-913220406</t>
  </si>
  <si>
    <t>-979680078</t>
  </si>
  <si>
    <t>210.1 - Silnoproudá elektrotechnika - místnost č. 320</t>
  </si>
  <si>
    <t>1011777476</t>
  </si>
  <si>
    <t>1372912561</t>
  </si>
  <si>
    <t>1291877819</t>
  </si>
  <si>
    <t>6+17</t>
  </si>
  <si>
    <t>926269189</t>
  </si>
  <si>
    <t>-1153651233</t>
  </si>
  <si>
    <t>-1090667008</t>
  </si>
  <si>
    <t>14+35</t>
  </si>
  <si>
    <t>-1586640600</t>
  </si>
  <si>
    <t>-203326232</t>
  </si>
  <si>
    <t>-328130916</t>
  </si>
  <si>
    <t>8+15</t>
  </si>
  <si>
    <t>1526182046</t>
  </si>
  <si>
    <t>-1414446851</t>
  </si>
  <si>
    <t>-1851653215</t>
  </si>
  <si>
    <t>1092696431</t>
  </si>
  <si>
    <t>-212619913</t>
  </si>
  <si>
    <t>-69902741</t>
  </si>
  <si>
    <t>741310101</t>
  </si>
  <si>
    <t>Montáž spínačů jedno nebo dvoupólových polozapuštěných nebo zapuštěných se zapojením vodičů bezšroubové připojení spínačů, řazení 1-jednopólových</t>
  </si>
  <si>
    <t>1959050502</t>
  </si>
  <si>
    <t>IP-ESI-M-X327</t>
  </si>
  <si>
    <t>spínač jednopólový, barva bílá, řazení 1 ABB, design Tango, barva bílá, typ 3559-A01345+3558A-A651 B, bezšroubové svorky, 10 AX, 250 V AC</t>
  </si>
  <si>
    <t>82803092</t>
  </si>
  <si>
    <t>303208624</t>
  </si>
  <si>
    <t>1265680757</t>
  </si>
  <si>
    <t>1992923318</t>
  </si>
  <si>
    <t>-760967988</t>
  </si>
  <si>
    <t>1794440325</t>
  </si>
  <si>
    <t>1394523280</t>
  </si>
  <si>
    <t>492540845</t>
  </si>
  <si>
    <t>-997929038</t>
  </si>
  <si>
    <t>-69308488</t>
  </si>
  <si>
    <t>2089096004</t>
  </si>
  <si>
    <t>122505253</t>
  </si>
  <si>
    <t>1396793106</t>
  </si>
  <si>
    <t>210.2 - Stavební přípomoce při elektromontážích - místnost č. 320</t>
  </si>
  <si>
    <t>-2082573133</t>
  </si>
  <si>
    <t>1179718636</t>
  </si>
  <si>
    <t>-2033491795</t>
  </si>
  <si>
    <t>-78567488</t>
  </si>
  <si>
    <t>-398233754</t>
  </si>
  <si>
    <t>0,005*15</t>
  </si>
  <si>
    <t>347859379</t>
  </si>
  <si>
    <t>-1760305354</t>
  </si>
  <si>
    <t>-767764973</t>
  </si>
  <si>
    <t>5*1,15</t>
  </si>
  <si>
    <t>1403569570</t>
  </si>
  <si>
    <t>-803418955</t>
  </si>
  <si>
    <t>1568339048</t>
  </si>
  <si>
    <t>400591093</t>
  </si>
  <si>
    <t>-223448354</t>
  </si>
  <si>
    <t>0,012*15</t>
  </si>
  <si>
    <t>-997132907</t>
  </si>
  <si>
    <t>210.3 - Stavební úpravy - místnost č. 320</t>
  </si>
  <si>
    <t>-1702632798</t>
  </si>
  <si>
    <t>(3,12+3,2+0,71+0,225+2,2+0,225+0,21+3,2)*(3-1,5)</t>
  </si>
  <si>
    <t>2,2*(2,5-0,5)</t>
  </si>
  <si>
    <t>-1352810281</t>
  </si>
  <si>
    <t>-1806165142</t>
  </si>
  <si>
    <t>1*2,2*3</t>
  </si>
  <si>
    <t>-97220939</t>
  </si>
  <si>
    <t>9,98</t>
  </si>
  <si>
    <t>743336398</t>
  </si>
  <si>
    <t>1208705519</t>
  </si>
  <si>
    <t>-873026867</t>
  </si>
  <si>
    <t>-323504483</t>
  </si>
  <si>
    <t>561618123</t>
  </si>
  <si>
    <t>0,127*15</t>
  </si>
  <si>
    <t>-342828921</t>
  </si>
  <si>
    <t>1988083587</t>
  </si>
  <si>
    <t>-407703126</t>
  </si>
  <si>
    <t>456183575</t>
  </si>
  <si>
    <t>9,98*1,15 "Přepočtené koeficientem množství</t>
  </si>
  <si>
    <t>-1133002963</t>
  </si>
  <si>
    <t>3,12+3,2+0,71+0,225+2,2+0,225+0,21+3,2</t>
  </si>
  <si>
    <t>-2104492433</t>
  </si>
  <si>
    <t>-120403807</t>
  </si>
  <si>
    <t>-1156854876</t>
  </si>
  <si>
    <t>z m.č. 302-320, dveře 800x1970 mm</t>
  </si>
  <si>
    <t>-328884613</t>
  </si>
  <si>
    <t>1200824262</t>
  </si>
  <si>
    <t>-2123948767</t>
  </si>
  <si>
    <t>1005567210</t>
  </si>
  <si>
    <t>5583764</t>
  </si>
  <si>
    <t>-796428057</t>
  </si>
  <si>
    <t>1444872389</t>
  </si>
  <si>
    <t>-348194627</t>
  </si>
  <si>
    <t>1233955642</t>
  </si>
  <si>
    <t>-1642653403</t>
  </si>
  <si>
    <t>975533742</t>
  </si>
  <si>
    <t>1073719644</t>
  </si>
  <si>
    <t>-612032886</t>
  </si>
  <si>
    <t>-1050616391</t>
  </si>
  <si>
    <t>9,98*3</t>
  </si>
  <si>
    <t>92554005</t>
  </si>
  <si>
    <t>1910430067</t>
  </si>
  <si>
    <t>10,5056804539723*1,15 "Přepočtené koeficientem množství</t>
  </si>
  <si>
    <t>-1915865661</t>
  </si>
  <si>
    <t>-1288747019</t>
  </si>
  <si>
    <t>923801405</t>
  </si>
  <si>
    <t>628941187</t>
  </si>
  <si>
    <t>dveře z m.č. 302-320, dveře š.800 mm</t>
  </si>
  <si>
    <t>m.č. 320 - 19 článků - 1 ks</t>
  </si>
  <si>
    <t>19*0,3</t>
  </si>
  <si>
    <t>-1325537240</t>
  </si>
  <si>
    <t>1853490036</t>
  </si>
  <si>
    <t>1650506205</t>
  </si>
  <si>
    <t>82921316</t>
  </si>
  <si>
    <t>1414975705</t>
  </si>
  <si>
    <t>-2086472318</t>
  </si>
  <si>
    <t>5,7*0,18 "Přepočtené koeficientem množství</t>
  </si>
  <si>
    <t>-1898718267</t>
  </si>
  <si>
    <t>1016705888</t>
  </si>
  <si>
    <t>-1008325054</t>
  </si>
  <si>
    <t>542938041</t>
  </si>
  <si>
    <t>906984640</t>
  </si>
  <si>
    <t>867638999</t>
  </si>
  <si>
    <t>(3,12+3,2+0,71+0,225+2,2+0,225+0,21+3,2)*1,5</t>
  </si>
  <si>
    <t>2,2*0,5</t>
  </si>
  <si>
    <t>-1328953919</t>
  </si>
  <si>
    <t>205755609</t>
  </si>
  <si>
    <t>-915926821</t>
  </si>
  <si>
    <t>2031916915</t>
  </si>
  <si>
    <t>-1442524692</t>
  </si>
  <si>
    <t>1631788552</t>
  </si>
  <si>
    <t>1461017211</t>
  </si>
  <si>
    <t>210.4 - Slaboproudá elektrotechnika - místnost č. 320</t>
  </si>
  <si>
    <t>R001</t>
  </si>
  <si>
    <t xml:space="preserve">Přístupové přepínače  - dodání včetně implementace_x000d_
_x000d_
Základní parametry_x000d_
L2+ přepínač v rackovém provedení max. 1U_x000d_
Porty -  min. 24x 10/100/1000Base-T RJ-45 porty + min. 4x 10 Gb/s SFP+ porty _x000d_
Propustnost - přepínací kapacita min. 120 Gb/s_x000d_
Podpora protokolů - podpora IPv6, Storm control, Spanning tree protocol_x000d_
Správa - správa prostřednictvím webového rozhraní (web GUI) nebo pomocí CLI konzole (RJ45 nebo USB-C) popřípadě správa prostřednictvím kontroléru s plnou integrací (tj. kompletní správa prostřednictvím kontroléru a vyčítaní všech statusů do něj, vzdálený upgrade firmwaru z kontroléru) Nutná kompatibilita se stávajícím kontrolérem školy_x000d_
Port management - rozšířený port management: VLAN, 802.1X autorizace, Radius VLAN, mirroring, agregace portů, pojmenování portů_x000d_
VLAN - podpora VLAN, min. 250 aktivních VLAN současně (VLAN Group)_x000d_
Ověřování uživatelů a zařízení - plná podpora 802.1X _x000d_
Záruka / Podpora - min. 60 měsíců poskytovaná výrobcem zařízení, včetně nároku na nové verze firmware po celou dobu záruky, pokud bude SW na administraci přepínače zpoplatněný, bude tato cena zahrnuta v nabídce._x000d_
</t>
  </si>
  <si>
    <t>ks</t>
  </si>
  <si>
    <t>-567678379</t>
  </si>
  <si>
    <t>400008</t>
  </si>
  <si>
    <t>DAC kabel</t>
  </si>
  <si>
    <t>-2109777913</t>
  </si>
  <si>
    <t>DAC_M-R</t>
  </si>
  <si>
    <t>DAC kabel - montáž</t>
  </si>
  <si>
    <t>174437650</t>
  </si>
  <si>
    <t>4001</t>
  </si>
  <si>
    <t>Vyvazovací panel 19" včetně montáže do rackové skříně</t>
  </si>
  <si>
    <t>-825683017</t>
  </si>
  <si>
    <t>742330023</t>
  </si>
  <si>
    <t>Montáž strukturované kabeláže příslušenství a ostatní práce k rozvaděčům vyvazovacíhoho panelu 1U</t>
  </si>
  <si>
    <t>916230941</t>
  </si>
  <si>
    <t>4002</t>
  </si>
  <si>
    <t>Napájecí panel 230V pro 19" rackové skříně včetně přepěťové ochrany, velikost 1U, 8 zásuvkových pozic</t>
  </si>
  <si>
    <t>2105542041</t>
  </si>
  <si>
    <t>742330022</t>
  </si>
  <si>
    <t>Montáž strukturované kabeláže příslušenství a ostatní práce k rozvaděčům napájecího panelu</t>
  </si>
  <si>
    <t>-544509430</t>
  </si>
  <si>
    <t>Patch kabel délky 1m - kategorie cat6</t>
  </si>
  <si>
    <t>-1788044370</t>
  </si>
  <si>
    <t>34641102</t>
  </si>
  <si>
    <t>UPS interaktivní 1/1 fáze 850VA/600W montáž do racku 1U</t>
  </si>
  <si>
    <t>4920610</t>
  </si>
  <si>
    <t>742330012</t>
  </si>
  <si>
    <t>Montáž strukturované kabeláže zařízení do rozvaděče switche, UPS, DVR, server bez nastavení</t>
  </si>
  <si>
    <t>1209120847</t>
  </si>
  <si>
    <t>742330034</t>
  </si>
  <si>
    <t>Montáž strukturované kabeláže příslušenství a ostatní práce k rozvaděčům patch panelu 24 portů neosazeného</t>
  </si>
  <si>
    <t>2082354888</t>
  </si>
  <si>
    <t>37451120</t>
  </si>
  <si>
    <t>patch panel neosazený 1U 24 portů 19" STP</t>
  </si>
  <si>
    <t>1936960929</t>
  </si>
  <si>
    <t>742330052</t>
  </si>
  <si>
    <t>Popis portů patchpanelu</t>
  </si>
  <si>
    <t>-1861104747</t>
  </si>
  <si>
    <t>1072225328</t>
  </si>
  <si>
    <t>-1574037618</t>
  </si>
  <si>
    <t>1331559834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</si>
</sst>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3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36" fillId="0" borderId="22" xfId="0" applyFont="1" applyBorder="1" applyAlignment="1" applyProtection="1">
      <alignment horizontal="center" vertical="center"/>
      <protection locked="0"/>
    </xf>
    <xf numFmtId="49" fontId="36" fillId="0" borderId="22" xfId="0" applyNumberFormat="1" applyFont="1" applyBorder="1" applyAlignment="1" applyProtection="1">
      <alignment horizontal="left" vertical="center" wrapText="1"/>
      <protection locked="0"/>
    </xf>
    <xf numFmtId="0" fontId="36" fillId="0" borderId="22" xfId="0" applyFont="1" applyBorder="1" applyAlignment="1" applyProtection="1">
      <alignment horizontal="left" vertical="center" wrapText="1"/>
      <protection locked="0"/>
    </xf>
    <xf numFmtId="0" fontId="36" fillId="0" borderId="22" xfId="0" applyFont="1" applyBorder="1" applyAlignment="1" applyProtection="1">
      <alignment horizontal="center" vertical="center" wrapText="1"/>
      <protection locked="0"/>
    </xf>
    <xf numFmtId="167" fontId="36" fillId="0" borderId="22" xfId="0" applyNumberFormat="1" applyFont="1" applyBorder="1" applyAlignment="1" applyProtection="1">
      <alignment vertical="center"/>
      <protection locked="0"/>
    </xf>
    <xf numFmtId="4" fontId="36" fillId="3" borderId="22" xfId="0" applyNumberFormat="1" applyFont="1" applyFill="1" applyBorder="1" applyAlignment="1" applyProtection="1">
      <alignment vertical="center"/>
      <protection locked="0"/>
    </xf>
    <xf numFmtId="4" fontId="36" fillId="0" borderId="22" xfId="0" applyNumberFormat="1" applyFont="1" applyBorder="1" applyAlignment="1" applyProtection="1">
      <alignment vertical="center"/>
      <protection locked="0"/>
    </xf>
    <xf numFmtId="0" fontId="37" fillId="0" borderId="3" xfId="0" applyFont="1" applyBorder="1" applyAlignment="1">
      <alignment vertical="center"/>
    </xf>
    <xf numFmtId="0" fontId="36" fillId="3" borderId="14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>
      <alignment horizontal="center"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6" fillId="0" borderId="22" xfId="0" applyFont="1" applyBorder="1" applyAlignment="1" applyProtection="1">
      <alignment horizontal="left" vertical="top" wrapText="1"/>
      <protection locked="0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styles" Target="styles.xml" /><Relationship Id="rId50" Type="http://schemas.openxmlformats.org/officeDocument/2006/relationships/theme" Target="theme/theme1.xml" /><Relationship Id="rId51" Type="http://schemas.openxmlformats.org/officeDocument/2006/relationships/calcChain" Target="calcChain.xml" /><Relationship Id="rId5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drawing" Target="../drawings/drawing48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19</v>
      </c>
      <c r="AK7" s="32" t="s">
        <v>20</v>
      </c>
      <c r="AN7" s="27" t="s">
        <v>21</v>
      </c>
      <c r="AR7" s="22"/>
      <c r="BE7" s="31"/>
      <c r="BS7" s="19" t="s">
        <v>6</v>
      </c>
    </row>
    <row r="8" s="1" customFormat="1" ht="12" customHeight="1">
      <c r="B8" s="22"/>
      <c r="D8" s="32" t="s">
        <v>22</v>
      </c>
      <c r="K8" s="27" t="s">
        <v>23</v>
      </c>
      <c r="AK8" s="32" t="s">
        <v>24</v>
      </c>
      <c r="AN8" s="33" t="s">
        <v>25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26</v>
      </c>
      <c r="AK10" s="32" t="s">
        <v>27</v>
      </c>
      <c r="AN10" s="27" t="s">
        <v>28</v>
      </c>
      <c r="AR10" s="22"/>
      <c r="BE10" s="31"/>
      <c r="BS10" s="19" t="s">
        <v>6</v>
      </c>
    </row>
    <row r="11" s="1" customFormat="1" ht="18.48" customHeight="1">
      <c r="B11" s="22"/>
      <c r="E11" s="27" t="s">
        <v>29</v>
      </c>
      <c r="AK11" s="32" t="s">
        <v>30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31</v>
      </c>
      <c r="AK13" s="32" t="s">
        <v>27</v>
      </c>
      <c r="AN13" s="34" t="s">
        <v>32</v>
      </c>
      <c r="AR13" s="22"/>
      <c r="BE13" s="31"/>
      <c r="BS13" s="19" t="s">
        <v>6</v>
      </c>
    </row>
    <row r="14">
      <c r="B14" s="22"/>
      <c r="E14" s="34" t="s">
        <v>32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30</v>
      </c>
      <c r="AN14" s="34" t="s">
        <v>32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33</v>
      </c>
      <c r="AK16" s="32" t="s">
        <v>27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34</v>
      </c>
      <c r="AK17" s="32" t="s">
        <v>30</v>
      </c>
      <c r="AN17" s="27" t="s">
        <v>1</v>
      </c>
      <c r="AR17" s="22"/>
      <c r="BE17" s="31"/>
      <c r="BS17" s="19" t="s">
        <v>35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36</v>
      </c>
      <c r="AK19" s="32" t="s">
        <v>27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34</v>
      </c>
      <c r="AK20" s="32" t="s">
        <v>30</v>
      </c>
      <c r="AN20" s="27" t="s">
        <v>1</v>
      </c>
      <c r="AR20" s="22"/>
      <c r="BE20" s="31"/>
      <c r="BS20" s="19" t="s">
        <v>3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37</v>
      </c>
      <c r="AR22" s="22"/>
      <c r="BE22" s="31"/>
    </row>
    <row r="23" s="1" customFormat="1" ht="47.25" customHeight="1">
      <c r="B23" s="22"/>
      <c r="E23" s="36" t="s">
        <v>38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40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41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42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43</v>
      </c>
      <c r="E29" s="3"/>
      <c r="F29" s="32" t="s">
        <v>44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45</v>
      </c>
      <c r="G30" s="3"/>
      <c r="H30" s="3"/>
      <c r="I30" s="3"/>
      <c r="J30" s="3"/>
      <c r="K30" s="3"/>
      <c r="L30" s="45">
        <v>0.12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46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47</v>
      </c>
      <c r="G32" s="3"/>
      <c r="H32" s="3"/>
      <c r="I32" s="3"/>
      <c r="J32" s="3"/>
      <c r="K32" s="3"/>
      <c r="L32" s="45">
        <v>0.12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48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49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50</v>
      </c>
      <c r="U35" s="50"/>
      <c r="V35" s="50"/>
      <c r="W35" s="50"/>
      <c r="X35" s="52" t="s">
        <v>51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52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53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54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55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54</v>
      </c>
      <c r="AI60" s="41"/>
      <c r="AJ60" s="41"/>
      <c r="AK60" s="41"/>
      <c r="AL60" s="41"/>
      <c r="AM60" s="58" t="s">
        <v>55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56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57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54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55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54</v>
      </c>
      <c r="AI75" s="41"/>
      <c r="AJ75" s="41"/>
      <c r="AK75" s="41"/>
      <c r="AL75" s="41"/>
      <c r="AM75" s="58" t="s">
        <v>55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58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250608-3NP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UPRAVENO ZŠ Pionýrů, Sokolov, Oprava elektroinstalace učeben v 3.NP 1. stupně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22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>Pionýrů 1614, 356 01 Sokolov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24</v>
      </c>
      <c r="AJ87" s="38"/>
      <c r="AK87" s="38"/>
      <c r="AL87" s="38"/>
      <c r="AM87" s="69" t="str">
        <f>IF(AN8= "","",AN8)</f>
        <v>30. 1. 2026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26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Město Sokolov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33</v>
      </c>
      <c r="AJ89" s="38"/>
      <c r="AK89" s="38"/>
      <c r="AL89" s="38"/>
      <c r="AM89" s="70" t="str">
        <f>IF(E17="","",E17)</f>
        <v>Josef Dryk</v>
      </c>
      <c r="AN89" s="4"/>
      <c r="AO89" s="4"/>
      <c r="AP89" s="4"/>
      <c r="AQ89" s="38"/>
      <c r="AR89" s="39"/>
      <c r="AS89" s="71" t="s">
        <v>59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31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36</v>
      </c>
      <c r="AJ90" s="38"/>
      <c r="AK90" s="38"/>
      <c r="AL90" s="38"/>
      <c r="AM90" s="70" t="str">
        <f>IF(E20="","",E20)</f>
        <v>Josef Dryk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60</v>
      </c>
      <c r="D92" s="80"/>
      <c r="E92" s="80"/>
      <c r="F92" s="80"/>
      <c r="G92" s="80"/>
      <c r="H92" s="81"/>
      <c r="I92" s="82" t="s">
        <v>61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62</v>
      </c>
      <c r="AH92" s="80"/>
      <c r="AI92" s="80"/>
      <c r="AJ92" s="80"/>
      <c r="AK92" s="80"/>
      <c r="AL92" s="80"/>
      <c r="AM92" s="80"/>
      <c r="AN92" s="82" t="s">
        <v>63</v>
      </c>
      <c r="AO92" s="80"/>
      <c r="AP92" s="84"/>
      <c r="AQ92" s="85" t="s">
        <v>64</v>
      </c>
      <c r="AR92" s="39"/>
      <c r="AS92" s="86" t="s">
        <v>65</v>
      </c>
      <c r="AT92" s="87" t="s">
        <v>66</v>
      </c>
      <c r="AU92" s="87" t="s">
        <v>67</v>
      </c>
      <c r="AV92" s="87" t="s">
        <v>68</v>
      </c>
      <c r="AW92" s="87" t="s">
        <v>69</v>
      </c>
      <c r="AX92" s="87" t="s">
        <v>70</v>
      </c>
      <c r="AY92" s="87" t="s">
        <v>71</v>
      </c>
      <c r="AZ92" s="87" t="s">
        <v>72</v>
      </c>
      <c r="BA92" s="87" t="s">
        <v>73</v>
      </c>
      <c r="BB92" s="87" t="s">
        <v>74</v>
      </c>
      <c r="BC92" s="87" t="s">
        <v>75</v>
      </c>
      <c r="BD92" s="88" t="s">
        <v>76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77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ROUND(SUM(AG95:AG141),2)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ROUND(SUM(AS95:AS141),2)</f>
        <v>0</v>
      </c>
      <c r="AT94" s="99">
        <f>ROUND(SUM(AV94:AW94),2)</f>
        <v>0</v>
      </c>
      <c r="AU94" s="100">
        <f>ROUND(SUM(AU95:AU141),5)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ROUND(SUM(AZ95:AZ141),2)</f>
        <v>0</v>
      </c>
      <c r="BA94" s="99">
        <f>ROUND(SUM(BA95:BA141),2)</f>
        <v>0</v>
      </c>
      <c r="BB94" s="99">
        <f>ROUND(SUM(BB95:BB141),2)</f>
        <v>0</v>
      </c>
      <c r="BC94" s="99">
        <f>ROUND(SUM(BC95:BC141),2)</f>
        <v>0</v>
      </c>
      <c r="BD94" s="101">
        <f>ROUND(SUM(BD95:BD141),2)</f>
        <v>0</v>
      </c>
      <c r="BE94" s="6"/>
      <c r="BS94" s="102" t="s">
        <v>78</v>
      </c>
      <c r="BT94" s="102" t="s">
        <v>79</v>
      </c>
      <c r="BU94" s="103" t="s">
        <v>80</v>
      </c>
      <c r="BV94" s="102" t="s">
        <v>81</v>
      </c>
      <c r="BW94" s="102" t="s">
        <v>4</v>
      </c>
      <c r="BX94" s="102" t="s">
        <v>82</v>
      </c>
      <c r="CL94" s="102" t="s">
        <v>19</v>
      </c>
    </row>
    <row r="95" s="7" customFormat="1" ht="24.75" customHeight="1">
      <c r="A95" s="104" t="s">
        <v>83</v>
      </c>
      <c r="B95" s="105"/>
      <c r="C95" s="106"/>
      <c r="D95" s="107" t="s">
        <v>84</v>
      </c>
      <c r="E95" s="107"/>
      <c r="F95" s="107"/>
      <c r="G95" s="107"/>
      <c r="H95" s="107"/>
      <c r="I95" s="108"/>
      <c r="J95" s="107" t="s">
        <v>85</v>
      </c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9">
        <f>'201.1 - Silnoproudá elekt...'!J30</f>
        <v>0</v>
      </c>
      <c r="AH95" s="108"/>
      <c r="AI95" s="108"/>
      <c r="AJ95" s="108"/>
      <c r="AK95" s="108"/>
      <c r="AL95" s="108"/>
      <c r="AM95" s="108"/>
      <c r="AN95" s="109">
        <f>SUM(AG95,AT95)</f>
        <v>0</v>
      </c>
      <c r="AO95" s="108"/>
      <c r="AP95" s="108"/>
      <c r="AQ95" s="110" t="s">
        <v>86</v>
      </c>
      <c r="AR95" s="105"/>
      <c r="AS95" s="111">
        <v>0</v>
      </c>
      <c r="AT95" s="112">
        <f>ROUND(SUM(AV95:AW95),2)</f>
        <v>0</v>
      </c>
      <c r="AU95" s="113">
        <f>'201.1 - Silnoproudá elekt...'!P118</f>
        <v>0</v>
      </c>
      <c r="AV95" s="112">
        <f>'201.1 - Silnoproudá elekt...'!J33</f>
        <v>0</v>
      </c>
      <c r="AW95" s="112">
        <f>'201.1 - Silnoproudá elekt...'!J34</f>
        <v>0</v>
      </c>
      <c r="AX95" s="112">
        <f>'201.1 - Silnoproudá elekt...'!J35</f>
        <v>0</v>
      </c>
      <c r="AY95" s="112">
        <f>'201.1 - Silnoproudá elekt...'!J36</f>
        <v>0</v>
      </c>
      <c r="AZ95" s="112">
        <f>'201.1 - Silnoproudá elekt...'!F33</f>
        <v>0</v>
      </c>
      <c r="BA95" s="112">
        <f>'201.1 - Silnoproudá elekt...'!F34</f>
        <v>0</v>
      </c>
      <c r="BB95" s="112">
        <f>'201.1 - Silnoproudá elekt...'!F35</f>
        <v>0</v>
      </c>
      <c r="BC95" s="112">
        <f>'201.1 - Silnoproudá elekt...'!F36</f>
        <v>0</v>
      </c>
      <c r="BD95" s="114">
        <f>'201.1 - Silnoproudá elekt...'!F37</f>
        <v>0</v>
      </c>
      <c r="BE95" s="7"/>
      <c r="BT95" s="115" t="s">
        <v>87</v>
      </c>
      <c r="BV95" s="115" t="s">
        <v>81</v>
      </c>
      <c r="BW95" s="115" t="s">
        <v>88</v>
      </c>
      <c r="BX95" s="115" t="s">
        <v>4</v>
      </c>
      <c r="CL95" s="115" t="s">
        <v>89</v>
      </c>
      <c r="CM95" s="115" t="s">
        <v>90</v>
      </c>
    </row>
    <row r="96" s="7" customFormat="1" ht="24.75" customHeight="1">
      <c r="A96" s="104" t="s">
        <v>83</v>
      </c>
      <c r="B96" s="105"/>
      <c r="C96" s="106"/>
      <c r="D96" s="107" t="s">
        <v>91</v>
      </c>
      <c r="E96" s="107"/>
      <c r="F96" s="107"/>
      <c r="G96" s="107"/>
      <c r="H96" s="107"/>
      <c r="I96" s="108"/>
      <c r="J96" s="107" t="s">
        <v>92</v>
      </c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9">
        <f>'201.2 - Slaboproudá elekt...'!J30</f>
        <v>0</v>
      </c>
      <c r="AH96" s="108"/>
      <c r="AI96" s="108"/>
      <c r="AJ96" s="108"/>
      <c r="AK96" s="108"/>
      <c r="AL96" s="108"/>
      <c r="AM96" s="108"/>
      <c r="AN96" s="109">
        <f>SUM(AG96,AT96)</f>
        <v>0</v>
      </c>
      <c r="AO96" s="108"/>
      <c r="AP96" s="108"/>
      <c r="AQ96" s="110" t="s">
        <v>86</v>
      </c>
      <c r="AR96" s="105"/>
      <c r="AS96" s="111">
        <v>0</v>
      </c>
      <c r="AT96" s="112">
        <f>ROUND(SUM(AV96:AW96),2)</f>
        <v>0</v>
      </c>
      <c r="AU96" s="113">
        <f>'201.2 - Slaboproudá elekt...'!P118</f>
        <v>0</v>
      </c>
      <c r="AV96" s="112">
        <f>'201.2 - Slaboproudá elekt...'!J33</f>
        <v>0</v>
      </c>
      <c r="AW96" s="112">
        <f>'201.2 - Slaboproudá elekt...'!J34</f>
        <v>0</v>
      </c>
      <c r="AX96" s="112">
        <f>'201.2 - Slaboproudá elekt...'!J35</f>
        <v>0</v>
      </c>
      <c r="AY96" s="112">
        <f>'201.2 - Slaboproudá elekt...'!J36</f>
        <v>0</v>
      </c>
      <c r="AZ96" s="112">
        <f>'201.2 - Slaboproudá elekt...'!F33</f>
        <v>0</v>
      </c>
      <c r="BA96" s="112">
        <f>'201.2 - Slaboproudá elekt...'!F34</f>
        <v>0</v>
      </c>
      <c r="BB96" s="112">
        <f>'201.2 - Slaboproudá elekt...'!F35</f>
        <v>0</v>
      </c>
      <c r="BC96" s="112">
        <f>'201.2 - Slaboproudá elekt...'!F36</f>
        <v>0</v>
      </c>
      <c r="BD96" s="114">
        <f>'201.2 - Slaboproudá elekt...'!F37</f>
        <v>0</v>
      </c>
      <c r="BE96" s="7"/>
      <c r="BT96" s="115" t="s">
        <v>87</v>
      </c>
      <c r="BV96" s="115" t="s">
        <v>81</v>
      </c>
      <c r="BW96" s="115" t="s">
        <v>93</v>
      </c>
      <c r="BX96" s="115" t="s">
        <v>4</v>
      </c>
      <c r="CL96" s="115" t="s">
        <v>89</v>
      </c>
      <c r="CM96" s="115" t="s">
        <v>90</v>
      </c>
    </row>
    <row r="97" s="7" customFormat="1" ht="24.75" customHeight="1">
      <c r="A97" s="104" t="s">
        <v>83</v>
      </c>
      <c r="B97" s="105"/>
      <c r="C97" s="106"/>
      <c r="D97" s="107" t="s">
        <v>94</v>
      </c>
      <c r="E97" s="107"/>
      <c r="F97" s="107"/>
      <c r="G97" s="107"/>
      <c r="H97" s="107"/>
      <c r="I97" s="108"/>
      <c r="J97" s="107" t="s">
        <v>95</v>
      </c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9">
        <f>'201.3 - Stavební přípomoc...'!J30</f>
        <v>0</v>
      </c>
      <c r="AH97" s="108"/>
      <c r="AI97" s="108"/>
      <c r="AJ97" s="108"/>
      <c r="AK97" s="108"/>
      <c r="AL97" s="108"/>
      <c r="AM97" s="108"/>
      <c r="AN97" s="109">
        <f>SUM(AG97,AT97)</f>
        <v>0</v>
      </c>
      <c r="AO97" s="108"/>
      <c r="AP97" s="108"/>
      <c r="AQ97" s="110" t="s">
        <v>86</v>
      </c>
      <c r="AR97" s="105"/>
      <c r="AS97" s="111">
        <v>0</v>
      </c>
      <c r="AT97" s="112">
        <f>ROUND(SUM(AV97:AW97),2)</f>
        <v>0</v>
      </c>
      <c r="AU97" s="113">
        <f>'201.3 - Stavební přípomoc...'!P121</f>
        <v>0</v>
      </c>
      <c r="AV97" s="112">
        <f>'201.3 - Stavební přípomoc...'!J33</f>
        <v>0</v>
      </c>
      <c r="AW97" s="112">
        <f>'201.3 - Stavební přípomoc...'!J34</f>
        <v>0</v>
      </c>
      <c r="AX97" s="112">
        <f>'201.3 - Stavební přípomoc...'!J35</f>
        <v>0</v>
      </c>
      <c r="AY97" s="112">
        <f>'201.3 - Stavební přípomoc...'!J36</f>
        <v>0</v>
      </c>
      <c r="AZ97" s="112">
        <f>'201.3 - Stavební přípomoc...'!F33</f>
        <v>0</v>
      </c>
      <c r="BA97" s="112">
        <f>'201.3 - Stavební přípomoc...'!F34</f>
        <v>0</v>
      </c>
      <c r="BB97" s="112">
        <f>'201.3 - Stavební přípomoc...'!F35</f>
        <v>0</v>
      </c>
      <c r="BC97" s="112">
        <f>'201.3 - Stavební přípomoc...'!F36</f>
        <v>0</v>
      </c>
      <c r="BD97" s="114">
        <f>'201.3 - Stavební přípomoc...'!F37</f>
        <v>0</v>
      </c>
      <c r="BE97" s="7"/>
      <c r="BT97" s="115" t="s">
        <v>87</v>
      </c>
      <c r="BV97" s="115" t="s">
        <v>81</v>
      </c>
      <c r="BW97" s="115" t="s">
        <v>96</v>
      </c>
      <c r="BX97" s="115" t="s">
        <v>4</v>
      </c>
      <c r="CL97" s="115" t="s">
        <v>89</v>
      </c>
      <c r="CM97" s="115" t="s">
        <v>90</v>
      </c>
    </row>
    <row r="98" s="7" customFormat="1" ht="24.75" customHeight="1">
      <c r="A98" s="104" t="s">
        <v>83</v>
      </c>
      <c r="B98" s="105"/>
      <c r="C98" s="106"/>
      <c r="D98" s="107" t="s">
        <v>97</v>
      </c>
      <c r="E98" s="107"/>
      <c r="F98" s="107"/>
      <c r="G98" s="107"/>
      <c r="H98" s="107"/>
      <c r="I98" s="108"/>
      <c r="J98" s="107" t="s">
        <v>98</v>
      </c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9">
        <f>'201.4 - Stavební úpravy -...'!J30</f>
        <v>0</v>
      </c>
      <c r="AH98" s="108"/>
      <c r="AI98" s="108"/>
      <c r="AJ98" s="108"/>
      <c r="AK98" s="108"/>
      <c r="AL98" s="108"/>
      <c r="AM98" s="108"/>
      <c r="AN98" s="109">
        <f>SUM(AG98,AT98)</f>
        <v>0</v>
      </c>
      <c r="AO98" s="108"/>
      <c r="AP98" s="108"/>
      <c r="AQ98" s="110" t="s">
        <v>86</v>
      </c>
      <c r="AR98" s="105"/>
      <c r="AS98" s="111">
        <v>0</v>
      </c>
      <c r="AT98" s="112">
        <f>ROUND(SUM(AV98:AW98),2)</f>
        <v>0</v>
      </c>
      <c r="AU98" s="113">
        <f>'201.4 - Stavební úpravy -...'!P135</f>
        <v>0</v>
      </c>
      <c r="AV98" s="112">
        <f>'201.4 - Stavební úpravy -...'!J33</f>
        <v>0</v>
      </c>
      <c r="AW98" s="112">
        <f>'201.4 - Stavební úpravy -...'!J34</f>
        <v>0</v>
      </c>
      <c r="AX98" s="112">
        <f>'201.4 - Stavební úpravy -...'!J35</f>
        <v>0</v>
      </c>
      <c r="AY98" s="112">
        <f>'201.4 - Stavební úpravy -...'!J36</f>
        <v>0</v>
      </c>
      <c r="AZ98" s="112">
        <f>'201.4 - Stavební úpravy -...'!F33</f>
        <v>0</v>
      </c>
      <c r="BA98" s="112">
        <f>'201.4 - Stavební úpravy -...'!F34</f>
        <v>0</v>
      </c>
      <c r="BB98" s="112">
        <f>'201.4 - Stavební úpravy -...'!F35</f>
        <v>0</v>
      </c>
      <c r="BC98" s="112">
        <f>'201.4 - Stavební úpravy -...'!F36</f>
        <v>0</v>
      </c>
      <c r="BD98" s="114">
        <f>'201.4 - Stavební úpravy -...'!F37</f>
        <v>0</v>
      </c>
      <c r="BE98" s="7"/>
      <c r="BT98" s="115" t="s">
        <v>87</v>
      </c>
      <c r="BV98" s="115" t="s">
        <v>81</v>
      </c>
      <c r="BW98" s="115" t="s">
        <v>99</v>
      </c>
      <c r="BX98" s="115" t="s">
        <v>4</v>
      </c>
      <c r="CL98" s="115" t="s">
        <v>89</v>
      </c>
      <c r="CM98" s="115" t="s">
        <v>90</v>
      </c>
    </row>
    <row r="99" s="7" customFormat="1" ht="24.75" customHeight="1">
      <c r="A99" s="104" t="s">
        <v>83</v>
      </c>
      <c r="B99" s="105"/>
      <c r="C99" s="106"/>
      <c r="D99" s="107" t="s">
        <v>100</v>
      </c>
      <c r="E99" s="107"/>
      <c r="F99" s="107"/>
      <c r="G99" s="107"/>
      <c r="H99" s="107"/>
      <c r="I99" s="108"/>
      <c r="J99" s="107" t="s">
        <v>101</v>
      </c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9">
        <f>'202.1 - Silnoproudá elekt...'!J30</f>
        <v>0</v>
      </c>
      <c r="AH99" s="108"/>
      <c r="AI99" s="108"/>
      <c r="AJ99" s="108"/>
      <c r="AK99" s="108"/>
      <c r="AL99" s="108"/>
      <c r="AM99" s="108"/>
      <c r="AN99" s="109">
        <f>SUM(AG99,AT99)</f>
        <v>0</v>
      </c>
      <c r="AO99" s="108"/>
      <c r="AP99" s="108"/>
      <c r="AQ99" s="110" t="s">
        <v>86</v>
      </c>
      <c r="AR99" s="105"/>
      <c r="AS99" s="111">
        <v>0</v>
      </c>
      <c r="AT99" s="112">
        <f>ROUND(SUM(AV99:AW99),2)</f>
        <v>0</v>
      </c>
      <c r="AU99" s="113">
        <f>'202.1 - Silnoproudá elekt...'!P118</f>
        <v>0</v>
      </c>
      <c r="AV99" s="112">
        <f>'202.1 - Silnoproudá elekt...'!J33</f>
        <v>0</v>
      </c>
      <c r="AW99" s="112">
        <f>'202.1 - Silnoproudá elekt...'!J34</f>
        <v>0</v>
      </c>
      <c r="AX99" s="112">
        <f>'202.1 - Silnoproudá elekt...'!J35</f>
        <v>0</v>
      </c>
      <c r="AY99" s="112">
        <f>'202.1 - Silnoproudá elekt...'!J36</f>
        <v>0</v>
      </c>
      <c r="AZ99" s="112">
        <f>'202.1 - Silnoproudá elekt...'!F33</f>
        <v>0</v>
      </c>
      <c r="BA99" s="112">
        <f>'202.1 - Silnoproudá elekt...'!F34</f>
        <v>0</v>
      </c>
      <c r="BB99" s="112">
        <f>'202.1 - Silnoproudá elekt...'!F35</f>
        <v>0</v>
      </c>
      <c r="BC99" s="112">
        <f>'202.1 - Silnoproudá elekt...'!F36</f>
        <v>0</v>
      </c>
      <c r="BD99" s="114">
        <f>'202.1 - Silnoproudá elekt...'!F37</f>
        <v>0</v>
      </c>
      <c r="BE99" s="7"/>
      <c r="BT99" s="115" t="s">
        <v>87</v>
      </c>
      <c r="BV99" s="115" t="s">
        <v>81</v>
      </c>
      <c r="BW99" s="115" t="s">
        <v>102</v>
      </c>
      <c r="BX99" s="115" t="s">
        <v>4</v>
      </c>
      <c r="CL99" s="115" t="s">
        <v>89</v>
      </c>
      <c r="CM99" s="115" t="s">
        <v>90</v>
      </c>
    </row>
    <row r="100" s="7" customFormat="1" ht="24.75" customHeight="1">
      <c r="A100" s="104" t="s">
        <v>83</v>
      </c>
      <c r="B100" s="105"/>
      <c r="C100" s="106"/>
      <c r="D100" s="107" t="s">
        <v>103</v>
      </c>
      <c r="E100" s="107"/>
      <c r="F100" s="107"/>
      <c r="G100" s="107"/>
      <c r="H100" s="107"/>
      <c r="I100" s="108"/>
      <c r="J100" s="107" t="s">
        <v>104</v>
      </c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9">
        <f>'202.2 - Slaboproudá elekt...'!J30</f>
        <v>0</v>
      </c>
      <c r="AH100" s="108"/>
      <c r="AI100" s="108"/>
      <c r="AJ100" s="108"/>
      <c r="AK100" s="108"/>
      <c r="AL100" s="108"/>
      <c r="AM100" s="108"/>
      <c r="AN100" s="109">
        <f>SUM(AG100,AT100)</f>
        <v>0</v>
      </c>
      <c r="AO100" s="108"/>
      <c r="AP100" s="108"/>
      <c r="AQ100" s="110" t="s">
        <v>86</v>
      </c>
      <c r="AR100" s="105"/>
      <c r="AS100" s="111">
        <v>0</v>
      </c>
      <c r="AT100" s="112">
        <f>ROUND(SUM(AV100:AW100),2)</f>
        <v>0</v>
      </c>
      <c r="AU100" s="113">
        <f>'202.2 - Slaboproudá elekt...'!P118</f>
        <v>0</v>
      </c>
      <c r="AV100" s="112">
        <f>'202.2 - Slaboproudá elekt...'!J33</f>
        <v>0</v>
      </c>
      <c r="AW100" s="112">
        <f>'202.2 - Slaboproudá elekt...'!J34</f>
        <v>0</v>
      </c>
      <c r="AX100" s="112">
        <f>'202.2 - Slaboproudá elekt...'!J35</f>
        <v>0</v>
      </c>
      <c r="AY100" s="112">
        <f>'202.2 - Slaboproudá elekt...'!J36</f>
        <v>0</v>
      </c>
      <c r="AZ100" s="112">
        <f>'202.2 - Slaboproudá elekt...'!F33</f>
        <v>0</v>
      </c>
      <c r="BA100" s="112">
        <f>'202.2 - Slaboproudá elekt...'!F34</f>
        <v>0</v>
      </c>
      <c r="BB100" s="112">
        <f>'202.2 - Slaboproudá elekt...'!F35</f>
        <v>0</v>
      </c>
      <c r="BC100" s="112">
        <f>'202.2 - Slaboproudá elekt...'!F36</f>
        <v>0</v>
      </c>
      <c r="BD100" s="114">
        <f>'202.2 - Slaboproudá elekt...'!F37</f>
        <v>0</v>
      </c>
      <c r="BE100" s="7"/>
      <c r="BT100" s="115" t="s">
        <v>87</v>
      </c>
      <c r="BV100" s="115" t="s">
        <v>81</v>
      </c>
      <c r="BW100" s="115" t="s">
        <v>105</v>
      </c>
      <c r="BX100" s="115" t="s">
        <v>4</v>
      </c>
      <c r="CL100" s="115" t="s">
        <v>89</v>
      </c>
      <c r="CM100" s="115" t="s">
        <v>90</v>
      </c>
    </row>
    <row r="101" s="7" customFormat="1" ht="24.75" customHeight="1">
      <c r="A101" s="104" t="s">
        <v>83</v>
      </c>
      <c r="B101" s="105"/>
      <c r="C101" s="106"/>
      <c r="D101" s="107" t="s">
        <v>106</v>
      </c>
      <c r="E101" s="107"/>
      <c r="F101" s="107"/>
      <c r="G101" s="107"/>
      <c r="H101" s="107"/>
      <c r="I101" s="108"/>
      <c r="J101" s="107" t="s">
        <v>107</v>
      </c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9">
        <f>'202.3 - Stavební přípomoc...'!J30</f>
        <v>0</v>
      </c>
      <c r="AH101" s="108"/>
      <c r="AI101" s="108"/>
      <c r="AJ101" s="108"/>
      <c r="AK101" s="108"/>
      <c r="AL101" s="108"/>
      <c r="AM101" s="108"/>
      <c r="AN101" s="109">
        <f>SUM(AG101,AT101)</f>
        <v>0</v>
      </c>
      <c r="AO101" s="108"/>
      <c r="AP101" s="108"/>
      <c r="AQ101" s="110" t="s">
        <v>86</v>
      </c>
      <c r="AR101" s="105"/>
      <c r="AS101" s="111">
        <v>0</v>
      </c>
      <c r="AT101" s="112">
        <f>ROUND(SUM(AV101:AW101),2)</f>
        <v>0</v>
      </c>
      <c r="AU101" s="113">
        <f>'202.3 - Stavební přípomoc...'!P121</f>
        <v>0</v>
      </c>
      <c r="AV101" s="112">
        <f>'202.3 - Stavební přípomoc...'!J33</f>
        <v>0</v>
      </c>
      <c r="AW101" s="112">
        <f>'202.3 - Stavební přípomoc...'!J34</f>
        <v>0</v>
      </c>
      <c r="AX101" s="112">
        <f>'202.3 - Stavební přípomoc...'!J35</f>
        <v>0</v>
      </c>
      <c r="AY101" s="112">
        <f>'202.3 - Stavební přípomoc...'!J36</f>
        <v>0</v>
      </c>
      <c r="AZ101" s="112">
        <f>'202.3 - Stavební přípomoc...'!F33</f>
        <v>0</v>
      </c>
      <c r="BA101" s="112">
        <f>'202.3 - Stavební přípomoc...'!F34</f>
        <v>0</v>
      </c>
      <c r="BB101" s="112">
        <f>'202.3 - Stavební přípomoc...'!F35</f>
        <v>0</v>
      </c>
      <c r="BC101" s="112">
        <f>'202.3 - Stavební přípomoc...'!F36</f>
        <v>0</v>
      </c>
      <c r="BD101" s="114">
        <f>'202.3 - Stavební přípomoc...'!F37</f>
        <v>0</v>
      </c>
      <c r="BE101" s="7"/>
      <c r="BT101" s="115" t="s">
        <v>87</v>
      </c>
      <c r="BV101" s="115" t="s">
        <v>81</v>
      </c>
      <c r="BW101" s="115" t="s">
        <v>108</v>
      </c>
      <c r="BX101" s="115" t="s">
        <v>4</v>
      </c>
      <c r="CL101" s="115" t="s">
        <v>89</v>
      </c>
      <c r="CM101" s="115" t="s">
        <v>90</v>
      </c>
    </row>
    <row r="102" s="7" customFormat="1" ht="16.5" customHeight="1">
      <c r="A102" s="104" t="s">
        <v>83</v>
      </c>
      <c r="B102" s="105"/>
      <c r="C102" s="106"/>
      <c r="D102" s="107" t="s">
        <v>109</v>
      </c>
      <c r="E102" s="107"/>
      <c r="F102" s="107"/>
      <c r="G102" s="107"/>
      <c r="H102" s="107"/>
      <c r="I102" s="108"/>
      <c r="J102" s="107" t="s">
        <v>110</v>
      </c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9">
        <f>'202.4 - Stavební úpravy -...'!J30</f>
        <v>0</v>
      </c>
      <c r="AH102" s="108"/>
      <c r="AI102" s="108"/>
      <c r="AJ102" s="108"/>
      <c r="AK102" s="108"/>
      <c r="AL102" s="108"/>
      <c r="AM102" s="108"/>
      <c r="AN102" s="109">
        <f>SUM(AG102,AT102)</f>
        <v>0</v>
      </c>
      <c r="AO102" s="108"/>
      <c r="AP102" s="108"/>
      <c r="AQ102" s="110" t="s">
        <v>86</v>
      </c>
      <c r="AR102" s="105"/>
      <c r="AS102" s="111">
        <v>0</v>
      </c>
      <c r="AT102" s="112">
        <f>ROUND(SUM(AV102:AW102),2)</f>
        <v>0</v>
      </c>
      <c r="AU102" s="113">
        <f>'202.4 - Stavební úpravy -...'!P136</f>
        <v>0</v>
      </c>
      <c r="AV102" s="112">
        <f>'202.4 - Stavební úpravy -...'!J33</f>
        <v>0</v>
      </c>
      <c r="AW102" s="112">
        <f>'202.4 - Stavební úpravy -...'!J34</f>
        <v>0</v>
      </c>
      <c r="AX102" s="112">
        <f>'202.4 - Stavební úpravy -...'!J35</f>
        <v>0</v>
      </c>
      <c r="AY102" s="112">
        <f>'202.4 - Stavební úpravy -...'!J36</f>
        <v>0</v>
      </c>
      <c r="AZ102" s="112">
        <f>'202.4 - Stavební úpravy -...'!F33</f>
        <v>0</v>
      </c>
      <c r="BA102" s="112">
        <f>'202.4 - Stavební úpravy -...'!F34</f>
        <v>0</v>
      </c>
      <c r="BB102" s="112">
        <f>'202.4 - Stavební úpravy -...'!F35</f>
        <v>0</v>
      </c>
      <c r="BC102" s="112">
        <f>'202.4 - Stavební úpravy -...'!F36</f>
        <v>0</v>
      </c>
      <c r="BD102" s="114">
        <f>'202.4 - Stavební úpravy -...'!F37</f>
        <v>0</v>
      </c>
      <c r="BE102" s="7"/>
      <c r="BT102" s="115" t="s">
        <v>87</v>
      </c>
      <c r="BV102" s="115" t="s">
        <v>81</v>
      </c>
      <c r="BW102" s="115" t="s">
        <v>111</v>
      </c>
      <c r="BX102" s="115" t="s">
        <v>4</v>
      </c>
      <c r="CL102" s="115" t="s">
        <v>89</v>
      </c>
      <c r="CM102" s="115" t="s">
        <v>90</v>
      </c>
    </row>
    <row r="103" s="7" customFormat="1" ht="16.5" customHeight="1">
      <c r="A103" s="104" t="s">
        <v>83</v>
      </c>
      <c r="B103" s="105"/>
      <c r="C103" s="106"/>
      <c r="D103" s="107" t="s">
        <v>112</v>
      </c>
      <c r="E103" s="107"/>
      <c r="F103" s="107"/>
      <c r="G103" s="107"/>
      <c r="H103" s="107"/>
      <c r="I103" s="108"/>
      <c r="J103" s="107" t="s">
        <v>113</v>
      </c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9">
        <f>'202.5 - Vybavení učebny -...'!J30</f>
        <v>0</v>
      </c>
      <c r="AH103" s="108"/>
      <c r="AI103" s="108"/>
      <c r="AJ103" s="108"/>
      <c r="AK103" s="108"/>
      <c r="AL103" s="108"/>
      <c r="AM103" s="108"/>
      <c r="AN103" s="109">
        <f>SUM(AG103,AT103)</f>
        <v>0</v>
      </c>
      <c r="AO103" s="108"/>
      <c r="AP103" s="108"/>
      <c r="AQ103" s="110" t="s">
        <v>86</v>
      </c>
      <c r="AR103" s="105"/>
      <c r="AS103" s="111">
        <v>0</v>
      </c>
      <c r="AT103" s="112">
        <f>ROUND(SUM(AV103:AW103),2)</f>
        <v>0</v>
      </c>
      <c r="AU103" s="113">
        <f>'202.5 - Vybavení učebny -...'!P118</f>
        <v>0</v>
      </c>
      <c r="AV103" s="112">
        <f>'202.5 - Vybavení učebny -...'!J33</f>
        <v>0</v>
      </c>
      <c r="AW103" s="112">
        <f>'202.5 - Vybavení učebny -...'!J34</f>
        <v>0</v>
      </c>
      <c r="AX103" s="112">
        <f>'202.5 - Vybavení učebny -...'!J35</f>
        <v>0</v>
      </c>
      <c r="AY103" s="112">
        <f>'202.5 - Vybavení učebny -...'!J36</f>
        <v>0</v>
      </c>
      <c r="AZ103" s="112">
        <f>'202.5 - Vybavení učebny -...'!F33</f>
        <v>0</v>
      </c>
      <c r="BA103" s="112">
        <f>'202.5 - Vybavení učebny -...'!F34</f>
        <v>0</v>
      </c>
      <c r="BB103" s="112">
        <f>'202.5 - Vybavení učebny -...'!F35</f>
        <v>0</v>
      </c>
      <c r="BC103" s="112">
        <f>'202.5 - Vybavení učebny -...'!F36</f>
        <v>0</v>
      </c>
      <c r="BD103" s="114">
        <f>'202.5 - Vybavení učebny -...'!F37</f>
        <v>0</v>
      </c>
      <c r="BE103" s="7"/>
      <c r="BT103" s="115" t="s">
        <v>87</v>
      </c>
      <c r="BV103" s="115" t="s">
        <v>81</v>
      </c>
      <c r="BW103" s="115" t="s">
        <v>114</v>
      </c>
      <c r="BX103" s="115" t="s">
        <v>4</v>
      </c>
      <c r="CL103" s="115" t="s">
        <v>89</v>
      </c>
      <c r="CM103" s="115" t="s">
        <v>90</v>
      </c>
    </row>
    <row r="104" s="7" customFormat="1" ht="24.75" customHeight="1">
      <c r="A104" s="104" t="s">
        <v>83</v>
      </c>
      <c r="B104" s="105"/>
      <c r="C104" s="106"/>
      <c r="D104" s="107" t="s">
        <v>115</v>
      </c>
      <c r="E104" s="107"/>
      <c r="F104" s="107"/>
      <c r="G104" s="107"/>
      <c r="H104" s="107"/>
      <c r="I104" s="108"/>
      <c r="J104" s="107" t="s">
        <v>116</v>
      </c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9">
        <f>'203.1 - Silnoproudá elekt...'!J30</f>
        <v>0</v>
      </c>
      <c r="AH104" s="108"/>
      <c r="AI104" s="108"/>
      <c r="AJ104" s="108"/>
      <c r="AK104" s="108"/>
      <c r="AL104" s="108"/>
      <c r="AM104" s="108"/>
      <c r="AN104" s="109">
        <f>SUM(AG104,AT104)</f>
        <v>0</v>
      </c>
      <c r="AO104" s="108"/>
      <c r="AP104" s="108"/>
      <c r="AQ104" s="110" t="s">
        <v>86</v>
      </c>
      <c r="AR104" s="105"/>
      <c r="AS104" s="111">
        <v>0</v>
      </c>
      <c r="AT104" s="112">
        <f>ROUND(SUM(AV104:AW104),2)</f>
        <v>0</v>
      </c>
      <c r="AU104" s="113">
        <f>'203.1 - Silnoproudá elekt...'!P118</f>
        <v>0</v>
      </c>
      <c r="AV104" s="112">
        <f>'203.1 - Silnoproudá elekt...'!J33</f>
        <v>0</v>
      </c>
      <c r="AW104" s="112">
        <f>'203.1 - Silnoproudá elekt...'!J34</f>
        <v>0</v>
      </c>
      <c r="AX104" s="112">
        <f>'203.1 - Silnoproudá elekt...'!J35</f>
        <v>0</v>
      </c>
      <c r="AY104" s="112">
        <f>'203.1 - Silnoproudá elekt...'!J36</f>
        <v>0</v>
      </c>
      <c r="AZ104" s="112">
        <f>'203.1 - Silnoproudá elekt...'!F33</f>
        <v>0</v>
      </c>
      <c r="BA104" s="112">
        <f>'203.1 - Silnoproudá elekt...'!F34</f>
        <v>0</v>
      </c>
      <c r="BB104" s="112">
        <f>'203.1 - Silnoproudá elekt...'!F35</f>
        <v>0</v>
      </c>
      <c r="BC104" s="112">
        <f>'203.1 - Silnoproudá elekt...'!F36</f>
        <v>0</v>
      </c>
      <c r="BD104" s="114">
        <f>'203.1 - Silnoproudá elekt...'!F37</f>
        <v>0</v>
      </c>
      <c r="BE104" s="7"/>
      <c r="BT104" s="115" t="s">
        <v>87</v>
      </c>
      <c r="BV104" s="115" t="s">
        <v>81</v>
      </c>
      <c r="BW104" s="115" t="s">
        <v>117</v>
      </c>
      <c r="BX104" s="115" t="s">
        <v>4</v>
      </c>
      <c r="CL104" s="115" t="s">
        <v>89</v>
      </c>
      <c r="CM104" s="115" t="s">
        <v>90</v>
      </c>
    </row>
    <row r="105" s="7" customFormat="1" ht="24.75" customHeight="1">
      <c r="A105" s="104" t="s">
        <v>83</v>
      </c>
      <c r="B105" s="105"/>
      <c r="C105" s="106"/>
      <c r="D105" s="107" t="s">
        <v>118</v>
      </c>
      <c r="E105" s="107"/>
      <c r="F105" s="107"/>
      <c r="G105" s="107"/>
      <c r="H105" s="107"/>
      <c r="I105" s="108"/>
      <c r="J105" s="107" t="s">
        <v>119</v>
      </c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9">
        <f>'203.2 - Slaboproudá elekt...'!J30</f>
        <v>0</v>
      </c>
      <c r="AH105" s="108"/>
      <c r="AI105" s="108"/>
      <c r="AJ105" s="108"/>
      <c r="AK105" s="108"/>
      <c r="AL105" s="108"/>
      <c r="AM105" s="108"/>
      <c r="AN105" s="109">
        <f>SUM(AG105,AT105)</f>
        <v>0</v>
      </c>
      <c r="AO105" s="108"/>
      <c r="AP105" s="108"/>
      <c r="AQ105" s="110" t="s">
        <v>86</v>
      </c>
      <c r="AR105" s="105"/>
      <c r="AS105" s="111">
        <v>0</v>
      </c>
      <c r="AT105" s="112">
        <f>ROUND(SUM(AV105:AW105),2)</f>
        <v>0</v>
      </c>
      <c r="AU105" s="113">
        <f>'203.2 - Slaboproudá elekt...'!P118</f>
        <v>0</v>
      </c>
      <c r="AV105" s="112">
        <f>'203.2 - Slaboproudá elekt...'!J33</f>
        <v>0</v>
      </c>
      <c r="AW105" s="112">
        <f>'203.2 - Slaboproudá elekt...'!J34</f>
        <v>0</v>
      </c>
      <c r="AX105" s="112">
        <f>'203.2 - Slaboproudá elekt...'!J35</f>
        <v>0</v>
      </c>
      <c r="AY105" s="112">
        <f>'203.2 - Slaboproudá elekt...'!J36</f>
        <v>0</v>
      </c>
      <c r="AZ105" s="112">
        <f>'203.2 - Slaboproudá elekt...'!F33</f>
        <v>0</v>
      </c>
      <c r="BA105" s="112">
        <f>'203.2 - Slaboproudá elekt...'!F34</f>
        <v>0</v>
      </c>
      <c r="BB105" s="112">
        <f>'203.2 - Slaboproudá elekt...'!F35</f>
        <v>0</v>
      </c>
      <c r="BC105" s="112">
        <f>'203.2 - Slaboproudá elekt...'!F36</f>
        <v>0</v>
      </c>
      <c r="BD105" s="114">
        <f>'203.2 - Slaboproudá elekt...'!F37</f>
        <v>0</v>
      </c>
      <c r="BE105" s="7"/>
      <c r="BT105" s="115" t="s">
        <v>87</v>
      </c>
      <c r="BV105" s="115" t="s">
        <v>81</v>
      </c>
      <c r="BW105" s="115" t="s">
        <v>120</v>
      </c>
      <c r="BX105" s="115" t="s">
        <v>4</v>
      </c>
      <c r="CL105" s="115" t="s">
        <v>89</v>
      </c>
      <c r="CM105" s="115" t="s">
        <v>90</v>
      </c>
    </row>
    <row r="106" s="7" customFormat="1" ht="24.75" customHeight="1">
      <c r="A106" s="104" t="s">
        <v>83</v>
      </c>
      <c r="B106" s="105"/>
      <c r="C106" s="106"/>
      <c r="D106" s="107" t="s">
        <v>121</v>
      </c>
      <c r="E106" s="107"/>
      <c r="F106" s="107"/>
      <c r="G106" s="107"/>
      <c r="H106" s="107"/>
      <c r="I106" s="108"/>
      <c r="J106" s="107" t="s">
        <v>122</v>
      </c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9">
        <f>'203.3 - Stavební přípomoc...'!J30</f>
        <v>0</v>
      </c>
      <c r="AH106" s="108"/>
      <c r="AI106" s="108"/>
      <c r="AJ106" s="108"/>
      <c r="AK106" s="108"/>
      <c r="AL106" s="108"/>
      <c r="AM106" s="108"/>
      <c r="AN106" s="109">
        <f>SUM(AG106,AT106)</f>
        <v>0</v>
      </c>
      <c r="AO106" s="108"/>
      <c r="AP106" s="108"/>
      <c r="AQ106" s="110" t="s">
        <v>86</v>
      </c>
      <c r="AR106" s="105"/>
      <c r="AS106" s="111">
        <v>0</v>
      </c>
      <c r="AT106" s="112">
        <f>ROUND(SUM(AV106:AW106),2)</f>
        <v>0</v>
      </c>
      <c r="AU106" s="113">
        <f>'203.3 - Stavební přípomoc...'!P121</f>
        <v>0</v>
      </c>
      <c r="AV106" s="112">
        <f>'203.3 - Stavební přípomoc...'!J33</f>
        <v>0</v>
      </c>
      <c r="AW106" s="112">
        <f>'203.3 - Stavební přípomoc...'!J34</f>
        <v>0</v>
      </c>
      <c r="AX106" s="112">
        <f>'203.3 - Stavební přípomoc...'!J35</f>
        <v>0</v>
      </c>
      <c r="AY106" s="112">
        <f>'203.3 - Stavební přípomoc...'!J36</f>
        <v>0</v>
      </c>
      <c r="AZ106" s="112">
        <f>'203.3 - Stavební přípomoc...'!F33</f>
        <v>0</v>
      </c>
      <c r="BA106" s="112">
        <f>'203.3 - Stavební přípomoc...'!F34</f>
        <v>0</v>
      </c>
      <c r="BB106" s="112">
        <f>'203.3 - Stavební přípomoc...'!F35</f>
        <v>0</v>
      </c>
      <c r="BC106" s="112">
        <f>'203.3 - Stavební přípomoc...'!F36</f>
        <v>0</v>
      </c>
      <c r="BD106" s="114">
        <f>'203.3 - Stavební přípomoc...'!F37</f>
        <v>0</v>
      </c>
      <c r="BE106" s="7"/>
      <c r="BT106" s="115" t="s">
        <v>87</v>
      </c>
      <c r="BV106" s="115" t="s">
        <v>81</v>
      </c>
      <c r="BW106" s="115" t="s">
        <v>123</v>
      </c>
      <c r="BX106" s="115" t="s">
        <v>4</v>
      </c>
      <c r="CL106" s="115" t="s">
        <v>89</v>
      </c>
      <c r="CM106" s="115" t="s">
        <v>90</v>
      </c>
    </row>
    <row r="107" s="7" customFormat="1" ht="16.5" customHeight="1">
      <c r="A107" s="104" t="s">
        <v>83</v>
      </c>
      <c r="B107" s="105"/>
      <c r="C107" s="106"/>
      <c r="D107" s="107" t="s">
        <v>124</v>
      </c>
      <c r="E107" s="107"/>
      <c r="F107" s="107"/>
      <c r="G107" s="107"/>
      <c r="H107" s="107"/>
      <c r="I107" s="108"/>
      <c r="J107" s="107" t="s">
        <v>125</v>
      </c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9">
        <f>'203.4 - Stavební úpravy -...'!J30</f>
        <v>0</v>
      </c>
      <c r="AH107" s="108"/>
      <c r="AI107" s="108"/>
      <c r="AJ107" s="108"/>
      <c r="AK107" s="108"/>
      <c r="AL107" s="108"/>
      <c r="AM107" s="108"/>
      <c r="AN107" s="109">
        <f>SUM(AG107,AT107)</f>
        <v>0</v>
      </c>
      <c r="AO107" s="108"/>
      <c r="AP107" s="108"/>
      <c r="AQ107" s="110" t="s">
        <v>86</v>
      </c>
      <c r="AR107" s="105"/>
      <c r="AS107" s="111">
        <v>0</v>
      </c>
      <c r="AT107" s="112">
        <f>ROUND(SUM(AV107:AW107),2)</f>
        <v>0</v>
      </c>
      <c r="AU107" s="113">
        <f>'203.4 - Stavební úpravy -...'!P136</f>
        <v>0</v>
      </c>
      <c r="AV107" s="112">
        <f>'203.4 - Stavební úpravy -...'!J33</f>
        <v>0</v>
      </c>
      <c r="AW107" s="112">
        <f>'203.4 - Stavební úpravy -...'!J34</f>
        <v>0</v>
      </c>
      <c r="AX107" s="112">
        <f>'203.4 - Stavební úpravy -...'!J35</f>
        <v>0</v>
      </c>
      <c r="AY107" s="112">
        <f>'203.4 - Stavební úpravy -...'!J36</f>
        <v>0</v>
      </c>
      <c r="AZ107" s="112">
        <f>'203.4 - Stavební úpravy -...'!F33</f>
        <v>0</v>
      </c>
      <c r="BA107" s="112">
        <f>'203.4 - Stavební úpravy -...'!F34</f>
        <v>0</v>
      </c>
      <c r="BB107" s="112">
        <f>'203.4 - Stavební úpravy -...'!F35</f>
        <v>0</v>
      </c>
      <c r="BC107" s="112">
        <f>'203.4 - Stavební úpravy -...'!F36</f>
        <v>0</v>
      </c>
      <c r="BD107" s="114">
        <f>'203.4 - Stavební úpravy -...'!F37</f>
        <v>0</v>
      </c>
      <c r="BE107" s="7"/>
      <c r="BT107" s="115" t="s">
        <v>87</v>
      </c>
      <c r="BV107" s="115" t="s">
        <v>81</v>
      </c>
      <c r="BW107" s="115" t="s">
        <v>126</v>
      </c>
      <c r="BX107" s="115" t="s">
        <v>4</v>
      </c>
      <c r="CL107" s="115" t="s">
        <v>89</v>
      </c>
      <c r="CM107" s="115" t="s">
        <v>90</v>
      </c>
    </row>
    <row r="108" s="7" customFormat="1" ht="16.5" customHeight="1">
      <c r="A108" s="104" t="s">
        <v>83</v>
      </c>
      <c r="B108" s="105"/>
      <c r="C108" s="106"/>
      <c r="D108" s="107" t="s">
        <v>127</v>
      </c>
      <c r="E108" s="107"/>
      <c r="F108" s="107"/>
      <c r="G108" s="107"/>
      <c r="H108" s="107"/>
      <c r="I108" s="108"/>
      <c r="J108" s="107" t="s">
        <v>128</v>
      </c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9">
        <f>'203.5 - Vybavení učebny -...'!J30</f>
        <v>0</v>
      </c>
      <c r="AH108" s="108"/>
      <c r="AI108" s="108"/>
      <c r="AJ108" s="108"/>
      <c r="AK108" s="108"/>
      <c r="AL108" s="108"/>
      <c r="AM108" s="108"/>
      <c r="AN108" s="109">
        <f>SUM(AG108,AT108)</f>
        <v>0</v>
      </c>
      <c r="AO108" s="108"/>
      <c r="AP108" s="108"/>
      <c r="AQ108" s="110" t="s">
        <v>86</v>
      </c>
      <c r="AR108" s="105"/>
      <c r="AS108" s="111">
        <v>0</v>
      </c>
      <c r="AT108" s="112">
        <f>ROUND(SUM(AV108:AW108),2)</f>
        <v>0</v>
      </c>
      <c r="AU108" s="113">
        <f>'203.5 - Vybavení učebny -...'!P118</f>
        <v>0</v>
      </c>
      <c r="AV108" s="112">
        <f>'203.5 - Vybavení učebny -...'!J33</f>
        <v>0</v>
      </c>
      <c r="AW108" s="112">
        <f>'203.5 - Vybavení učebny -...'!J34</f>
        <v>0</v>
      </c>
      <c r="AX108" s="112">
        <f>'203.5 - Vybavení učebny -...'!J35</f>
        <v>0</v>
      </c>
      <c r="AY108" s="112">
        <f>'203.5 - Vybavení učebny -...'!J36</f>
        <v>0</v>
      </c>
      <c r="AZ108" s="112">
        <f>'203.5 - Vybavení učebny -...'!F33</f>
        <v>0</v>
      </c>
      <c r="BA108" s="112">
        <f>'203.5 - Vybavení učebny -...'!F34</f>
        <v>0</v>
      </c>
      <c r="BB108" s="112">
        <f>'203.5 - Vybavení učebny -...'!F35</f>
        <v>0</v>
      </c>
      <c r="BC108" s="112">
        <f>'203.5 - Vybavení učebny -...'!F36</f>
        <v>0</v>
      </c>
      <c r="BD108" s="114">
        <f>'203.5 - Vybavení učebny -...'!F37</f>
        <v>0</v>
      </c>
      <c r="BE108" s="7"/>
      <c r="BT108" s="115" t="s">
        <v>87</v>
      </c>
      <c r="BV108" s="115" t="s">
        <v>81</v>
      </c>
      <c r="BW108" s="115" t="s">
        <v>129</v>
      </c>
      <c r="BX108" s="115" t="s">
        <v>4</v>
      </c>
      <c r="CL108" s="115" t="s">
        <v>89</v>
      </c>
      <c r="CM108" s="115" t="s">
        <v>90</v>
      </c>
    </row>
    <row r="109" s="7" customFormat="1" ht="24.75" customHeight="1">
      <c r="A109" s="104" t="s">
        <v>83</v>
      </c>
      <c r="B109" s="105"/>
      <c r="C109" s="106"/>
      <c r="D109" s="107" t="s">
        <v>130</v>
      </c>
      <c r="E109" s="107"/>
      <c r="F109" s="107"/>
      <c r="G109" s="107"/>
      <c r="H109" s="107"/>
      <c r="I109" s="108"/>
      <c r="J109" s="107" t="s">
        <v>131</v>
      </c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9">
        <f>'204.1 - Silnoproudá elekt...'!J30</f>
        <v>0</v>
      </c>
      <c r="AH109" s="108"/>
      <c r="AI109" s="108"/>
      <c r="AJ109" s="108"/>
      <c r="AK109" s="108"/>
      <c r="AL109" s="108"/>
      <c r="AM109" s="108"/>
      <c r="AN109" s="109">
        <f>SUM(AG109,AT109)</f>
        <v>0</v>
      </c>
      <c r="AO109" s="108"/>
      <c r="AP109" s="108"/>
      <c r="AQ109" s="110" t="s">
        <v>86</v>
      </c>
      <c r="AR109" s="105"/>
      <c r="AS109" s="111">
        <v>0</v>
      </c>
      <c r="AT109" s="112">
        <f>ROUND(SUM(AV109:AW109),2)</f>
        <v>0</v>
      </c>
      <c r="AU109" s="113">
        <f>'204.1 - Silnoproudá elekt...'!P118</f>
        <v>0</v>
      </c>
      <c r="AV109" s="112">
        <f>'204.1 - Silnoproudá elekt...'!J33</f>
        <v>0</v>
      </c>
      <c r="AW109" s="112">
        <f>'204.1 - Silnoproudá elekt...'!J34</f>
        <v>0</v>
      </c>
      <c r="AX109" s="112">
        <f>'204.1 - Silnoproudá elekt...'!J35</f>
        <v>0</v>
      </c>
      <c r="AY109" s="112">
        <f>'204.1 - Silnoproudá elekt...'!J36</f>
        <v>0</v>
      </c>
      <c r="AZ109" s="112">
        <f>'204.1 - Silnoproudá elekt...'!F33</f>
        <v>0</v>
      </c>
      <c r="BA109" s="112">
        <f>'204.1 - Silnoproudá elekt...'!F34</f>
        <v>0</v>
      </c>
      <c r="BB109" s="112">
        <f>'204.1 - Silnoproudá elekt...'!F35</f>
        <v>0</v>
      </c>
      <c r="BC109" s="112">
        <f>'204.1 - Silnoproudá elekt...'!F36</f>
        <v>0</v>
      </c>
      <c r="BD109" s="114">
        <f>'204.1 - Silnoproudá elekt...'!F37</f>
        <v>0</v>
      </c>
      <c r="BE109" s="7"/>
      <c r="BT109" s="115" t="s">
        <v>87</v>
      </c>
      <c r="BV109" s="115" t="s">
        <v>81</v>
      </c>
      <c r="BW109" s="115" t="s">
        <v>132</v>
      </c>
      <c r="BX109" s="115" t="s">
        <v>4</v>
      </c>
      <c r="CL109" s="115" t="s">
        <v>89</v>
      </c>
      <c r="CM109" s="115" t="s">
        <v>90</v>
      </c>
    </row>
    <row r="110" s="7" customFormat="1" ht="24.75" customHeight="1">
      <c r="A110" s="104" t="s">
        <v>83</v>
      </c>
      <c r="B110" s="105"/>
      <c r="C110" s="106"/>
      <c r="D110" s="107" t="s">
        <v>133</v>
      </c>
      <c r="E110" s="107"/>
      <c r="F110" s="107"/>
      <c r="G110" s="107"/>
      <c r="H110" s="107"/>
      <c r="I110" s="108"/>
      <c r="J110" s="107" t="s">
        <v>134</v>
      </c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9">
        <f>'204.2 - Slaboproudá elekt...'!J30</f>
        <v>0</v>
      </c>
      <c r="AH110" s="108"/>
      <c r="AI110" s="108"/>
      <c r="AJ110" s="108"/>
      <c r="AK110" s="108"/>
      <c r="AL110" s="108"/>
      <c r="AM110" s="108"/>
      <c r="AN110" s="109">
        <f>SUM(AG110,AT110)</f>
        <v>0</v>
      </c>
      <c r="AO110" s="108"/>
      <c r="AP110" s="108"/>
      <c r="AQ110" s="110" t="s">
        <v>86</v>
      </c>
      <c r="AR110" s="105"/>
      <c r="AS110" s="111">
        <v>0</v>
      </c>
      <c r="AT110" s="112">
        <f>ROUND(SUM(AV110:AW110),2)</f>
        <v>0</v>
      </c>
      <c r="AU110" s="113">
        <f>'204.2 - Slaboproudá elekt...'!P118</f>
        <v>0</v>
      </c>
      <c r="AV110" s="112">
        <f>'204.2 - Slaboproudá elekt...'!J33</f>
        <v>0</v>
      </c>
      <c r="AW110" s="112">
        <f>'204.2 - Slaboproudá elekt...'!J34</f>
        <v>0</v>
      </c>
      <c r="AX110" s="112">
        <f>'204.2 - Slaboproudá elekt...'!J35</f>
        <v>0</v>
      </c>
      <c r="AY110" s="112">
        <f>'204.2 - Slaboproudá elekt...'!J36</f>
        <v>0</v>
      </c>
      <c r="AZ110" s="112">
        <f>'204.2 - Slaboproudá elekt...'!F33</f>
        <v>0</v>
      </c>
      <c r="BA110" s="112">
        <f>'204.2 - Slaboproudá elekt...'!F34</f>
        <v>0</v>
      </c>
      <c r="BB110" s="112">
        <f>'204.2 - Slaboproudá elekt...'!F35</f>
        <v>0</v>
      </c>
      <c r="BC110" s="112">
        <f>'204.2 - Slaboproudá elekt...'!F36</f>
        <v>0</v>
      </c>
      <c r="BD110" s="114">
        <f>'204.2 - Slaboproudá elekt...'!F37</f>
        <v>0</v>
      </c>
      <c r="BE110" s="7"/>
      <c r="BT110" s="115" t="s">
        <v>87</v>
      </c>
      <c r="BV110" s="115" t="s">
        <v>81</v>
      </c>
      <c r="BW110" s="115" t="s">
        <v>135</v>
      </c>
      <c r="BX110" s="115" t="s">
        <v>4</v>
      </c>
      <c r="CL110" s="115" t="s">
        <v>89</v>
      </c>
      <c r="CM110" s="115" t="s">
        <v>90</v>
      </c>
    </row>
    <row r="111" s="7" customFormat="1" ht="24.75" customHeight="1">
      <c r="A111" s="104" t="s">
        <v>83</v>
      </c>
      <c r="B111" s="105"/>
      <c r="C111" s="106"/>
      <c r="D111" s="107" t="s">
        <v>136</v>
      </c>
      <c r="E111" s="107"/>
      <c r="F111" s="107"/>
      <c r="G111" s="107"/>
      <c r="H111" s="107"/>
      <c r="I111" s="108"/>
      <c r="J111" s="107" t="s">
        <v>137</v>
      </c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9">
        <f>'204.3 - Stavební přípomoc...'!J30</f>
        <v>0</v>
      </c>
      <c r="AH111" s="108"/>
      <c r="AI111" s="108"/>
      <c r="AJ111" s="108"/>
      <c r="AK111" s="108"/>
      <c r="AL111" s="108"/>
      <c r="AM111" s="108"/>
      <c r="AN111" s="109">
        <f>SUM(AG111,AT111)</f>
        <v>0</v>
      </c>
      <c r="AO111" s="108"/>
      <c r="AP111" s="108"/>
      <c r="AQ111" s="110" t="s">
        <v>86</v>
      </c>
      <c r="AR111" s="105"/>
      <c r="AS111" s="111">
        <v>0</v>
      </c>
      <c r="AT111" s="112">
        <f>ROUND(SUM(AV111:AW111),2)</f>
        <v>0</v>
      </c>
      <c r="AU111" s="113">
        <f>'204.3 - Stavební přípomoc...'!P121</f>
        <v>0</v>
      </c>
      <c r="AV111" s="112">
        <f>'204.3 - Stavební přípomoc...'!J33</f>
        <v>0</v>
      </c>
      <c r="AW111" s="112">
        <f>'204.3 - Stavební přípomoc...'!J34</f>
        <v>0</v>
      </c>
      <c r="AX111" s="112">
        <f>'204.3 - Stavební přípomoc...'!J35</f>
        <v>0</v>
      </c>
      <c r="AY111" s="112">
        <f>'204.3 - Stavební přípomoc...'!J36</f>
        <v>0</v>
      </c>
      <c r="AZ111" s="112">
        <f>'204.3 - Stavební přípomoc...'!F33</f>
        <v>0</v>
      </c>
      <c r="BA111" s="112">
        <f>'204.3 - Stavební přípomoc...'!F34</f>
        <v>0</v>
      </c>
      <c r="BB111" s="112">
        <f>'204.3 - Stavební přípomoc...'!F35</f>
        <v>0</v>
      </c>
      <c r="BC111" s="112">
        <f>'204.3 - Stavební přípomoc...'!F36</f>
        <v>0</v>
      </c>
      <c r="BD111" s="114">
        <f>'204.3 - Stavební přípomoc...'!F37</f>
        <v>0</v>
      </c>
      <c r="BE111" s="7"/>
      <c r="BT111" s="115" t="s">
        <v>87</v>
      </c>
      <c r="BV111" s="115" t="s">
        <v>81</v>
      </c>
      <c r="BW111" s="115" t="s">
        <v>138</v>
      </c>
      <c r="BX111" s="115" t="s">
        <v>4</v>
      </c>
      <c r="CL111" s="115" t="s">
        <v>89</v>
      </c>
      <c r="CM111" s="115" t="s">
        <v>90</v>
      </c>
    </row>
    <row r="112" s="7" customFormat="1" ht="16.5" customHeight="1">
      <c r="A112" s="104" t="s">
        <v>83</v>
      </c>
      <c r="B112" s="105"/>
      <c r="C112" s="106"/>
      <c r="D112" s="107" t="s">
        <v>139</v>
      </c>
      <c r="E112" s="107"/>
      <c r="F112" s="107"/>
      <c r="G112" s="107"/>
      <c r="H112" s="107"/>
      <c r="I112" s="108"/>
      <c r="J112" s="107" t="s">
        <v>140</v>
      </c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9">
        <f>'204.4 - Stavební úpravy -...'!J30</f>
        <v>0</v>
      </c>
      <c r="AH112" s="108"/>
      <c r="AI112" s="108"/>
      <c r="AJ112" s="108"/>
      <c r="AK112" s="108"/>
      <c r="AL112" s="108"/>
      <c r="AM112" s="108"/>
      <c r="AN112" s="109">
        <f>SUM(AG112,AT112)</f>
        <v>0</v>
      </c>
      <c r="AO112" s="108"/>
      <c r="AP112" s="108"/>
      <c r="AQ112" s="110" t="s">
        <v>86</v>
      </c>
      <c r="AR112" s="105"/>
      <c r="AS112" s="111">
        <v>0</v>
      </c>
      <c r="AT112" s="112">
        <f>ROUND(SUM(AV112:AW112),2)</f>
        <v>0</v>
      </c>
      <c r="AU112" s="113">
        <f>'204.4 - Stavební úpravy -...'!P137</f>
        <v>0</v>
      </c>
      <c r="AV112" s="112">
        <f>'204.4 - Stavební úpravy -...'!J33</f>
        <v>0</v>
      </c>
      <c r="AW112" s="112">
        <f>'204.4 - Stavební úpravy -...'!J34</f>
        <v>0</v>
      </c>
      <c r="AX112" s="112">
        <f>'204.4 - Stavební úpravy -...'!J35</f>
        <v>0</v>
      </c>
      <c r="AY112" s="112">
        <f>'204.4 - Stavební úpravy -...'!J36</f>
        <v>0</v>
      </c>
      <c r="AZ112" s="112">
        <f>'204.4 - Stavební úpravy -...'!F33</f>
        <v>0</v>
      </c>
      <c r="BA112" s="112">
        <f>'204.4 - Stavební úpravy -...'!F34</f>
        <v>0</v>
      </c>
      <c r="BB112" s="112">
        <f>'204.4 - Stavební úpravy -...'!F35</f>
        <v>0</v>
      </c>
      <c r="BC112" s="112">
        <f>'204.4 - Stavební úpravy -...'!F36</f>
        <v>0</v>
      </c>
      <c r="BD112" s="114">
        <f>'204.4 - Stavební úpravy -...'!F37</f>
        <v>0</v>
      </c>
      <c r="BE112" s="7"/>
      <c r="BT112" s="115" t="s">
        <v>87</v>
      </c>
      <c r="BV112" s="115" t="s">
        <v>81</v>
      </c>
      <c r="BW112" s="115" t="s">
        <v>141</v>
      </c>
      <c r="BX112" s="115" t="s">
        <v>4</v>
      </c>
      <c r="CL112" s="115" t="s">
        <v>89</v>
      </c>
      <c r="CM112" s="115" t="s">
        <v>90</v>
      </c>
    </row>
    <row r="113" s="7" customFormat="1" ht="16.5" customHeight="1">
      <c r="A113" s="104" t="s">
        <v>83</v>
      </c>
      <c r="B113" s="105"/>
      <c r="C113" s="106"/>
      <c r="D113" s="107" t="s">
        <v>142</v>
      </c>
      <c r="E113" s="107"/>
      <c r="F113" s="107"/>
      <c r="G113" s="107"/>
      <c r="H113" s="107"/>
      <c r="I113" s="108"/>
      <c r="J113" s="107" t="s">
        <v>143</v>
      </c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9">
        <f>'204.5 - Vybavení učebny -...'!J30</f>
        <v>0</v>
      </c>
      <c r="AH113" s="108"/>
      <c r="AI113" s="108"/>
      <c r="AJ113" s="108"/>
      <c r="AK113" s="108"/>
      <c r="AL113" s="108"/>
      <c r="AM113" s="108"/>
      <c r="AN113" s="109">
        <f>SUM(AG113,AT113)</f>
        <v>0</v>
      </c>
      <c r="AO113" s="108"/>
      <c r="AP113" s="108"/>
      <c r="AQ113" s="110" t="s">
        <v>86</v>
      </c>
      <c r="AR113" s="105"/>
      <c r="AS113" s="111">
        <v>0</v>
      </c>
      <c r="AT113" s="112">
        <f>ROUND(SUM(AV113:AW113),2)</f>
        <v>0</v>
      </c>
      <c r="AU113" s="113">
        <f>'204.5 - Vybavení učebny -...'!P118</f>
        <v>0</v>
      </c>
      <c r="AV113" s="112">
        <f>'204.5 - Vybavení učebny -...'!J33</f>
        <v>0</v>
      </c>
      <c r="AW113" s="112">
        <f>'204.5 - Vybavení učebny -...'!J34</f>
        <v>0</v>
      </c>
      <c r="AX113" s="112">
        <f>'204.5 - Vybavení učebny -...'!J35</f>
        <v>0</v>
      </c>
      <c r="AY113" s="112">
        <f>'204.5 - Vybavení učebny -...'!J36</f>
        <v>0</v>
      </c>
      <c r="AZ113" s="112">
        <f>'204.5 - Vybavení učebny -...'!F33</f>
        <v>0</v>
      </c>
      <c r="BA113" s="112">
        <f>'204.5 - Vybavení učebny -...'!F34</f>
        <v>0</v>
      </c>
      <c r="BB113" s="112">
        <f>'204.5 - Vybavení učebny -...'!F35</f>
        <v>0</v>
      </c>
      <c r="BC113" s="112">
        <f>'204.5 - Vybavení učebny -...'!F36</f>
        <v>0</v>
      </c>
      <c r="BD113" s="114">
        <f>'204.5 - Vybavení učebny -...'!F37</f>
        <v>0</v>
      </c>
      <c r="BE113" s="7"/>
      <c r="BT113" s="115" t="s">
        <v>87</v>
      </c>
      <c r="BV113" s="115" t="s">
        <v>81</v>
      </c>
      <c r="BW113" s="115" t="s">
        <v>144</v>
      </c>
      <c r="BX113" s="115" t="s">
        <v>4</v>
      </c>
      <c r="CL113" s="115" t="s">
        <v>89</v>
      </c>
      <c r="CM113" s="115" t="s">
        <v>90</v>
      </c>
    </row>
    <row r="114" s="7" customFormat="1" ht="24.75" customHeight="1">
      <c r="A114" s="104" t="s">
        <v>83</v>
      </c>
      <c r="B114" s="105"/>
      <c r="C114" s="106"/>
      <c r="D114" s="107" t="s">
        <v>145</v>
      </c>
      <c r="E114" s="107"/>
      <c r="F114" s="107"/>
      <c r="G114" s="107"/>
      <c r="H114" s="107"/>
      <c r="I114" s="108"/>
      <c r="J114" s="107" t="s">
        <v>146</v>
      </c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9">
        <f>'205.1 - Silnoproudá elekt...'!J30</f>
        <v>0</v>
      </c>
      <c r="AH114" s="108"/>
      <c r="AI114" s="108"/>
      <c r="AJ114" s="108"/>
      <c r="AK114" s="108"/>
      <c r="AL114" s="108"/>
      <c r="AM114" s="108"/>
      <c r="AN114" s="109">
        <f>SUM(AG114,AT114)</f>
        <v>0</v>
      </c>
      <c r="AO114" s="108"/>
      <c r="AP114" s="108"/>
      <c r="AQ114" s="110" t="s">
        <v>86</v>
      </c>
      <c r="AR114" s="105"/>
      <c r="AS114" s="111">
        <v>0</v>
      </c>
      <c r="AT114" s="112">
        <f>ROUND(SUM(AV114:AW114),2)</f>
        <v>0</v>
      </c>
      <c r="AU114" s="113">
        <f>'205.1 - Silnoproudá elekt...'!P118</f>
        <v>0</v>
      </c>
      <c r="AV114" s="112">
        <f>'205.1 - Silnoproudá elekt...'!J33</f>
        <v>0</v>
      </c>
      <c r="AW114" s="112">
        <f>'205.1 - Silnoproudá elekt...'!J34</f>
        <v>0</v>
      </c>
      <c r="AX114" s="112">
        <f>'205.1 - Silnoproudá elekt...'!J35</f>
        <v>0</v>
      </c>
      <c r="AY114" s="112">
        <f>'205.1 - Silnoproudá elekt...'!J36</f>
        <v>0</v>
      </c>
      <c r="AZ114" s="112">
        <f>'205.1 - Silnoproudá elekt...'!F33</f>
        <v>0</v>
      </c>
      <c r="BA114" s="112">
        <f>'205.1 - Silnoproudá elekt...'!F34</f>
        <v>0</v>
      </c>
      <c r="BB114" s="112">
        <f>'205.1 - Silnoproudá elekt...'!F35</f>
        <v>0</v>
      </c>
      <c r="BC114" s="112">
        <f>'205.1 - Silnoproudá elekt...'!F36</f>
        <v>0</v>
      </c>
      <c r="BD114" s="114">
        <f>'205.1 - Silnoproudá elekt...'!F37</f>
        <v>0</v>
      </c>
      <c r="BE114" s="7"/>
      <c r="BT114" s="115" t="s">
        <v>87</v>
      </c>
      <c r="BV114" s="115" t="s">
        <v>81</v>
      </c>
      <c r="BW114" s="115" t="s">
        <v>147</v>
      </c>
      <c r="BX114" s="115" t="s">
        <v>4</v>
      </c>
      <c r="CL114" s="115" t="s">
        <v>89</v>
      </c>
      <c r="CM114" s="115" t="s">
        <v>90</v>
      </c>
    </row>
    <row r="115" s="7" customFormat="1" ht="24.75" customHeight="1">
      <c r="A115" s="104" t="s">
        <v>83</v>
      </c>
      <c r="B115" s="105"/>
      <c r="C115" s="106"/>
      <c r="D115" s="107" t="s">
        <v>148</v>
      </c>
      <c r="E115" s="107"/>
      <c r="F115" s="107"/>
      <c r="G115" s="107"/>
      <c r="H115" s="107"/>
      <c r="I115" s="108"/>
      <c r="J115" s="107" t="s">
        <v>149</v>
      </c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9">
        <f>'205.2 - Slaboproudá elekt...'!J30</f>
        <v>0</v>
      </c>
      <c r="AH115" s="108"/>
      <c r="AI115" s="108"/>
      <c r="AJ115" s="108"/>
      <c r="AK115" s="108"/>
      <c r="AL115" s="108"/>
      <c r="AM115" s="108"/>
      <c r="AN115" s="109">
        <f>SUM(AG115,AT115)</f>
        <v>0</v>
      </c>
      <c r="AO115" s="108"/>
      <c r="AP115" s="108"/>
      <c r="AQ115" s="110" t="s">
        <v>86</v>
      </c>
      <c r="AR115" s="105"/>
      <c r="AS115" s="111">
        <v>0</v>
      </c>
      <c r="AT115" s="112">
        <f>ROUND(SUM(AV115:AW115),2)</f>
        <v>0</v>
      </c>
      <c r="AU115" s="113">
        <f>'205.2 - Slaboproudá elekt...'!P118</f>
        <v>0</v>
      </c>
      <c r="AV115" s="112">
        <f>'205.2 - Slaboproudá elekt...'!J33</f>
        <v>0</v>
      </c>
      <c r="AW115" s="112">
        <f>'205.2 - Slaboproudá elekt...'!J34</f>
        <v>0</v>
      </c>
      <c r="AX115" s="112">
        <f>'205.2 - Slaboproudá elekt...'!J35</f>
        <v>0</v>
      </c>
      <c r="AY115" s="112">
        <f>'205.2 - Slaboproudá elekt...'!J36</f>
        <v>0</v>
      </c>
      <c r="AZ115" s="112">
        <f>'205.2 - Slaboproudá elekt...'!F33</f>
        <v>0</v>
      </c>
      <c r="BA115" s="112">
        <f>'205.2 - Slaboproudá elekt...'!F34</f>
        <v>0</v>
      </c>
      <c r="BB115" s="112">
        <f>'205.2 - Slaboproudá elekt...'!F35</f>
        <v>0</v>
      </c>
      <c r="BC115" s="112">
        <f>'205.2 - Slaboproudá elekt...'!F36</f>
        <v>0</v>
      </c>
      <c r="BD115" s="114">
        <f>'205.2 - Slaboproudá elekt...'!F37</f>
        <v>0</v>
      </c>
      <c r="BE115" s="7"/>
      <c r="BT115" s="115" t="s">
        <v>87</v>
      </c>
      <c r="BV115" s="115" t="s">
        <v>81</v>
      </c>
      <c r="BW115" s="115" t="s">
        <v>150</v>
      </c>
      <c r="BX115" s="115" t="s">
        <v>4</v>
      </c>
      <c r="CL115" s="115" t="s">
        <v>89</v>
      </c>
      <c r="CM115" s="115" t="s">
        <v>90</v>
      </c>
    </row>
    <row r="116" s="7" customFormat="1" ht="24.75" customHeight="1">
      <c r="A116" s="104" t="s">
        <v>83</v>
      </c>
      <c r="B116" s="105"/>
      <c r="C116" s="106"/>
      <c r="D116" s="107" t="s">
        <v>151</v>
      </c>
      <c r="E116" s="107"/>
      <c r="F116" s="107"/>
      <c r="G116" s="107"/>
      <c r="H116" s="107"/>
      <c r="I116" s="108"/>
      <c r="J116" s="107" t="s">
        <v>152</v>
      </c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9">
        <f>'205.3 - Stavební přípomoc...'!J30</f>
        <v>0</v>
      </c>
      <c r="AH116" s="108"/>
      <c r="AI116" s="108"/>
      <c r="AJ116" s="108"/>
      <c r="AK116" s="108"/>
      <c r="AL116" s="108"/>
      <c r="AM116" s="108"/>
      <c r="AN116" s="109">
        <f>SUM(AG116,AT116)</f>
        <v>0</v>
      </c>
      <c r="AO116" s="108"/>
      <c r="AP116" s="108"/>
      <c r="AQ116" s="110" t="s">
        <v>86</v>
      </c>
      <c r="AR116" s="105"/>
      <c r="AS116" s="111">
        <v>0</v>
      </c>
      <c r="AT116" s="112">
        <f>ROUND(SUM(AV116:AW116),2)</f>
        <v>0</v>
      </c>
      <c r="AU116" s="113">
        <f>'205.3 - Stavební přípomoc...'!P121</f>
        <v>0</v>
      </c>
      <c r="AV116" s="112">
        <f>'205.3 - Stavební přípomoc...'!J33</f>
        <v>0</v>
      </c>
      <c r="AW116" s="112">
        <f>'205.3 - Stavební přípomoc...'!J34</f>
        <v>0</v>
      </c>
      <c r="AX116" s="112">
        <f>'205.3 - Stavební přípomoc...'!J35</f>
        <v>0</v>
      </c>
      <c r="AY116" s="112">
        <f>'205.3 - Stavební přípomoc...'!J36</f>
        <v>0</v>
      </c>
      <c r="AZ116" s="112">
        <f>'205.3 - Stavební přípomoc...'!F33</f>
        <v>0</v>
      </c>
      <c r="BA116" s="112">
        <f>'205.3 - Stavební přípomoc...'!F34</f>
        <v>0</v>
      </c>
      <c r="BB116" s="112">
        <f>'205.3 - Stavební přípomoc...'!F35</f>
        <v>0</v>
      </c>
      <c r="BC116" s="112">
        <f>'205.3 - Stavební přípomoc...'!F36</f>
        <v>0</v>
      </c>
      <c r="BD116" s="114">
        <f>'205.3 - Stavební přípomoc...'!F37</f>
        <v>0</v>
      </c>
      <c r="BE116" s="7"/>
      <c r="BT116" s="115" t="s">
        <v>87</v>
      </c>
      <c r="BV116" s="115" t="s">
        <v>81</v>
      </c>
      <c r="BW116" s="115" t="s">
        <v>153</v>
      </c>
      <c r="BX116" s="115" t="s">
        <v>4</v>
      </c>
      <c r="CL116" s="115" t="s">
        <v>89</v>
      </c>
      <c r="CM116" s="115" t="s">
        <v>90</v>
      </c>
    </row>
    <row r="117" s="7" customFormat="1" ht="16.5" customHeight="1">
      <c r="A117" s="104" t="s">
        <v>83</v>
      </c>
      <c r="B117" s="105"/>
      <c r="C117" s="106"/>
      <c r="D117" s="107" t="s">
        <v>154</v>
      </c>
      <c r="E117" s="107"/>
      <c r="F117" s="107"/>
      <c r="G117" s="107"/>
      <c r="H117" s="107"/>
      <c r="I117" s="108"/>
      <c r="J117" s="107" t="s">
        <v>155</v>
      </c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9">
        <f>'205.4 - Stavební úpravy -...'!J30</f>
        <v>0</v>
      </c>
      <c r="AH117" s="108"/>
      <c r="AI117" s="108"/>
      <c r="AJ117" s="108"/>
      <c r="AK117" s="108"/>
      <c r="AL117" s="108"/>
      <c r="AM117" s="108"/>
      <c r="AN117" s="109">
        <f>SUM(AG117,AT117)</f>
        <v>0</v>
      </c>
      <c r="AO117" s="108"/>
      <c r="AP117" s="108"/>
      <c r="AQ117" s="110" t="s">
        <v>86</v>
      </c>
      <c r="AR117" s="105"/>
      <c r="AS117" s="111">
        <v>0</v>
      </c>
      <c r="AT117" s="112">
        <f>ROUND(SUM(AV117:AW117),2)</f>
        <v>0</v>
      </c>
      <c r="AU117" s="113">
        <f>'205.4 - Stavební úpravy -...'!P137</f>
        <v>0</v>
      </c>
      <c r="AV117" s="112">
        <f>'205.4 - Stavební úpravy -...'!J33</f>
        <v>0</v>
      </c>
      <c r="AW117" s="112">
        <f>'205.4 - Stavební úpravy -...'!J34</f>
        <v>0</v>
      </c>
      <c r="AX117" s="112">
        <f>'205.4 - Stavební úpravy -...'!J35</f>
        <v>0</v>
      </c>
      <c r="AY117" s="112">
        <f>'205.4 - Stavební úpravy -...'!J36</f>
        <v>0</v>
      </c>
      <c r="AZ117" s="112">
        <f>'205.4 - Stavební úpravy -...'!F33</f>
        <v>0</v>
      </c>
      <c r="BA117" s="112">
        <f>'205.4 - Stavební úpravy -...'!F34</f>
        <v>0</v>
      </c>
      <c r="BB117" s="112">
        <f>'205.4 - Stavební úpravy -...'!F35</f>
        <v>0</v>
      </c>
      <c r="BC117" s="112">
        <f>'205.4 - Stavební úpravy -...'!F36</f>
        <v>0</v>
      </c>
      <c r="BD117" s="114">
        <f>'205.4 - Stavební úpravy -...'!F37</f>
        <v>0</v>
      </c>
      <c r="BE117" s="7"/>
      <c r="BT117" s="115" t="s">
        <v>87</v>
      </c>
      <c r="BV117" s="115" t="s">
        <v>81</v>
      </c>
      <c r="BW117" s="115" t="s">
        <v>156</v>
      </c>
      <c r="BX117" s="115" t="s">
        <v>4</v>
      </c>
      <c r="CL117" s="115" t="s">
        <v>89</v>
      </c>
      <c r="CM117" s="115" t="s">
        <v>90</v>
      </c>
    </row>
    <row r="118" s="7" customFormat="1" ht="16.5" customHeight="1">
      <c r="A118" s="104" t="s">
        <v>83</v>
      </c>
      <c r="B118" s="105"/>
      <c r="C118" s="106"/>
      <c r="D118" s="107" t="s">
        <v>157</v>
      </c>
      <c r="E118" s="107"/>
      <c r="F118" s="107"/>
      <c r="G118" s="107"/>
      <c r="H118" s="107"/>
      <c r="I118" s="108"/>
      <c r="J118" s="107" t="s">
        <v>158</v>
      </c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9">
        <f>'205.5 - Vybavení učebny -...'!J30</f>
        <v>0</v>
      </c>
      <c r="AH118" s="108"/>
      <c r="AI118" s="108"/>
      <c r="AJ118" s="108"/>
      <c r="AK118" s="108"/>
      <c r="AL118" s="108"/>
      <c r="AM118" s="108"/>
      <c r="AN118" s="109">
        <f>SUM(AG118,AT118)</f>
        <v>0</v>
      </c>
      <c r="AO118" s="108"/>
      <c r="AP118" s="108"/>
      <c r="AQ118" s="110" t="s">
        <v>86</v>
      </c>
      <c r="AR118" s="105"/>
      <c r="AS118" s="111">
        <v>0</v>
      </c>
      <c r="AT118" s="112">
        <f>ROUND(SUM(AV118:AW118),2)</f>
        <v>0</v>
      </c>
      <c r="AU118" s="113">
        <f>'205.5 - Vybavení učebny -...'!P118</f>
        <v>0</v>
      </c>
      <c r="AV118" s="112">
        <f>'205.5 - Vybavení učebny -...'!J33</f>
        <v>0</v>
      </c>
      <c r="AW118" s="112">
        <f>'205.5 - Vybavení učebny -...'!J34</f>
        <v>0</v>
      </c>
      <c r="AX118" s="112">
        <f>'205.5 - Vybavení učebny -...'!J35</f>
        <v>0</v>
      </c>
      <c r="AY118" s="112">
        <f>'205.5 - Vybavení učebny -...'!J36</f>
        <v>0</v>
      </c>
      <c r="AZ118" s="112">
        <f>'205.5 - Vybavení učebny -...'!F33</f>
        <v>0</v>
      </c>
      <c r="BA118" s="112">
        <f>'205.5 - Vybavení učebny -...'!F34</f>
        <v>0</v>
      </c>
      <c r="BB118" s="112">
        <f>'205.5 - Vybavení učebny -...'!F35</f>
        <v>0</v>
      </c>
      <c r="BC118" s="112">
        <f>'205.5 - Vybavení učebny -...'!F36</f>
        <v>0</v>
      </c>
      <c r="BD118" s="114">
        <f>'205.5 - Vybavení učebny -...'!F37</f>
        <v>0</v>
      </c>
      <c r="BE118" s="7"/>
      <c r="BT118" s="115" t="s">
        <v>87</v>
      </c>
      <c r="BV118" s="115" t="s">
        <v>81</v>
      </c>
      <c r="BW118" s="115" t="s">
        <v>159</v>
      </c>
      <c r="BX118" s="115" t="s">
        <v>4</v>
      </c>
      <c r="CL118" s="115" t="s">
        <v>89</v>
      </c>
      <c r="CM118" s="115" t="s">
        <v>90</v>
      </c>
    </row>
    <row r="119" s="7" customFormat="1" ht="24.75" customHeight="1">
      <c r="A119" s="104" t="s">
        <v>83</v>
      </c>
      <c r="B119" s="105"/>
      <c r="C119" s="106"/>
      <c r="D119" s="107" t="s">
        <v>160</v>
      </c>
      <c r="E119" s="107"/>
      <c r="F119" s="107"/>
      <c r="G119" s="107"/>
      <c r="H119" s="107"/>
      <c r="I119" s="108"/>
      <c r="J119" s="107" t="s">
        <v>161</v>
      </c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9">
        <f>'206.1 - Silnoproudá elekt...'!J30</f>
        <v>0</v>
      </c>
      <c r="AH119" s="108"/>
      <c r="AI119" s="108"/>
      <c r="AJ119" s="108"/>
      <c r="AK119" s="108"/>
      <c r="AL119" s="108"/>
      <c r="AM119" s="108"/>
      <c r="AN119" s="109">
        <f>SUM(AG119,AT119)</f>
        <v>0</v>
      </c>
      <c r="AO119" s="108"/>
      <c r="AP119" s="108"/>
      <c r="AQ119" s="110" t="s">
        <v>86</v>
      </c>
      <c r="AR119" s="105"/>
      <c r="AS119" s="111">
        <v>0</v>
      </c>
      <c r="AT119" s="112">
        <f>ROUND(SUM(AV119:AW119),2)</f>
        <v>0</v>
      </c>
      <c r="AU119" s="113">
        <f>'206.1 - Silnoproudá elekt...'!P118</f>
        <v>0</v>
      </c>
      <c r="AV119" s="112">
        <f>'206.1 - Silnoproudá elekt...'!J33</f>
        <v>0</v>
      </c>
      <c r="AW119" s="112">
        <f>'206.1 - Silnoproudá elekt...'!J34</f>
        <v>0</v>
      </c>
      <c r="AX119" s="112">
        <f>'206.1 - Silnoproudá elekt...'!J35</f>
        <v>0</v>
      </c>
      <c r="AY119" s="112">
        <f>'206.1 - Silnoproudá elekt...'!J36</f>
        <v>0</v>
      </c>
      <c r="AZ119" s="112">
        <f>'206.1 - Silnoproudá elekt...'!F33</f>
        <v>0</v>
      </c>
      <c r="BA119" s="112">
        <f>'206.1 - Silnoproudá elekt...'!F34</f>
        <v>0</v>
      </c>
      <c r="BB119" s="112">
        <f>'206.1 - Silnoproudá elekt...'!F35</f>
        <v>0</v>
      </c>
      <c r="BC119" s="112">
        <f>'206.1 - Silnoproudá elekt...'!F36</f>
        <v>0</v>
      </c>
      <c r="BD119" s="114">
        <f>'206.1 - Silnoproudá elekt...'!F37</f>
        <v>0</v>
      </c>
      <c r="BE119" s="7"/>
      <c r="BT119" s="115" t="s">
        <v>87</v>
      </c>
      <c r="BV119" s="115" t="s">
        <v>81</v>
      </c>
      <c r="BW119" s="115" t="s">
        <v>162</v>
      </c>
      <c r="BX119" s="115" t="s">
        <v>4</v>
      </c>
      <c r="CL119" s="115" t="s">
        <v>89</v>
      </c>
      <c r="CM119" s="115" t="s">
        <v>90</v>
      </c>
    </row>
    <row r="120" s="7" customFormat="1" ht="24.75" customHeight="1">
      <c r="A120" s="104" t="s">
        <v>83</v>
      </c>
      <c r="B120" s="105"/>
      <c r="C120" s="106"/>
      <c r="D120" s="107" t="s">
        <v>163</v>
      </c>
      <c r="E120" s="107"/>
      <c r="F120" s="107"/>
      <c r="G120" s="107"/>
      <c r="H120" s="107"/>
      <c r="I120" s="108"/>
      <c r="J120" s="107" t="s">
        <v>164</v>
      </c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9">
        <f>'206.2 - Slaboproudá elekt...'!J30</f>
        <v>0</v>
      </c>
      <c r="AH120" s="108"/>
      <c r="AI120" s="108"/>
      <c r="AJ120" s="108"/>
      <c r="AK120" s="108"/>
      <c r="AL120" s="108"/>
      <c r="AM120" s="108"/>
      <c r="AN120" s="109">
        <f>SUM(AG120,AT120)</f>
        <v>0</v>
      </c>
      <c r="AO120" s="108"/>
      <c r="AP120" s="108"/>
      <c r="AQ120" s="110" t="s">
        <v>86</v>
      </c>
      <c r="AR120" s="105"/>
      <c r="AS120" s="111">
        <v>0</v>
      </c>
      <c r="AT120" s="112">
        <f>ROUND(SUM(AV120:AW120),2)</f>
        <v>0</v>
      </c>
      <c r="AU120" s="113">
        <f>'206.2 - Slaboproudá elekt...'!P118</f>
        <v>0</v>
      </c>
      <c r="AV120" s="112">
        <f>'206.2 - Slaboproudá elekt...'!J33</f>
        <v>0</v>
      </c>
      <c r="AW120" s="112">
        <f>'206.2 - Slaboproudá elekt...'!J34</f>
        <v>0</v>
      </c>
      <c r="AX120" s="112">
        <f>'206.2 - Slaboproudá elekt...'!J35</f>
        <v>0</v>
      </c>
      <c r="AY120" s="112">
        <f>'206.2 - Slaboproudá elekt...'!J36</f>
        <v>0</v>
      </c>
      <c r="AZ120" s="112">
        <f>'206.2 - Slaboproudá elekt...'!F33</f>
        <v>0</v>
      </c>
      <c r="BA120" s="112">
        <f>'206.2 - Slaboproudá elekt...'!F34</f>
        <v>0</v>
      </c>
      <c r="BB120" s="112">
        <f>'206.2 - Slaboproudá elekt...'!F35</f>
        <v>0</v>
      </c>
      <c r="BC120" s="112">
        <f>'206.2 - Slaboproudá elekt...'!F36</f>
        <v>0</v>
      </c>
      <c r="BD120" s="114">
        <f>'206.2 - Slaboproudá elekt...'!F37</f>
        <v>0</v>
      </c>
      <c r="BE120" s="7"/>
      <c r="BT120" s="115" t="s">
        <v>87</v>
      </c>
      <c r="BV120" s="115" t="s">
        <v>81</v>
      </c>
      <c r="BW120" s="115" t="s">
        <v>165</v>
      </c>
      <c r="BX120" s="115" t="s">
        <v>4</v>
      </c>
      <c r="CL120" s="115" t="s">
        <v>89</v>
      </c>
      <c r="CM120" s="115" t="s">
        <v>90</v>
      </c>
    </row>
    <row r="121" s="7" customFormat="1" ht="24.75" customHeight="1">
      <c r="A121" s="104" t="s">
        <v>83</v>
      </c>
      <c r="B121" s="105"/>
      <c r="C121" s="106"/>
      <c r="D121" s="107" t="s">
        <v>166</v>
      </c>
      <c r="E121" s="107"/>
      <c r="F121" s="107"/>
      <c r="G121" s="107"/>
      <c r="H121" s="107"/>
      <c r="I121" s="108"/>
      <c r="J121" s="107" t="s">
        <v>167</v>
      </c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9">
        <f>'206.3 - Stavební přípomoc...'!J30</f>
        <v>0</v>
      </c>
      <c r="AH121" s="108"/>
      <c r="AI121" s="108"/>
      <c r="AJ121" s="108"/>
      <c r="AK121" s="108"/>
      <c r="AL121" s="108"/>
      <c r="AM121" s="108"/>
      <c r="AN121" s="109">
        <f>SUM(AG121,AT121)</f>
        <v>0</v>
      </c>
      <c r="AO121" s="108"/>
      <c r="AP121" s="108"/>
      <c r="AQ121" s="110" t="s">
        <v>86</v>
      </c>
      <c r="AR121" s="105"/>
      <c r="AS121" s="111">
        <v>0</v>
      </c>
      <c r="AT121" s="112">
        <f>ROUND(SUM(AV121:AW121),2)</f>
        <v>0</v>
      </c>
      <c r="AU121" s="113">
        <f>'206.3 - Stavební přípomoc...'!P121</f>
        <v>0</v>
      </c>
      <c r="AV121" s="112">
        <f>'206.3 - Stavební přípomoc...'!J33</f>
        <v>0</v>
      </c>
      <c r="AW121" s="112">
        <f>'206.3 - Stavební přípomoc...'!J34</f>
        <v>0</v>
      </c>
      <c r="AX121" s="112">
        <f>'206.3 - Stavební přípomoc...'!J35</f>
        <v>0</v>
      </c>
      <c r="AY121" s="112">
        <f>'206.3 - Stavební přípomoc...'!J36</f>
        <v>0</v>
      </c>
      <c r="AZ121" s="112">
        <f>'206.3 - Stavební přípomoc...'!F33</f>
        <v>0</v>
      </c>
      <c r="BA121" s="112">
        <f>'206.3 - Stavební přípomoc...'!F34</f>
        <v>0</v>
      </c>
      <c r="BB121" s="112">
        <f>'206.3 - Stavební přípomoc...'!F35</f>
        <v>0</v>
      </c>
      <c r="BC121" s="112">
        <f>'206.3 - Stavební přípomoc...'!F36</f>
        <v>0</v>
      </c>
      <c r="BD121" s="114">
        <f>'206.3 - Stavební přípomoc...'!F37</f>
        <v>0</v>
      </c>
      <c r="BE121" s="7"/>
      <c r="BT121" s="115" t="s">
        <v>87</v>
      </c>
      <c r="BV121" s="115" t="s">
        <v>81</v>
      </c>
      <c r="BW121" s="115" t="s">
        <v>168</v>
      </c>
      <c r="BX121" s="115" t="s">
        <v>4</v>
      </c>
      <c r="CL121" s="115" t="s">
        <v>89</v>
      </c>
      <c r="CM121" s="115" t="s">
        <v>90</v>
      </c>
    </row>
    <row r="122" s="7" customFormat="1" ht="16.5" customHeight="1">
      <c r="A122" s="104" t="s">
        <v>83</v>
      </c>
      <c r="B122" s="105"/>
      <c r="C122" s="106"/>
      <c r="D122" s="107" t="s">
        <v>169</v>
      </c>
      <c r="E122" s="107"/>
      <c r="F122" s="107"/>
      <c r="G122" s="107"/>
      <c r="H122" s="107"/>
      <c r="I122" s="108"/>
      <c r="J122" s="107" t="s">
        <v>170</v>
      </c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9">
        <f>'206.4 - Stavební úpravy -...'!J30</f>
        <v>0</v>
      </c>
      <c r="AH122" s="108"/>
      <c r="AI122" s="108"/>
      <c r="AJ122" s="108"/>
      <c r="AK122" s="108"/>
      <c r="AL122" s="108"/>
      <c r="AM122" s="108"/>
      <c r="AN122" s="109">
        <f>SUM(AG122,AT122)</f>
        <v>0</v>
      </c>
      <c r="AO122" s="108"/>
      <c r="AP122" s="108"/>
      <c r="AQ122" s="110" t="s">
        <v>86</v>
      </c>
      <c r="AR122" s="105"/>
      <c r="AS122" s="111">
        <v>0</v>
      </c>
      <c r="AT122" s="112">
        <f>ROUND(SUM(AV122:AW122),2)</f>
        <v>0</v>
      </c>
      <c r="AU122" s="113">
        <f>'206.4 - Stavební úpravy -...'!P136</f>
        <v>0</v>
      </c>
      <c r="AV122" s="112">
        <f>'206.4 - Stavební úpravy -...'!J33</f>
        <v>0</v>
      </c>
      <c r="AW122" s="112">
        <f>'206.4 - Stavební úpravy -...'!J34</f>
        <v>0</v>
      </c>
      <c r="AX122" s="112">
        <f>'206.4 - Stavební úpravy -...'!J35</f>
        <v>0</v>
      </c>
      <c r="AY122" s="112">
        <f>'206.4 - Stavební úpravy -...'!J36</f>
        <v>0</v>
      </c>
      <c r="AZ122" s="112">
        <f>'206.4 - Stavební úpravy -...'!F33</f>
        <v>0</v>
      </c>
      <c r="BA122" s="112">
        <f>'206.4 - Stavební úpravy -...'!F34</f>
        <v>0</v>
      </c>
      <c r="BB122" s="112">
        <f>'206.4 - Stavební úpravy -...'!F35</f>
        <v>0</v>
      </c>
      <c r="BC122" s="112">
        <f>'206.4 - Stavební úpravy -...'!F36</f>
        <v>0</v>
      </c>
      <c r="BD122" s="114">
        <f>'206.4 - Stavební úpravy -...'!F37</f>
        <v>0</v>
      </c>
      <c r="BE122" s="7"/>
      <c r="BT122" s="115" t="s">
        <v>87</v>
      </c>
      <c r="BV122" s="115" t="s">
        <v>81</v>
      </c>
      <c r="BW122" s="115" t="s">
        <v>171</v>
      </c>
      <c r="BX122" s="115" t="s">
        <v>4</v>
      </c>
      <c r="CL122" s="115" t="s">
        <v>89</v>
      </c>
      <c r="CM122" s="115" t="s">
        <v>90</v>
      </c>
    </row>
    <row r="123" s="7" customFormat="1" ht="16.5" customHeight="1">
      <c r="A123" s="104" t="s">
        <v>83</v>
      </c>
      <c r="B123" s="105"/>
      <c r="C123" s="106"/>
      <c r="D123" s="107" t="s">
        <v>172</v>
      </c>
      <c r="E123" s="107"/>
      <c r="F123" s="107"/>
      <c r="G123" s="107"/>
      <c r="H123" s="107"/>
      <c r="I123" s="108"/>
      <c r="J123" s="107" t="s">
        <v>173</v>
      </c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9">
        <f>'206.5 - Vybavení učebny -...'!J30</f>
        <v>0</v>
      </c>
      <c r="AH123" s="108"/>
      <c r="AI123" s="108"/>
      <c r="AJ123" s="108"/>
      <c r="AK123" s="108"/>
      <c r="AL123" s="108"/>
      <c r="AM123" s="108"/>
      <c r="AN123" s="109">
        <f>SUM(AG123,AT123)</f>
        <v>0</v>
      </c>
      <c r="AO123" s="108"/>
      <c r="AP123" s="108"/>
      <c r="AQ123" s="110" t="s">
        <v>86</v>
      </c>
      <c r="AR123" s="105"/>
      <c r="AS123" s="111">
        <v>0</v>
      </c>
      <c r="AT123" s="112">
        <f>ROUND(SUM(AV123:AW123),2)</f>
        <v>0</v>
      </c>
      <c r="AU123" s="113">
        <f>'206.5 - Vybavení učebny -...'!P118</f>
        <v>0</v>
      </c>
      <c r="AV123" s="112">
        <f>'206.5 - Vybavení učebny -...'!J33</f>
        <v>0</v>
      </c>
      <c r="AW123" s="112">
        <f>'206.5 - Vybavení učebny -...'!J34</f>
        <v>0</v>
      </c>
      <c r="AX123" s="112">
        <f>'206.5 - Vybavení učebny -...'!J35</f>
        <v>0</v>
      </c>
      <c r="AY123" s="112">
        <f>'206.5 - Vybavení učebny -...'!J36</f>
        <v>0</v>
      </c>
      <c r="AZ123" s="112">
        <f>'206.5 - Vybavení učebny -...'!F33</f>
        <v>0</v>
      </c>
      <c r="BA123" s="112">
        <f>'206.5 - Vybavení učebny -...'!F34</f>
        <v>0</v>
      </c>
      <c r="BB123" s="112">
        <f>'206.5 - Vybavení učebny -...'!F35</f>
        <v>0</v>
      </c>
      <c r="BC123" s="112">
        <f>'206.5 - Vybavení učebny -...'!F36</f>
        <v>0</v>
      </c>
      <c r="BD123" s="114">
        <f>'206.5 - Vybavení učebny -...'!F37</f>
        <v>0</v>
      </c>
      <c r="BE123" s="7"/>
      <c r="BT123" s="115" t="s">
        <v>87</v>
      </c>
      <c r="BV123" s="115" t="s">
        <v>81</v>
      </c>
      <c r="BW123" s="115" t="s">
        <v>174</v>
      </c>
      <c r="BX123" s="115" t="s">
        <v>4</v>
      </c>
      <c r="CL123" s="115" t="s">
        <v>89</v>
      </c>
      <c r="CM123" s="115" t="s">
        <v>90</v>
      </c>
    </row>
    <row r="124" s="7" customFormat="1" ht="24.75" customHeight="1">
      <c r="A124" s="104" t="s">
        <v>83</v>
      </c>
      <c r="B124" s="105"/>
      <c r="C124" s="106"/>
      <c r="D124" s="107" t="s">
        <v>175</v>
      </c>
      <c r="E124" s="107"/>
      <c r="F124" s="107"/>
      <c r="G124" s="107"/>
      <c r="H124" s="107"/>
      <c r="I124" s="108"/>
      <c r="J124" s="107" t="s">
        <v>176</v>
      </c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9">
        <f>'207.1 - Silnoproudá elekt...'!J30</f>
        <v>0</v>
      </c>
      <c r="AH124" s="108"/>
      <c r="AI124" s="108"/>
      <c r="AJ124" s="108"/>
      <c r="AK124" s="108"/>
      <c r="AL124" s="108"/>
      <c r="AM124" s="108"/>
      <c r="AN124" s="109">
        <f>SUM(AG124,AT124)</f>
        <v>0</v>
      </c>
      <c r="AO124" s="108"/>
      <c r="AP124" s="108"/>
      <c r="AQ124" s="110" t="s">
        <v>86</v>
      </c>
      <c r="AR124" s="105"/>
      <c r="AS124" s="111">
        <v>0</v>
      </c>
      <c r="AT124" s="112">
        <f>ROUND(SUM(AV124:AW124),2)</f>
        <v>0</v>
      </c>
      <c r="AU124" s="113">
        <f>'207.1 - Silnoproudá elekt...'!P118</f>
        <v>0</v>
      </c>
      <c r="AV124" s="112">
        <f>'207.1 - Silnoproudá elekt...'!J33</f>
        <v>0</v>
      </c>
      <c r="AW124" s="112">
        <f>'207.1 - Silnoproudá elekt...'!J34</f>
        <v>0</v>
      </c>
      <c r="AX124" s="112">
        <f>'207.1 - Silnoproudá elekt...'!J35</f>
        <v>0</v>
      </c>
      <c r="AY124" s="112">
        <f>'207.1 - Silnoproudá elekt...'!J36</f>
        <v>0</v>
      </c>
      <c r="AZ124" s="112">
        <f>'207.1 - Silnoproudá elekt...'!F33</f>
        <v>0</v>
      </c>
      <c r="BA124" s="112">
        <f>'207.1 - Silnoproudá elekt...'!F34</f>
        <v>0</v>
      </c>
      <c r="BB124" s="112">
        <f>'207.1 - Silnoproudá elekt...'!F35</f>
        <v>0</v>
      </c>
      <c r="BC124" s="112">
        <f>'207.1 - Silnoproudá elekt...'!F36</f>
        <v>0</v>
      </c>
      <c r="BD124" s="114">
        <f>'207.1 - Silnoproudá elekt...'!F37</f>
        <v>0</v>
      </c>
      <c r="BE124" s="7"/>
      <c r="BT124" s="115" t="s">
        <v>87</v>
      </c>
      <c r="BV124" s="115" t="s">
        <v>81</v>
      </c>
      <c r="BW124" s="115" t="s">
        <v>177</v>
      </c>
      <c r="BX124" s="115" t="s">
        <v>4</v>
      </c>
      <c r="CL124" s="115" t="s">
        <v>89</v>
      </c>
      <c r="CM124" s="115" t="s">
        <v>90</v>
      </c>
    </row>
    <row r="125" s="7" customFormat="1" ht="24.75" customHeight="1">
      <c r="A125" s="104" t="s">
        <v>83</v>
      </c>
      <c r="B125" s="105"/>
      <c r="C125" s="106"/>
      <c r="D125" s="107" t="s">
        <v>178</v>
      </c>
      <c r="E125" s="107"/>
      <c r="F125" s="107"/>
      <c r="G125" s="107"/>
      <c r="H125" s="107"/>
      <c r="I125" s="108"/>
      <c r="J125" s="107" t="s">
        <v>179</v>
      </c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9">
        <f>'207.2 - Slaboproudá elekt...'!J30</f>
        <v>0</v>
      </c>
      <c r="AH125" s="108"/>
      <c r="AI125" s="108"/>
      <c r="AJ125" s="108"/>
      <c r="AK125" s="108"/>
      <c r="AL125" s="108"/>
      <c r="AM125" s="108"/>
      <c r="AN125" s="109">
        <f>SUM(AG125,AT125)</f>
        <v>0</v>
      </c>
      <c r="AO125" s="108"/>
      <c r="AP125" s="108"/>
      <c r="AQ125" s="110" t="s">
        <v>86</v>
      </c>
      <c r="AR125" s="105"/>
      <c r="AS125" s="111">
        <v>0</v>
      </c>
      <c r="AT125" s="112">
        <f>ROUND(SUM(AV125:AW125),2)</f>
        <v>0</v>
      </c>
      <c r="AU125" s="113">
        <f>'207.2 - Slaboproudá elekt...'!P118</f>
        <v>0</v>
      </c>
      <c r="AV125" s="112">
        <f>'207.2 - Slaboproudá elekt...'!J33</f>
        <v>0</v>
      </c>
      <c r="AW125" s="112">
        <f>'207.2 - Slaboproudá elekt...'!J34</f>
        <v>0</v>
      </c>
      <c r="AX125" s="112">
        <f>'207.2 - Slaboproudá elekt...'!J35</f>
        <v>0</v>
      </c>
      <c r="AY125" s="112">
        <f>'207.2 - Slaboproudá elekt...'!J36</f>
        <v>0</v>
      </c>
      <c r="AZ125" s="112">
        <f>'207.2 - Slaboproudá elekt...'!F33</f>
        <v>0</v>
      </c>
      <c r="BA125" s="112">
        <f>'207.2 - Slaboproudá elekt...'!F34</f>
        <v>0</v>
      </c>
      <c r="BB125" s="112">
        <f>'207.2 - Slaboproudá elekt...'!F35</f>
        <v>0</v>
      </c>
      <c r="BC125" s="112">
        <f>'207.2 - Slaboproudá elekt...'!F36</f>
        <v>0</v>
      </c>
      <c r="BD125" s="114">
        <f>'207.2 - Slaboproudá elekt...'!F37</f>
        <v>0</v>
      </c>
      <c r="BE125" s="7"/>
      <c r="BT125" s="115" t="s">
        <v>87</v>
      </c>
      <c r="BV125" s="115" t="s">
        <v>81</v>
      </c>
      <c r="BW125" s="115" t="s">
        <v>180</v>
      </c>
      <c r="BX125" s="115" t="s">
        <v>4</v>
      </c>
      <c r="CL125" s="115" t="s">
        <v>89</v>
      </c>
      <c r="CM125" s="115" t="s">
        <v>90</v>
      </c>
    </row>
    <row r="126" s="7" customFormat="1" ht="24.75" customHeight="1">
      <c r="A126" s="104" t="s">
        <v>83</v>
      </c>
      <c r="B126" s="105"/>
      <c r="C126" s="106"/>
      <c r="D126" s="107" t="s">
        <v>181</v>
      </c>
      <c r="E126" s="107"/>
      <c r="F126" s="107"/>
      <c r="G126" s="107"/>
      <c r="H126" s="107"/>
      <c r="I126" s="108"/>
      <c r="J126" s="107" t="s">
        <v>182</v>
      </c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9">
        <f>'207.3 - Stavební přípomoc...'!J30</f>
        <v>0</v>
      </c>
      <c r="AH126" s="108"/>
      <c r="AI126" s="108"/>
      <c r="AJ126" s="108"/>
      <c r="AK126" s="108"/>
      <c r="AL126" s="108"/>
      <c r="AM126" s="108"/>
      <c r="AN126" s="109">
        <f>SUM(AG126,AT126)</f>
        <v>0</v>
      </c>
      <c r="AO126" s="108"/>
      <c r="AP126" s="108"/>
      <c r="AQ126" s="110" t="s">
        <v>86</v>
      </c>
      <c r="AR126" s="105"/>
      <c r="AS126" s="111">
        <v>0</v>
      </c>
      <c r="AT126" s="112">
        <f>ROUND(SUM(AV126:AW126),2)</f>
        <v>0</v>
      </c>
      <c r="AU126" s="113">
        <f>'207.3 - Stavební přípomoc...'!P121</f>
        <v>0</v>
      </c>
      <c r="AV126" s="112">
        <f>'207.3 - Stavební přípomoc...'!J33</f>
        <v>0</v>
      </c>
      <c r="AW126" s="112">
        <f>'207.3 - Stavební přípomoc...'!J34</f>
        <v>0</v>
      </c>
      <c r="AX126" s="112">
        <f>'207.3 - Stavební přípomoc...'!J35</f>
        <v>0</v>
      </c>
      <c r="AY126" s="112">
        <f>'207.3 - Stavební přípomoc...'!J36</f>
        <v>0</v>
      </c>
      <c r="AZ126" s="112">
        <f>'207.3 - Stavební přípomoc...'!F33</f>
        <v>0</v>
      </c>
      <c r="BA126" s="112">
        <f>'207.3 - Stavební přípomoc...'!F34</f>
        <v>0</v>
      </c>
      <c r="BB126" s="112">
        <f>'207.3 - Stavební přípomoc...'!F35</f>
        <v>0</v>
      </c>
      <c r="BC126" s="112">
        <f>'207.3 - Stavební přípomoc...'!F36</f>
        <v>0</v>
      </c>
      <c r="BD126" s="114">
        <f>'207.3 - Stavební přípomoc...'!F37</f>
        <v>0</v>
      </c>
      <c r="BE126" s="7"/>
      <c r="BT126" s="115" t="s">
        <v>87</v>
      </c>
      <c r="BV126" s="115" t="s">
        <v>81</v>
      </c>
      <c r="BW126" s="115" t="s">
        <v>183</v>
      </c>
      <c r="BX126" s="115" t="s">
        <v>4</v>
      </c>
      <c r="CL126" s="115" t="s">
        <v>89</v>
      </c>
      <c r="CM126" s="115" t="s">
        <v>90</v>
      </c>
    </row>
    <row r="127" s="7" customFormat="1" ht="16.5" customHeight="1">
      <c r="A127" s="104" t="s">
        <v>83</v>
      </c>
      <c r="B127" s="105"/>
      <c r="C127" s="106"/>
      <c r="D127" s="107" t="s">
        <v>184</v>
      </c>
      <c r="E127" s="107"/>
      <c r="F127" s="107"/>
      <c r="G127" s="107"/>
      <c r="H127" s="107"/>
      <c r="I127" s="108"/>
      <c r="J127" s="107" t="s">
        <v>185</v>
      </c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9">
        <f>'207.4 - Stavební úpravy -...'!J30</f>
        <v>0</v>
      </c>
      <c r="AH127" s="108"/>
      <c r="AI127" s="108"/>
      <c r="AJ127" s="108"/>
      <c r="AK127" s="108"/>
      <c r="AL127" s="108"/>
      <c r="AM127" s="108"/>
      <c r="AN127" s="109">
        <f>SUM(AG127,AT127)</f>
        <v>0</v>
      </c>
      <c r="AO127" s="108"/>
      <c r="AP127" s="108"/>
      <c r="AQ127" s="110" t="s">
        <v>86</v>
      </c>
      <c r="AR127" s="105"/>
      <c r="AS127" s="111">
        <v>0</v>
      </c>
      <c r="AT127" s="112">
        <f>ROUND(SUM(AV127:AW127),2)</f>
        <v>0</v>
      </c>
      <c r="AU127" s="113">
        <f>'207.4 - Stavební úpravy -...'!P136</f>
        <v>0</v>
      </c>
      <c r="AV127" s="112">
        <f>'207.4 - Stavební úpravy -...'!J33</f>
        <v>0</v>
      </c>
      <c r="AW127" s="112">
        <f>'207.4 - Stavební úpravy -...'!J34</f>
        <v>0</v>
      </c>
      <c r="AX127" s="112">
        <f>'207.4 - Stavební úpravy -...'!J35</f>
        <v>0</v>
      </c>
      <c r="AY127" s="112">
        <f>'207.4 - Stavební úpravy -...'!J36</f>
        <v>0</v>
      </c>
      <c r="AZ127" s="112">
        <f>'207.4 - Stavební úpravy -...'!F33</f>
        <v>0</v>
      </c>
      <c r="BA127" s="112">
        <f>'207.4 - Stavební úpravy -...'!F34</f>
        <v>0</v>
      </c>
      <c r="BB127" s="112">
        <f>'207.4 - Stavební úpravy -...'!F35</f>
        <v>0</v>
      </c>
      <c r="BC127" s="112">
        <f>'207.4 - Stavební úpravy -...'!F36</f>
        <v>0</v>
      </c>
      <c r="BD127" s="114">
        <f>'207.4 - Stavební úpravy -...'!F37</f>
        <v>0</v>
      </c>
      <c r="BE127" s="7"/>
      <c r="BT127" s="115" t="s">
        <v>87</v>
      </c>
      <c r="BV127" s="115" t="s">
        <v>81</v>
      </c>
      <c r="BW127" s="115" t="s">
        <v>186</v>
      </c>
      <c r="BX127" s="115" t="s">
        <v>4</v>
      </c>
      <c r="CL127" s="115" t="s">
        <v>89</v>
      </c>
      <c r="CM127" s="115" t="s">
        <v>90</v>
      </c>
    </row>
    <row r="128" s="7" customFormat="1" ht="16.5" customHeight="1">
      <c r="A128" s="104" t="s">
        <v>83</v>
      </c>
      <c r="B128" s="105"/>
      <c r="C128" s="106"/>
      <c r="D128" s="107" t="s">
        <v>187</v>
      </c>
      <c r="E128" s="107"/>
      <c r="F128" s="107"/>
      <c r="G128" s="107"/>
      <c r="H128" s="107"/>
      <c r="I128" s="108"/>
      <c r="J128" s="107" t="s">
        <v>188</v>
      </c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9">
        <f>'207.5 - Vybavení učeben -...'!J30</f>
        <v>0</v>
      </c>
      <c r="AH128" s="108"/>
      <c r="AI128" s="108"/>
      <c r="AJ128" s="108"/>
      <c r="AK128" s="108"/>
      <c r="AL128" s="108"/>
      <c r="AM128" s="108"/>
      <c r="AN128" s="109">
        <f>SUM(AG128,AT128)</f>
        <v>0</v>
      </c>
      <c r="AO128" s="108"/>
      <c r="AP128" s="108"/>
      <c r="AQ128" s="110" t="s">
        <v>86</v>
      </c>
      <c r="AR128" s="105"/>
      <c r="AS128" s="111">
        <v>0</v>
      </c>
      <c r="AT128" s="112">
        <f>ROUND(SUM(AV128:AW128),2)</f>
        <v>0</v>
      </c>
      <c r="AU128" s="113">
        <f>'207.5 - Vybavení učeben -...'!P118</f>
        <v>0</v>
      </c>
      <c r="AV128" s="112">
        <f>'207.5 - Vybavení učeben -...'!J33</f>
        <v>0</v>
      </c>
      <c r="AW128" s="112">
        <f>'207.5 - Vybavení učeben -...'!J34</f>
        <v>0</v>
      </c>
      <c r="AX128" s="112">
        <f>'207.5 - Vybavení učeben -...'!J35</f>
        <v>0</v>
      </c>
      <c r="AY128" s="112">
        <f>'207.5 - Vybavení učeben -...'!J36</f>
        <v>0</v>
      </c>
      <c r="AZ128" s="112">
        <f>'207.5 - Vybavení učeben -...'!F33</f>
        <v>0</v>
      </c>
      <c r="BA128" s="112">
        <f>'207.5 - Vybavení učeben -...'!F34</f>
        <v>0</v>
      </c>
      <c r="BB128" s="112">
        <f>'207.5 - Vybavení učeben -...'!F35</f>
        <v>0</v>
      </c>
      <c r="BC128" s="112">
        <f>'207.5 - Vybavení učeben -...'!F36</f>
        <v>0</v>
      </c>
      <c r="BD128" s="114">
        <f>'207.5 - Vybavení učeben -...'!F37</f>
        <v>0</v>
      </c>
      <c r="BE128" s="7"/>
      <c r="BT128" s="115" t="s">
        <v>87</v>
      </c>
      <c r="BV128" s="115" t="s">
        <v>81</v>
      </c>
      <c r="BW128" s="115" t="s">
        <v>189</v>
      </c>
      <c r="BX128" s="115" t="s">
        <v>4</v>
      </c>
      <c r="CL128" s="115" t="s">
        <v>89</v>
      </c>
      <c r="CM128" s="115" t="s">
        <v>90</v>
      </c>
    </row>
    <row r="129" s="7" customFormat="1" ht="24.75" customHeight="1">
      <c r="A129" s="104" t="s">
        <v>83</v>
      </c>
      <c r="B129" s="105"/>
      <c r="C129" s="106"/>
      <c r="D129" s="107" t="s">
        <v>190</v>
      </c>
      <c r="E129" s="107"/>
      <c r="F129" s="107"/>
      <c r="G129" s="107"/>
      <c r="H129" s="107"/>
      <c r="I129" s="108"/>
      <c r="J129" s="107" t="s">
        <v>191</v>
      </c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9">
        <f>'208.1 - Silnoproudá elekt...'!J30</f>
        <v>0</v>
      </c>
      <c r="AH129" s="108"/>
      <c r="AI129" s="108"/>
      <c r="AJ129" s="108"/>
      <c r="AK129" s="108"/>
      <c r="AL129" s="108"/>
      <c r="AM129" s="108"/>
      <c r="AN129" s="109">
        <f>SUM(AG129,AT129)</f>
        <v>0</v>
      </c>
      <c r="AO129" s="108"/>
      <c r="AP129" s="108"/>
      <c r="AQ129" s="110" t="s">
        <v>86</v>
      </c>
      <c r="AR129" s="105"/>
      <c r="AS129" s="111">
        <v>0</v>
      </c>
      <c r="AT129" s="112">
        <f>ROUND(SUM(AV129:AW129),2)</f>
        <v>0</v>
      </c>
      <c r="AU129" s="113">
        <f>'208.1 - Silnoproudá elekt...'!P118</f>
        <v>0</v>
      </c>
      <c r="AV129" s="112">
        <f>'208.1 - Silnoproudá elekt...'!J33</f>
        <v>0</v>
      </c>
      <c r="AW129" s="112">
        <f>'208.1 - Silnoproudá elekt...'!J34</f>
        <v>0</v>
      </c>
      <c r="AX129" s="112">
        <f>'208.1 - Silnoproudá elekt...'!J35</f>
        <v>0</v>
      </c>
      <c r="AY129" s="112">
        <f>'208.1 - Silnoproudá elekt...'!J36</f>
        <v>0</v>
      </c>
      <c r="AZ129" s="112">
        <f>'208.1 - Silnoproudá elekt...'!F33</f>
        <v>0</v>
      </c>
      <c r="BA129" s="112">
        <f>'208.1 - Silnoproudá elekt...'!F34</f>
        <v>0</v>
      </c>
      <c r="BB129" s="112">
        <f>'208.1 - Silnoproudá elekt...'!F35</f>
        <v>0</v>
      </c>
      <c r="BC129" s="112">
        <f>'208.1 - Silnoproudá elekt...'!F36</f>
        <v>0</v>
      </c>
      <c r="BD129" s="114">
        <f>'208.1 - Silnoproudá elekt...'!F37</f>
        <v>0</v>
      </c>
      <c r="BE129" s="7"/>
      <c r="BT129" s="115" t="s">
        <v>87</v>
      </c>
      <c r="BV129" s="115" t="s">
        <v>81</v>
      </c>
      <c r="BW129" s="115" t="s">
        <v>192</v>
      </c>
      <c r="BX129" s="115" t="s">
        <v>4</v>
      </c>
      <c r="CL129" s="115" t="s">
        <v>89</v>
      </c>
      <c r="CM129" s="115" t="s">
        <v>90</v>
      </c>
    </row>
    <row r="130" s="7" customFormat="1" ht="24.75" customHeight="1">
      <c r="A130" s="104" t="s">
        <v>83</v>
      </c>
      <c r="B130" s="105"/>
      <c r="C130" s="106"/>
      <c r="D130" s="107" t="s">
        <v>193</v>
      </c>
      <c r="E130" s="107"/>
      <c r="F130" s="107"/>
      <c r="G130" s="107"/>
      <c r="H130" s="107"/>
      <c r="I130" s="108"/>
      <c r="J130" s="107" t="s">
        <v>194</v>
      </c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9">
        <f>'208.2 - Slaboproudá elekt...'!J30</f>
        <v>0</v>
      </c>
      <c r="AH130" s="108"/>
      <c r="AI130" s="108"/>
      <c r="AJ130" s="108"/>
      <c r="AK130" s="108"/>
      <c r="AL130" s="108"/>
      <c r="AM130" s="108"/>
      <c r="AN130" s="109">
        <f>SUM(AG130,AT130)</f>
        <v>0</v>
      </c>
      <c r="AO130" s="108"/>
      <c r="AP130" s="108"/>
      <c r="AQ130" s="110" t="s">
        <v>86</v>
      </c>
      <c r="AR130" s="105"/>
      <c r="AS130" s="111">
        <v>0</v>
      </c>
      <c r="AT130" s="112">
        <f>ROUND(SUM(AV130:AW130),2)</f>
        <v>0</v>
      </c>
      <c r="AU130" s="113">
        <f>'208.2 - Slaboproudá elekt...'!P118</f>
        <v>0</v>
      </c>
      <c r="AV130" s="112">
        <f>'208.2 - Slaboproudá elekt...'!J33</f>
        <v>0</v>
      </c>
      <c r="AW130" s="112">
        <f>'208.2 - Slaboproudá elekt...'!J34</f>
        <v>0</v>
      </c>
      <c r="AX130" s="112">
        <f>'208.2 - Slaboproudá elekt...'!J35</f>
        <v>0</v>
      </c>
      <c r="AY130" s="112">
        <f>'208.2 - Slaboproudá elekt...'!J36</f>
        <v>0</v>
      </c>
      <c r="AZ130" s="112">
        <f>'208.2 - Slaboproudá elekt...'!F33</f>
        <v>0</v>
      </c>
      <c r="BA130" s="112">
        <f>'208.2 - Slaboproudá elekt...'!F34</f>
        <v>0</v>
      </c>
      <c r="BB130" s="112">
        <f>'208.2 - Slaboproudá elekt...'!F35</f>
        <v>0</v>
      </c>
      <c r="BC130" s="112">
        <f>'208.2 - Slaboproudá elekt...'!F36</f>
        <v>0</v>
      </c>
      <c r="BD130" s="114">
        <f>'208.2 - Slaboproudá elekt...'!F37</f>
        <v>0</v>
      </c>
      <c r="BE130" s="7"/>
      <c r="BT130" s="115" t="s">
        <v>87</v>
      </c>
      <c r="BV130" s="115" t="s">
        <v>81</v>
      </c>
      <c r="BW130" s="115" t="s">
        <v>195</v>
      </c>
      <c r="BX130" s="115" t="s">
        <v>4</v>
      </c>
      <c r="CL130" s="115" t="s">
        <v>89</v>
      </c>
      <c r="CM130" s="115" t="s">
        <v>90</v>
      </c>
    </row>
    <row r="131" s="7" customFormat="1" ht="24.75" customHeight="1">
      <c r="A131" s="104" t="s">
        <v>83</v>
      </c>
      <c r="B131" s="105"/>
      <c r="C131" s="106"/>
      <c r="D131" s="107" t="s">
        <v>196</v>
      </c>
      <c r="E131" s="107"/>
      <c r="F131" s="107"/>
      <c r="G131" s="107"/>
      <c r="H131" s="107"/>
      <c r="I131" s="108"/>
      <c r="J131" s="107" t="s">
        <v>197</v>
      </c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9">
        <f>'208.3 - Stavební přípomoc...'!J30</f>
        <v>0</v>
      </c>
      <c r="AH131" s="108"/>
      <c r="AI131" s="108"/>
      <c r="AJ131" s="108"/>
      <c r="AK131" s="108"/>
      <c r="AL131" s="108"/>
      <c r="AM131" s="108"/>
      <c r="AN131" s="109">
        <f>SUM(AG131,AT131)</f>
        <v>0</v>
      </c>
      <c r="AO131" s="108"/>
      <c r="AP131" s="108"/>
      <c r="AQ131" s="110" t="s">
        <v>86</v>
      </c>
      <c r="AR131" s="105"/>
      <c r="AS131" s="111">
        <v>0</v>
      </c>
      <c r="AT131" s="112">
        <f>ROUND(SUM(AV131:AW131),2)</f>
        <v>0</v>
      </c>
      <c r="AU131" s="113">
        <f>'208.3 - Stavební přípomoc...'!P121</f>
        <v>0</v>
      </c>
      <c r="AV131" s="112">
        <f>'208.3 - Stavební přípomoc...'!J33</f>
        <v>0</v>
      </c>
      <c r="AW131" s="112">
        <f>'208.3 - Stavební přípomoc...'!J34</f>
        <v>0</v>
      </c>
      <c r="AX131" s="112">
        <f>'208.3 - Stavební přípomoc...'!J35</f>
        <v>0</v>
      </c>
      <c r="AY131" s="112">
        <f>'208.3 - Stavební přípomoc...'!J36</f>
        <v>0</v>
      </c>
      <c r="AZ131" s="112">
        <f>'208.3 - Stavební přípomoc...'!F33</f>
        <v>0</v>
      </c>
      <c r="BA131" s="112">
        <f>'208.3 - Stavební přípomoc...'!F34</f>
        <v>0</v>
      </c>
      <c r="BB131" s="112">
        <f>'208.3 - Stavební přípomoc...'!F35</f>
        <v>0</v>
      </c>
      <c r="BC131" s="112">
        <f>'208.3 - Stavební přípomoc...'!F36</f>
        <v>0</v>
      </c>
      <c r="BD131" s="114">
        <f>'208.3 - Stavební přípomoc...'!F37</f>
        <v>0</v>
      </c>
      <c r="BE131" s="7"/>
      <c r="BT131" s="115" t="s">
        <v>87</v>
      </c>
      <c r="BV131" s="115" t="s">
        <v>81</v>
      </c>
      <c r="BW131" s="115" t="s">
        <v>198</v>
      </c>
      <c r="BX131" s="115" t="s">
        <v>4</v>
      </c>
      <c r="CL131" s="115" t="s">
        <v>89</v>
      </c>
      <c r="CM131" s="115" t="s">
        <v>90</v>
      </c>
    </row>
    <row r="132" s="7" customFormat="1" ht="16.5" customHeight="1">
      <c r="A132" s="104" t="s">
        <v>83</v>
      </c>
      <c r="B132" s="105"/>
      <c r="C132" s="106"/>
      <c r="D132" s="107" t="s">
        <v>199</v>
      </c>
      <c r="E132" s="107"/>
      <c r="F132" s="107"/>
      <c r="G132" s="107"/>
      <c r="H132" s="107"/>
      <c r="I132" s="108"/>
      <c r="J132" s="107" t="s">
        <v>200</v>
      </c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9">
        <f>'208.4 - Stavební úpravy -...'!J30</f>
        <v>0</v>
      </c>
      <c r="AH132" s="108"/>
      <c r="AI132" s="108"/>
      <c r="AJ132" s="108"/>
      <c r="AK132" s="108"/>
      <c r="AL132" s="108"/>
      <c r="AM132" s="108"/>
      <c r="AN132" s="109">
        <f>SUM(AG132,AT132)</f>
        <v>0</v>
      </c>
      <c r="AO132" s="108"/>
      <c r="AP132" s="108"/>
      <c r="AQ132" s="110" t="s">
        <v>86</v>
      </c>
      <c r="AR132" s="105"/>
      <c r="AS132" s="111">
        <v>0</v>
      </c>
      <c r="AT132" s="112">
        <f>ROUND(SUM(AV132:AW132),2)</f>
        <v>0</v>
      </c>
      <c r="AU132" s="113">
        <f>'208.4 - Stavební úpravy -...'!P134</f>
        <v>0</v>
      </c>
      <c r="AV132" s="112">
        <f>'208.4 - Stavební úpravy -...'!J33</f>
        <v>0</v>
      </c>
      <c r="AW132" s="112">
        <f>'208.4 - Stavební úpravy -...'!J34</f>
        <v>0</v>
      </c>
      <c r="AX132" s="112">
        <f>'208.4 - Stavební úpravy -...'!J35</f>
        <v>0</v>
      </c>
      <c r="AY132" s="112">
        <f>'208.4 - Stavební úpravy -...'!J36</f>
        <v>0</v>
      </c>
      <c r="AZ132" s="112">
        <f>'208.4 - Stavební úpravy -...'!F33</f>
        <v>0</v>
      </c>
      <c r="BA132" s="112">
        <f>'208.4 - Stavební úpravy -...'!F34</f>
        <v>0</v>
      </c>
      <c r="BB132" s="112">
        <f>'208.4 - Stavební úpravy -...'!F35</f>
        <v>0</v>
      </c>
      <c r="BC132" s="112">
        <f>'208.4 - Stavební úpravy -...'!F36</f>
        <v>0</v>
      </c>
      <c r="BD132" s="114">
        <f>'208.4 - Stavební úpravy -...'!F37</f>
        <v>0</v>
      </c>
      <c r="BE132" s="7"/>
      <c r="BT132" s="115" t="s">
        <v>87</v>
      </c>
      <c r="BV132" s="115" t="s">
        <v>81</v>
      </c>
      <c r="BW132" s="115" t="s">
        <v>201</v>
      </c>
      <c r="BX132" s="115" t="s">
        <v>4</v>
      </c>
      <c r="CL132" s="115" t="s">
        <v>89</v>
      </c>
      <c r="CM132" s="115" t="s">
        <v>90</v>
      </c>
    </row>
    <row r="133" s="7" customFormat="1" ht="24.75" customHeight="1">
      <c r="A133" s="104" t="s">
        <v>83</v>
      </c>
      <c r="B133" s="105"/>
      <c r="C133" s="106"/>
      <c r="D133" s="107" t="s">
        <v>202</v>
      </c>
      <c r="E133" s="107"/>
      <c r="F133" s="107"/>
      <c r="G133" s="107"/>
      <c r="H133" s="107"/>
      <c r="I133" s="108"/>
      <c r="J133" s="107" t="s">
        <v>203</v>
      </c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9">
        <f>'209.1 - Silnoproudá elekt...'!J30</f>
        <v>0</v>
      </c>
      <c r="AH133" s="108"/>
      <c r="AI133" s="108"/>
      <c r="AJ133" s="108"/>
      <c r="AK133" s="108"/>
      <c r="AL133" s="108"/>
      <c r="AM133" s="108"/>
      <c r="AN133" s="109">
        <f>SUM(AG133,AT133)</f>
        <v>0</v>
      </c>
      <c r="AO133" s="108"/>
      <c r="AP133" s="108"/>
      <c r="AQ133" s="110" t="s">
        <v>86</v>
      </c>
      <c r="AR133" s="105"/>
      <c r="AS133" s="111">
        <v>0</v>
      </c>
      <c r="AT133" s="112">
        <f>ROUND(SUM(AV133:AW133),2)</f>
        <v>0</v>
      </c>
      <c r="AU133" s="113">
        <f>'209.1 - Silnoproudá elekt...'!P118</f>
        <v>0</v>
      </c>
      <c r="AV133" s="112">
        <f>'209.1 - Silnoproudá elekt...'!J33</f>
        <v>0</v>
      </c>
      <c r="AW133" s="112">
        <f>'209.1 - Silnoproudá elekt...'!J34</f>
        <v>0</v>
      </c>
      <c r="AX133" s="112">
        <f>'209.1 - Silnoproudá elekt...'!J35</f>
        <v>0</v>
      </c>
      <c r="AY133" s="112">
        <f>'209.1 - Silnoproudá elekt...'!J36</f>
        <v>0</v>
      </c>
      <c r="AZ133" s="112">
        <f>'209.1 - Silnoproudá elekt...'!F33</f>
        <v>0</v>
      </c>
      <c r="BA133" s="112">
        <f>'209.1 - Silnoproudá elekt...'!F34</f>
        <v>0</v>
      </c>
      <c r="BB133" s="112">
        <f>'209.1 - Silnoproudá elekt...'!F35</f>
        <v>0</v>
      </c>
      <c r="BC133" s="112">
        <f>'209.1 - Silnoproudá elekt...'!F36</f>
        <v>0</v>
      </c>
      <c r="BD133" s="114">
        <f>'209.1 - Silnoproudá elekt...'!F37</f>
        <v>0</v>
      </c>
      <c r="BE133" s="7"/>
      <c r="BT133" s="115" t="s">
        <v>87</v>
      </c>
      <c r="BV133" s="115" t="s">
        <v>81</v>
      </c>
      <c r="BW133" s="115" t="s">
        <v>204</v>
      </c>
      <c r="BX133" s="115" t="s">
        <v>4</v>
      </c>
      <c r="CL133" s="115" t="s">
        <v>89</v>
      </c>
      <c r="CM133" s="115" t="s">
        <v>90</v>
      </c>
    </row>
    <row r="134" s="7" customFormat="1" ht="24.75" customHeight="1">
      <c r="A134" s="104" t="s">
        <v>83</v>
      </c>
      <c r="B134" s="105"/>
      <c r="C134" s="106"/>
      <c r="D134" s="107" t="s">
        <v>205</v>
      </c>
      <c r="E134" s="107"/>
      <c r="F134" s="107"/>
      <c r="G134" s="107"/>
      <c r="H134" s="107"/>
      <c r="I134" s="108"/>
      <c r="J134" s="107" t="s">
        <v>206</v>
      </c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9">
        <f>'209.2 - Slaboproudá elekt...'!J30</f>
        <v>0</v>
      </c>
      <c r="AH134" s="108"/>
      <c r="AI134" s="108"/>
      <c r="AJ134" s="108"/>
      <c r="AK134" s="108"/>
      <c r="AL134" s="108"/>
      <c r="AM134" s="108"/>
      <c r="AN134" s="109">
        <f>SUM(AG134,AT134)</f>
        <v>0</v>
      </c>
      <c r="AO134" s="108"/>
      <c r="AP134" s="108"/>
      <c r="AQ134" s="110" t="s">
        <v>86</v>
      </c>
      <c r="AR134" s="105"/>
      <c r="AS134" s="111">
        <v>0</v>
      </c>
      <c r="AT134" s="112">
        <f>ROUND(SUM(AV134:AW134),2)</f>
        <v>0</v>
      </c>
      <c r="AU134" s="113">
        <f>'209.2 - Slaboproudá elekt...'!P118</f>
        <v>0</v>
      </c>
      <c r="AV134" s="112">
        <f>'209.2 - Slaboproudá elekt...'!J33</f>
        <v>0</v>
      </c>
      <c r="AW134" s="112">
        <f>'209.2 - Slaboproudá elekt...'!J34</f>
        <v>0</v>
      </c>
      <c r="AX134" s="112">
        <f>'209.2 - Slaboproudá elekt...'!J35</f>
        <v>0</v>
      </c>
      <c r="AY134" s="112">
        <f>'209.2 - Slaboproudá elekt...'!J36</f>
        <v>0</v>
      </c>
      <c r="AZ134" s="112">
        <f>'209.2 - Slaboproudá elekt...'!F33</f>
        <v>0</v>
      </c>
      <c r="BA134" s="112">
        <f>'209.2 - Slaboproudá elekt...'!F34</f>
        <v>0</v>
      </c>
      <c r="BB134" s="112">
        <f>'209.2 - Slaboproudá elekt...'!F35</f>
        <v>0</v>
      </c>
      <c r="BC134" s="112">
        <f>'209.2 - Slaboproudá elekt...'!F36</f>
        <v>0</v>
      </c>
      <c r="BD134" s="114">
        <f>'209.2 - Slaboproudá elekt...'!F37</f>
        <v>0</v>
      </c>
      <c r="BE134" s="7"/>
      <c r="BT134" s="115" t="s">
        <v>87</v>
      </c>
      <c r="BV134" s="115" t="s">
        <v>81</v>
      </c>
      <c r="BW134" s="115" t="s">
        <v>207</v>
      </c>
      <c r="BX134" s="115" t="s">
        <v>4</v>
      </c>
      <c r="CL134" s="115" t="s">
        <v>89</v>
      </c>
      <c r="CM134" s="115" t="s">
        <v>90</v>
      </c>
    </row>
    <row r="135" s="7" customFormat="1" ht="24.75" customHeight="1">
      <c r="A135" s="104" t="s">
        <v>83</v>
      </c>
      <c r="B135" s="105"/>
      <c r="C135" s="106"/>
      <c r="D135" s="107" t="s">
        <v>208</v>
      </c>
      <c r="E135" s="107"/>
      <c r="F135" s="107"/>
      <c r="G135" s="107"/>
      <c r="H135" s="107"/>
      <c r="I135" s="108"/>
      <c r="J135" s="107" t="s">
        <v>209</v>
      </c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9">
        <f>'209.3 - Stavební přípomoc...'!J30</f>
        <v>0</v>
      </c>
      <c r="AH135" s="108"/>
      <c r="AI135" s="108"/>
      <c r="AJ135" s="108"/>
      <c r="AK135" s="108"/>
      <c r="AL135" s="108"/>
      <c r="AM135" s="108"/>
      <c r="AN135" s="109">
        <f>SUM(AG135,AT135)</f>
        <v>0</v>
      </c>
      <c r="AO135" s="108"/>
      <c r="AP135" s="108"/>
      <c r="AQ135" s="110" t="s">
        <v>86</v>
      </c>
      <c r="AR135" s="105"/>
      <c r="AS135" s="111">
        <v>0</v>
      </c>
      <c r="AT135" s="112">
        <f>ROUND(SUM(AV135:AW135),2)</f>
        <v>0</v>
      </c>
      <c r="AU135" s="113">
        <f>'209.3 - Stavební přípomoc...'!P121</f>
        <v>0</v>
      </c>
      <c r="AV135" s="112">
        <f>'209.3 - Stavební přípomoc...'!J33</f>
        <v>0</v>
      </c>
      <c r="AW135" s="112">
        <f>'209.3 - Stavební přípomoc...'!J34</f>
        <v>0</v>
      </c>
      <c r="AX135" s="112">
        <f>'209.3 - Stavební přípomoc...'!J35</f>
        <v>0</v>
      </c>
      <c r="AY135" s="112">
        <f>'209.3 - Stavební přípomoc...'!J36</f>
        <v>0</v>
      </c>
      <c r="AZ135" s="112">
        <f>'209.3 - Stavební přípomoc...'!F33</f>
        <v>0</v>
      </c>
      <c r="BA135" s="112">
        <f>'209.3 - Stavební přípomoc...'!F34</f>
        <v>0</v>
      </c>
      <c r="BB135" s="112">
        <f>'209.3 - Stavební přípomoc...'!F35</f>
        <v>0</v>
      </c>
      <c r="BC135" s="112">
        <f>'209.3 - Stavební přípomoc...'!F36</f>
        <v>0</v>
      </c>
      <c r="BD135" s="114">
        <f>'209.3 - Stavební přípomoc...'!F37</f>
        <v>0</v>
      </c>
      <c r="BE135" s="7"/>
      <c r="BT135" s="115" t="s">
        <v>87</v>
      </c>
      <c r="BV135" s="115" t="s">
        <v>81</v>
      </c>
      <c r="BW135" s="115" t="s">
        <v>210</v>
      </c>
      <c r="BX135" s="115" t="s">
        <v>4</v>
      </c>
      <c r="CL135" s="115" t="s">
        <v>89</v>
      </c>
      <c r="CM135" s="115" t="s">
        <v>90</v>
      </c>
    </row>
    <row r="136" s="7" customFormat="1" ht="16.5" customHeight="1">
      <c r="A136" s="104" t="s">
        <v>83</v>
      </c>
      <c r="B136" s="105"/>
      <c r="C136" s="106"/>
      <c r="D136" s="107" t="s">
        <v>211</v>
      </c>
      <c r="E136" s="107"/>
      <c r="F136" s="107"/>
      <c r="G136" s="107"/>
      <c r="H136" s="107"/>
      <c r="I136" s="108"/>
      <c r="J136" s="107" t="s">
        <v>212</v>
      </c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9">
        <f>'209.4 - Stavební úpravy -...'!J30</f>
        <v>0</v>
      </c>
      <c r="AH136" s="108"/>
      <c r="AI136" s="108"/>
      <c r="AJ136" s="108"/>
      <c r="AK136" s="108"/>
      <c r="AL136" s="108"/>
      <c r="AM136" s="108"/>
      <c r="AN136" s="109">
        <f>SUM(AG136,AT136)</f>
        <v>0</v>
      </c>
      <c r="AO136" s="108"/>
      <c r="AP136" s="108"/>
      <c r="AQ136" s="110" t="s">
        <v>86</v>
      </c>
      <c r="AR136" s="105"/>
      <c r="AS136" s="111">
        <v>0</v>
      </c>
      <c r="AT136" s="112">
        <f>ROUND(SUM(AV136:AW136),2)</f>
        <v>0</v>
      </c>
      <c r="AU136" s="113">
        <f>'209.4 - Stavební úpravy -...'!P136</f>
        <v>0</v>
      </c>
      <c r="AV136" s="112">
        <f>'209.4 - Stavební úpravy -...'!J33</f>
        <v>0</v>
      </c>
      <c r="AW136" s="112">
        <f>'209.4 - Stavební úpravy -...'!J34</f>
        <v>0</v>
      </c>
      <c r="AX136" s="112">
        <f>'209.4 - Stavební úpravy -...'!J35</f>
        <v>0</v>
      </c>
      <c r="AY136" s="112">
        <f>'209.4 - Stavební úpravy -...'!J36</f>
        <v>0</v>
      </c>
      <c r="AZ136" s="112">
        <f>'209.4 - Stavební úpravy -...'!F33</f>
        <v>0</v>
      </c>
      <c r="BA136" s="112">
        <f>'209.4 - Stavební úpravy -...'!F34</f>
        <v>0</v>
      </c>
      <c r="BB136" s="112">
        <f>'209.4 - Stavební úpravy -...'!F35</f>
        <v>0</v>
      </c>
      <c r="BC136" s="112">
        <f>'209.4 - Stavební úpravy -...'!F36</f>
        <v>0</v>
      </c>
      <c r="BD136" s="114">
        <f>'209.4 - Stavební úpravy -...'!F37</f>
        <v>0</v>
      </c>
      <c r="BE136" s="7"/>
      <c r="BT136" s="115" t="s">
        <v>87</v>
      </c>
      <c r="BV136" s="115" t="s">
        <v>81</v>
      </c>
      <c r="BW136" s="115" t="s">
        <v>213</v>
      </c>
      <c r="BX136" s="115" t="s">
        <v>4</v>
      </c>
      <c r="CL136" s="115" t="s">
        <v>89</v>
      </c>
      <c r="CM136" s="115" t="s">
        <v>90</v>
      </c>
    </row>
    <row r="137" s="7" customFormat="1" ht="16.5" customHeight="1">
      <c r="A137" s="104" t="s">
        <v>83</v>
      </c>
      <c r="B137" s="105"/>
      <c r="C137" s="106"/>
      <c r="D137" s="107" t="s">
        <v>214</v>
      </c>
      <c r="E137" s="107"/>
      <c r="F137" s="107"/>
      <c r="G137" s="107"/>
      <c r="H137" s="107"/>
      <c r="I137" s="108"/>
      <c r="J137" s="107" t="s">
        <v>215</v>
      </c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9">
        <f>'209.5 - Vybavení učebny -...'!J30</f>
        <v>0</v>
      </c>
      <c r="AH137" s="108"/>
      <c r="AI137" s="108"/>
      <c r="AJ137" s="108"/>
      <c r="AK137" s="108"/>
      <c r="AL137" s="108"/>
      <c r="AM137" s="108"/>
      <c r="AN137" s="109">
        <f>SUM(AG137,AT137)</f>
        <v>0</v>
      </c>
      <c r="AO137" s="108"/>
      <c r="AP137" s="108"/>
      <c r="AQ137" s="110" t="s">
        <v>86</v>
      </c>
      <c r="AR137" s="105"/>
      <c r="AS137" s="111">
        <v>0</v>
      </c>
      <c r="AT137" s="112">
        <f>ROUND(SUM(AV137:AW137),2)</f>
        <v>0</v>
      </c>
      <c r="AU137" s="113">
        <f>'209.5 - Vybavení učebny -...'!P118</f>
        <v>0</v>
      </c>
      <c r="AV137" s="112">
        <f>'209.5 - Vybavení učebny -...'!J33</f>
        <v>0</v>
      </c>
      <c r="AW137" s="112">
        <f>'209.5 - Vybavení učebny -...'!J34</f>
        <v>0</v>
      </c>
      <c r="AX137" s="112">
        <f>'209.5 - Vybavení učebny -...'!J35</f>
        <v>0</v>
      </c>
      <c r="AY137" s="112">
        <f>'209.5 - Vybavení učebny -...'!J36</f>
        <v>0</v>
      </c>
      <c r="AZ137" s="112">
        <f>'209.5 - Vybavení učebny -...'!F33</f>
        <v>0</v>
      </c>
      <c r="BA137" s="112">
        <f>'209.5 - Vybavení učebny -...'!F34</f>
        <v>0</v>
      </c>
      <c r="BB137" s="112">
        <f>'209.5 - Vybavení učebny -...'!F35</f>
        <v>0</v>
      </c>
      <c r="BC137" s="112">
        <f>'209.5 - Vybavení učebny -...'!F36</f>
        <v>0</v>
      </c>
      <c r="BD137" s="114">
        <f>'209.5 - Vybavení učebny -...'!F37</f>
        <v>0</v>
      </c>
      <c r="BE137" s="7"/>
      <c r="BT137" s="115" t="s">
        <v>87</v>
      </c>
      <c r="BV137" s="115" t="s">
        <v>81</v>
      </c>
      <c r="BW137" s="115" t="s">
        <v>216</v>
      </c>
      <c r="BX137" s="115" t="s">
        <v>4</v>
      </c>
      <c r="CL137" s="115" t="s">
        <v>89</v>
      </c>
      <c r="CM137" s="115" t="s">
        <v>90</v>
      </c>
    </row>
    <row r="138" s="7" customFormat="1" ht="24.75" customHeight="1">
      <c r="A138" s="104" t="s">
        <v>83</v>
      </c>
      <c r="B138" s="105"/>
      <c r="C138" s="106"/>
      <c r="D138" s="107" t="s">
        <v>217</v>
      </c>
      <c r="E138" s="107"/>
      <c r="F138" s="107"/>
      <c r="G138" s="107"/>
      <c r="H138" s="107"/>
      <c r="I138" s="108"/>
      <c r="J138" s="107" t="s">
        <v>218</v>
      </c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9">
        <f>'210.1 - Silnoproudá elekt...'!J30</f>
        <v>0</v>
      </c>
      <c r="AH138" s="108"/>
      <c r="AI138" s="108"/>
      <c r="AJ138" s="108"/>
      <c r="AK138" s="108"/>
      <c r="AL138" s="108"/>
      <c r="AM138" s="108"/>
      <c r="AN138" s="109">
        <f>SUM(AG138,AT138)</f>
        <v>0</v>
      </c>
      <c r="AO138" s="108"/>
      <c r="AP138" s="108"/>
      <c r="AQ138" s="110" t="s">
        <v>86</v>
      </c>
      <c r="AR138" s="105"/>
      <c r="AS138" s="111">
        <v>0</v>
      </c>
      <c r="AT138" s="112">
        <f>ROUND(SUM(AV138:AW138),2)</f>
        <v>0</v>
      </c>
      <c r="AU138" s="113">
        <f>'210.1 - Silnoproudá elekt...'!P118</f>
        <v>0</v>
      </c>
      <c r="AV138" s="112">
        <f>'210.1 - Silnoproudá elekt...'!J33</f>
        <v>0</v>
      </c>
      <c r="AW138" s="112">
        <f>'210.1 - Silnoproudá elekt...'!J34</f>
        <v>0</v>
      </c>
      <c r="AX138" s="112">
        <f>'210.1 - Silnoproudá elekt...'!J35</f>
        <v>0</v>
      </c>
      <c r="AY138" s="112">
        <f>'210.1 - Silnoproudá elekt...'!J36</f>
        <v>0</v>
      </c>
      <c r="AZ138" s="112">
        <f>'210.1 - Silnoproudá elekt...'!F33</f>
        <v>0</v>
      </c>
      <c r="BA138" s="112">
        <f>'210.1 - Silnoproudá elekt...'!F34</f>
        <v>0</v>
      </c>
      <c r="BB138" s="112">
        <f>'210.1 - Silnoproudá elekt...'!F35</f>
        <v>0</v>
      </c>
      <c r="BC138" s="112">
        <f>'210.1 - Silnoproudá elekt...'!F36</f>
        <v>0</v>
      </c>
      <c r="BD138" s="114">
        <f>'210.1 - Silnoproudá elekt...'!F37</f>
        <v>0</v>
      </c>
      <c r="BE138" s="7"/>
      <c r="BT138" s="115" t="s">
        <v>87</v>
      </c>
      <c r="BV138" s="115" t="s">
        <v>81</v>
      </c>
      <c r="BW138" s="115" t="s">
        <v>219</v>
      </c>
      <c r="BX138" s="115" t="s">
        <v>4</v>
      </c>
      <c r="CL138" s="115" t="s">
        <v>89</v>
      </c>
      <c r="CM138" s="115" t="s">
        <v>90</v>
      </c>
    </row>
    <row r="139" s="7" customFormat="1" ht="24.75" customHeight="1">
      <c r="A139" s="104" t="s">
        <v>83</v>
      </c>
      <c r="B139" s="105"/>
      <c r="C139" s="106"/>
      <c r="D139" s="107" t="s">
        <v>220</v>
      </c>
      <c r="E139" s="107"/>
      <c r="F139" s="107"/>
      <c r="G139" s="107"/>
      <c r="H139" s="107"/>
      <c r="I139" s="108"/>
      <c r="J139" s="107" t="s">
        <v>221</v>
      </c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9">
        <f>'210.2 - Stavební přípomoc...'!J30</f>
        <v>0</v>
      </c>
      <c r="AH139" s="108"/>
      <c r="AI139" s="108"/>
      <c r="AJ139" s="108"/>
      <c r="AK139" s="108"/>
      <c r="AL139" s="108"/>
      <c r="AM139" s="108"/>
      <c r="AN139" s="109">
        <f>SUM(AG139,AT139)</f>
        <v>0</v>
      </c>
      <c r="AO139" s="108"/>
      <c r="AP139" s="108"/>
      <c r="AQ139" s="110" t="s">
        <v>86</v>
      </c>
      <c r="AR139" s="105"/>
      <c r="AS139" s="111">
        <v>0</v>
      </c>
      <c r="AT139" s="112">
        <f>ROUND(SUM(AV139:AW139),2)</f>
        <v>0</v>
      </c>
      <c r="AU139" s="113">
        <f>'210.2 - Stavební přípomoc...'!P121</f>
        <v>0</v>
      </c>
      <c r="AV139" s="112">
        <f>'210.2 - Stavební přípomoc...'!J33</f>
        <v>0</v>
      </c>
      <c r="AW139" s="112">
        <f>'210.2 - Stavební přípomoc...'!J34</f>
        <v>0</v>
      </c>
      <c r="AX139" s="112">
        <f>'210.2 - Stavební přípomoc...'!J35</f>
        <v>0</v>
      </c>
      <c r="AY139" s="112">
        <f>'210.2 - Stavební přípomoc...'!J36</f>
        <v>0</v>
      </c>
      <c r="AZ139" s="112">
        <f>'210.2 - Stavební přípomoc...'!F33</f>
        <v>0</v>
      </c>
      <c r="BA139" s="112">
        <f>'210.2 - Stavební přípomoc...'!F34</f>
        <v>0</v>
      </c>
      <c r="BB139" s="112">
        <f>'210.2 - Stavební přípomoc...'!F35</f>
        <v>0</v>
      </c>
      <c r="BC139" s="112">
        <f>'210.2 - Stavební přípomoc...'!F36</f>
        <v>0</v>
      </c>
      <c r="BD139" s="114">
        <f>'210.2 - Stavební přípomoc...'!F37</f>
        <v>0</v>
      </c>
      <c r="BE139" s="7"/>
      <c r="BT139" s="115" t="s">
        <v>87</v>
      </c>
      <c r="BV139" s="115" t="s">
        <v>81</v>
      </c>
      <c r="BW139" s="115" t="s">
        <v>222</v>
      </c>
      <c r="BX139" s="115" t="s">
        <v>4</v>
      </c>
      <c r="CL139" s="115" t="s">
        <v>89</v>
      </c>
      <c r="CM139" s="115" t="s">
        <v>90</v>
      </c>
    </row>
    <row r="140" s="7" customFormat="1" ht="16.5" customHeight="1">
      <c r="A140" s="104" t="s">
        <v>83</v>
      </c>
      <c r="B140" s="105"/>
      <c r="C140" s="106"/>
      <c r="D140" s="107" t="s">
        <v>223</v>
      </c>
      <c r="E140" s="107"/>
      <c r="F140" s="107"/>
      <c r="G140" s="107"/>
      <c r="H140" s="107"/>
      <c r="I140" s="108"/>
      <c r="J140" s="107" t="s">
        <v>224</v>
      </c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9">
        <f>'210.3 - Stavební úpravy -...'!J30</f>
        <v>0</v>
      </c>
      <c r="AH140" s="108"/>
      <c r="AI140" s="108"/>
      <c r="AJ140" s="108"/>
      <c r="AK140" s="108"/>
      <c r="AL140" s="108"/>
      <c r="AM140" s="108"/>
      <c r="AN140" s="109">
        <f>SUM(AG140,AT140)</f>
        <v>0</v>
      </c>
      <c r="AO140" s="108"/>
      <c r="AP140" s="108"/>
      <c r="AQ140" s="110" t="s">
        <v>86</v>
      </c>
      <c r="AR140" s="105"/>
      <c r="AS140" s="111">
        <v>0</v>
      </c>
      <c r="AT140" s="112">
        <f>ROUND(SUM(AV140:AW140),2)</f>
        <v>0</v>
      </c>
      <c r="AU140" s="113">
        <f>'210.3 - Stavební úpravy -...'!P134</f>
        <v>0</v>
      </c>
      <c r="AV140" s="112">
        <f>'210.3 - Stavební úpravy -...'!J33</f>
        <v>0</v>
      </c>
      <c r="AW140" s="112">
        <f>'210.3 - Stavební úpravy -...'!J34</f>
        <v>0</v>
      </c>
      <c r="AX140" s="112">
        <f>'210.3 - Stavební úpravy -...'!J35</f>
        <v>0</v>
      </c>
      <c r="AY140" s="112">
        <f>'210.3 - Stavební úpravy -...'!J36</f>
        <v>0</v>
      </c>
      <c r="AZ140" s="112">
        <f>'210.3 - Stavební úpravy -...'!F33</f>
        <v>0</v>
      </c>
      <c r="BA140" s="112">
        <f>'210.3 - Stavební úpravy -...'!F34</f>
        <v>0</v>
      </c>
      <c r="BB140" s="112">
        <f>'210.3 - Stavební úpravy -...'!F35</f>
        <v>0</v>
      </c>
      <c r="BC140" s="112">
        <f>'210.3 - Stavební úpravy -...'!F36</f>
        <v>0</v>
      </c>
      <c r="BD140" s="114">
        <f>'210.3 - Stavební úpravy -...'!F37</f>
        <v>0</v>
      </c>
      <c r="BE140" s="7"/>
      <c r="BT140" s="115" t="s">
        <v>87</v>
      </c>
      <c r="BV140" s="115" t="s">
        <v>81</v>
      </c>
      <c r="BW140" s="115" t="s">
        <v>225</v>
      </c>
      <c r="BX140" s="115" t="s">
        <v>4</v>
      </c>
      <c r="CL140" s="115" t="s">
        <v>89</v>
      </c>
      <c r="CM140" s="115" t="s">
        <v>90</v>
      </c>
    </row>
    <row r="141" s="7" customFormat="1" ht="24.75" customHeight="1">
      <c r="A141" s="104" t="s">
        <v>83</v>
      </c>
      <c r="B141" s="105"/>
      <c r="C141" s="106"/>
      <c r="D141" s="107" t="s">
        <v>226</v>
      </c>
      <c r="E141" s="107"/>
      <c r="F141" s="107"/>
      <c r="G141" s="107"/>
      <c r="H141" s="107"/>
      <c r="I141" s="108"/>
      <c r="J141" s="107" t="s">
        <v>227</v>
      </c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9">
        <f>'210.4 - Slaboproudá elekt...'!J30</f>
        <v>0</v>
      </c>
      <c r="AH141" s="108"/>
      <c r="AI141" s="108"/>
      <c r="AJ141" s="108"/>
      <c r="AK141" s="108"/>
      <c r="AL141" s="108"/>
      <c r="AM141" s="108"/>
      <c r="AN141" s="109">
        <f>SUM(AG141,AT141)</f>
        <v>0</v>
      </c>
      <c r="AO141" s="108"/>
      <c r="AP141" s="108"/>
      <c r="AQ141" s="110" t="s">
        <v>86</v>
      </c>
      <c r="AR141" s="105"/>
      <c r="AS141" s="116">
        <v>0</v>
      </c>
      <c r="AT141" s="117">
        <f>ROUND(SUM(AV141:AW141),2)</f>
        <v>0</v>
      </c>
      <c r="AU141" s="118">
        <f>'210.4 - Slaboproudá elekt...'!P116</f>
        <v>0</v>
      </c>
      <c r="AV141" s="117">
        <f>'210.4 - Slaboproudá elekt...'!J33</f>
        <v>0</v>
      </c>
      <c r="AW141" s="117">
        <f>'210.4 - Slaboproudá elekt...'!J34</f>
        <v>0</v>
      </c>
      <c r="AX141" s="117">
        <f>'210.4 - Slaboproudá elekt...'!J35</f>
        <v>0</v>
      </c>
      <c r="AY141" s="117">
        <f>'210.4 - Slaboproudá elekt...'!J36</f>
        <v>0</v>
      </c>
      <c r="AZ141" s="117">
        <f>'210.4 - Slaboproudá elekt...'!F33</f>
        <v>0</v>
      </c>
      <c r="BA141" s="117">
        <f>'210.4 - Slaboproudá elekt...'!F34</f>
        <v>0</v>
      </c>
      <c r="BB141" s="117">
        <f>'210.4 - Slaboproudá elekt...'!F35</f>
        <v>0</v>
      </c>
      <c r="BC141" s="117">
        <f>'210.4 - Slaboproudá elekt...'!F36</f>
        <v>0</v>
      </c>
      <c r="BD141" s="119">
        <f>'210.4 - Slaboproudá elekt...'!F37</f>
        <v>0</v>
      </c>
      <c r="BE141" s="7"/>
      <c r="BT141" s="115" t="s">
        <v>87</v>
      </c>
      <c r="BV141" s="115" t="s">
        <v>81</v>
      </c>
      <c r="BW141" s="115" t="s">
        <v>228</v>
      </c>
      <c r="BX141" s="115" t="s">
        <v>4</v>
      </c>
      <c r="CL141" s="115" t="s">
        <v>19</v>
      </c>
      <c r="CM141" s="115" t="s">
        <v>90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G109:AM109"/>
    <mergeCell ref="AN109:AP109"/>
    <mergeCell ref="AN110:AP110"/>
    <mergeCell ref="AG110:AM110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AN111:AP111"/>
    <mergeCell ref="AG111:AM111"/>
    <mergeCell ref="AN112:AP112"/>
    <mergeCell ref="AG112:AM112"/>
    <mergeCell ref="AN113:AP113"/>
    <mergeCell ref="AG113:AM113"/>
    <mergeCell ref="AN114:AP114"/>
    <mergeCell ref="AG114:AM114"/>
    <mergeCell ref="AN115:AP115"/>
    <mergeCell ref="AG115:AM115"/>
    <mergeCell ref="AN116:AP116"/>
    <mergeCell ref="AG116:AM116"/>
    <mergeCell ref="AG117:AM117"/>
    <mergeCell ref="AN117:AP117"/>
    <mergeCell ref="AN118:AP118"/>
    <mergeCell ref="AG118:AM118"/>
    <mergeCell ref="AG119:AM119"/>
    <mergeCell ref="AN119:AP119"/>
    <mergeCell ref="AG120:AM120"/>
    <mergeCell ref="AN120:AP120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I92:AF92"/>
    <mergeCell ref="J101:AF101"/>
    <mergeCell ref="J112:AF112"/>
    <mergeCell ref="J113:AF113"/>
    <mergeCell ref="J115:AF115"/>
    <mergeCell ref="J114:AF114"/>
    <mergeCell ref="J116:AF116"/>
    <mergeCell ref="J95:AF95"/>
    <mergeCell ref="J117:AF117"/>
    <mergeCell ref="J96:AF96"/>
    <mergeCell ref="J97:AF97"/>
    <mergeCell ref="J110:AF110"/>
    <mergeCell ref="J102:AF102"/>
    <mergeCell ref="J109:AF109"/>
    <mergeCell ref="J98:AF98"/>
    <mergeCell ref="J108:AF108"/>
    <mergeCell ref="J99:AF99"/>
    <mergeCell ref="J107:AF107"/>
    <mergeCell ref="J106:AF106"/>
    <mergeCell ref="J118:AF118"/>
    <mergeCell ref="J105:AF105"/>
    <mergeCell ref="J100:AF100"/>
    <mergeCell ref="J104:AF104"/>
    <mergeCell ref="J103:AF103"/>
    <mergeCell ref="J111:AF111"/>
    <mergeCell ref="L85:AO85"/>
    <mergeCell ref="J119:AF119"/>
    <mergeCell ref="J120:AF120"/>
    <mergeCell ref="J121:AF121"/>
    <mergeCell ref="J122:AF122"/>
    <mergeCell ref="J123:AF123"/>
    <mergeCell ref="J124:AF124"/>
    <mergeCell ref="J125:AF125"/>
    <mergeCell ref="J126:AF126"/>
    <mergeCell ref="J127:AF127"/>
    <mergeCell ref="J128:AF128"/>
    <mergeCell ref="J129:AF129"/>
    <mergeCell ref="J130:AF130"/>
    <mergeCell ref="J131:AF131"/>
    <mergeCell ref="J132:AF132"/>
    <mergeCell ref="J133:AF133"/>
    <mergeCell ref="J134:AF134"/>
    <mergeCell ref="J135:AF135"/>
    <mergeCell ref="AM87:AN87"/>
    <mergeCell ref="AG121:AM121"/>
    <mergeCell ref="AN121:AP121"/>
    <mergeCell ref="AG122:AM122"/>
    <mergeCell ref="AN122:AP122"/>
    <mergeCell ref="AN123:AP123"/>
    <mergeCell ref="AG123:AM123"/>
    <mergeCell ref="AN124:AP124"/>
    <mergeCell ref="AG124:AM124"/>
    <mergeCell ref="AN125:AP125"/>
    <mergeCell ref="AG125:AM125"/>
    <mergeCell ref="AG126:AM126"/>
    <mergeCell ref="AN126:AP126"/>
    <mergeCell ref="AG127:AM127"/>
    <mergeCell ref="AN127:AP127"/>
    <mergeCell ref="AN128:AP128"/>
    <mergeCell ref="AG128:AM128"/>
    <mergeCell ref="AN129:AP129"/>
    <mergeCell ref="AG129:AM129"/>
    <mergeCell ref="AN130:AP130"/>
    <mergeCell ref="AG130:AM130"/>
    <mergeCell ref="AN131:AP131"/>
    <mergeCell ref="AG131:AM131"/>
    <mergeCell ref="AG132:AM132"/>
    <mergeCell ref="AN132:AP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J136:AF136"/>
    <mergeCell ref="J137:AF137"/>
    <mergeCell ref="J138:AF138"/>
    <mergeCell ref="J139:AF139"/>
    <mergeCell ref="J140:AF140"/>
    <mergeCell ref="J141:AF141"/>
    <mergeCell ref="C92:G92"/>
    <mergeCell ref="D106:H106"/>
    <mergeCell ref="D104:H104"/>
    <mergeCell ref="D105:H105"/>
    <mergeCell ref="D107:H107"/>
    <mergeCell ref="D108:H108"/>
    <mergeCell ref="D109:H109"/>
    <mergeCell ref="D110:H110"/>
    <mergeCell ref="D111:H111"/>
    <mergeCell ref="D112:H112"/>
    <mergeCell ref="D113:H113"/>
    <mergeCell ref="D114:H114"/>
    <mergeCell ref="D115:H115"/>
    <mergeCell ref="D116:H116"/>
    <mergeCell ref="D117:H117"/>
    <mergeCell ref="D103:H103"/>
    <mergeCell ref="D102:H102"/>
    <mergeCell ref="D118:H118"/>
    <mergeCell ref="D101:H101"/>
    <mergeCell ref="D100:H100"/>
    <mergeCell ref="D98:H98"/>
    <mergeCell ref="D95:H95"/>
    <mergeCell ref="D97:H97"/>
    <mergeCell ref="D96:H96"/>
    <mergeCell ref="D99:H99"/>
    <mergeCell ref="D119:H119"/>
    <mergeCell ref="D120:H120"/>
    <mergeCell ref="D121:H121"/>
    <mergeCell ref="D122:H122"/>
    <mergeCell ref="D123:H123"/>
    <mergeCell ref="D124:H124"/>
    <mergeCell ref="D125:H125"/>
    <mergeCell ref="D126:H126"/>
    <mergeCell ref="D127:H127"/>
    <mergeCell ref="D128:H128"/>
    <mergeCell ref="D129:H129"/>
    <mergeCell ref="D130:H130"/>
    <mergeCell ref="D131:H131"/>
    <mergeCell ref="D132:H132"/>
    <mergeCell ref="D133:H133"/>
    <mergeCell ref="D134:H134"/>
    <mergeCell ref="D135:H135"/>
    <mergeCell ref="D136:H136"/>
    <mergeCell ref="D137:H137"/>
    <mergeCell ref="D138:H138"/>
    <mergeCell ref="D139:H139"/>
    <mergeCell ref="D140:H140"/>
    <mergeCell ref="D141:H141"/>
  </mergeCells>
  <hyperlinks>
    <hyperlink ref="A95" location="'201.1 - Silnoproudá elekt...'!C2" display="/"/>
    <hyperlink ref="A96" location="'201.2 - Slaboproudá elekt...'!C2" display="/"/>
    <hyperlink ref="A97" location="'201.3 - Stavební přípomoc...'!C2" display="/"/>
    <hyperlink ref="A98" location="'201.4 - Stavební úpravy -...'!C2" display="/"/>
    <hyperlink ref="A99" location="'202.1 - Silnoproudá elekt...'!C2" display="/"/>
    <hyperlink ref="A100" location="'202.2 - Slaboproudá elekt...'!C2" display="/"/>
    <hyperlink ref="A101" location="'202.3 - Stavební přípomoc...'!C2" display="/"/>
    <hyperlink ref="A102" location="'202.4 - Stavební úpravy -...'!C2" display="/"/>
    <hyperlink ref="A103" location="'202.5 - Vybavení učebny -...'!C2" display="/"/>
    <hyperlink ref="A104" location="'203.1 - Silnoproudá elekt...'!C2" display="/"/>
    <hyperlink ref="A105" location="'203.2 - Slaboproudá elekt...'!C2" display="/"/>
    <hyperlink ref="A106" location="'203.3 - Stavební přípomoc...'!C2" display="/"/>
    <hyperlink ref="A107" location="'203.4 - Stavební úpravy -...'!C2" display="/"/>
    <hyperlink ref="A108" location="'203.5 - Vybavení učebny -...'!C2" display="/"/>
    <hyperlink ref="A109" location="'204.1 - Silnoproudá elekt...'!C2" display="/"/>
    <hyperlink ref="A110" location="'204.2 - Slaboproudá elekt...'!C2" display="/"/>
    <hyperlink ref="A111" location="'204.3 - Stavební přípomoc...'!C2" display="/"/>
    <hyperlink ref="A112" location="'204.4 - Stavební úpravy -...'!C2" display="/"/>
    <hyperlink ref="A113" location="'204.5 - Vybavení učebny -...'!C2" display="/"/>
    <hyperlink ref="A114" location="'205.1 - Silnoproudá elekt...'!C2" display="/"/>
    <hyperlink ref="A115" location="'205.2 - Slaboproudá elekt...'!C2" display="/"/>
    <hyperlink ref="A116" location="'205.3 - Stavební přípomoc...'!C2" display="/"/>
    <hyperlink ref="A117" location="'205.4 - Stavební úpravy -...'!C2" display="/"/>
    <hyperlink ref="A118" location="'205.5 - Vybavení učebny -...'!C2" display="/"/>
    <hyperlink ref="A119" location="'206.1 - Silnoproudá elekt...'!C2" display="/"/>
    <hyperlink ref="A120" location="'206.2 - Slaboproudá elekt...'!C2" display="/"/>
    <hyperlink ref="A121" location="'206.3 - Stavební přípomoc...'!C2" display="/"/>
    <hyperlink ref="A122" location="'206.4 - Stavební úpravy -...'!C2" display="/"/>
    <hyperlink ref="A123" location="'206.5 - Vybavení učebny -...'!C2" display="/"/>
    <hyperlink ref="A124" location="'207.1 - Silnoproudá elekt...'!C2" display="/"/>
    <hyperlink ref="A125" location="'207.2 - Slaboproudá elekt...'!C2" display="/"/>
    <hyperlink ref="A126" location="'207.3 - Stavební přípomoc...'!C2" display="/"/>
    <hyperlink ref="A127" location="'207.4 - Stavební úpravy -...'!C2" display="/"/>
    <hyperlink ref="A128" location="'207.5 - Vybavení učeben -...'!C2" display="/"/>
    <hyperlink ref="A129" location="'208.1 - Silnoproudá elekt...'!C2" display="/"/>
    <hyperlink ref="A130" location="'208.2 - Slaboproudá elekt...'!C2" display="/"/>
    <hyperlink ref="A131" location="'208.3 - Stavební přípomoc...'!C2" display="/"/>
    <hyperlink ref="A132" location="'208.4 - Stavební úpravy -...'!C2" display="/"/>
    <hyperlink ref="A133" location="'209.1 - Silnoproudá elekt...'!C2" display="/"/>
    <hyperlink ref="A134" location="'209.2 - Slaboproudá elekt...'!C2" display="/"/>
    <hyperlink ref="A135" location="'209.3 - Stavební přípomoc...'!C2" display="/"/>
    <hyperlink ref="A136" location="'209.4 - Stavební úpravy -...'!C2" display="/"/>
    <hyperlink ref="A137" location="'209.5 - Vybavení učebny -...'!C2" display="/"/>
    <hyperlink ref="A138" location="'210.1 - Silnoproudá elekt...'!C2" display="/"/>
    <hyperlink ref="A139" location="'210.2 - Stavební přípomoc...'!C2" display="/"/>
    <hyperlink ref="A140" location="'210.3 - Stavební úpravy -...'!C2" display="/"/>
    <hyperlink ref="A141" location="'210.4 - Slaboproudá elekt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1234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ROUND((SUM(BE118:BE134)),  2)</f>
        <v>0</v>
      </c>
      <c r="G33" s="38"/>
      <c r="H33" s="38"/>
      <c r="I33" s="128">
        <v>0.20999999999999999</v>
      </c>
      <c r="J33" s="127">
        <f>ROUND(((SUM(BE118:BE134))*I33),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ROUND((SUM(BF118:BF134)),  2)</f>
        <v>0</v>
      </c>
      <c r="G34" s="38"/>
      <c r="H34" s="38"/>
      <c r="I34" s="128">
        <v>0.12</v>
      </c>
      <c r="J34" s="127">
        <f>ROUND(((SUM(BF118:BF134))*I34),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202.5 - Vybavení učebny - místnost č. 306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202.5 - Vybavení učebny - místnost č. 306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SUM(P121:P134)</f>
        <v>0</v>
      </c>
      <c r="Q120" s="164"/>
      <c r="R120" s="165">
        <f>SUM(R121:R134)</f>
        <v>0</v>
      </c>
      <c r="S120" s="164"/>
      <c r="T120" s="166">
        <f>SUM(T121:T134)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SUM(BK121:BK134)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1238</v>
      </c>
      <c r="F121" s="174" t="s">
        <v>1239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1240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87</v>
      </c>
      <c r="G123" s="14"/>
      <c r="H123" s="196">
        <v>1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24.15" customHeight="1">
      <c r="A125" s="38"/>
      <c r="B125" s="171"/>
      <c r="C125" s="172" t="s">
        <v>90</v>
      </c>
      <c r="D125" s="172" t="s">
        <v>258</v>
      </c>
      <c r="E125" s="173" t="s">
        <v>1241</v>
      </c>
      <c r="F125" s="174" t="s">
        <v>1242</v>
      </c>
      <c r="G125" s="175" t="s">
        <v>261</v>
      </c>
      <c r="H125" s="176">
        <v>1</v>
      </c>
      <c r="I125" s="177"/>
      <c r="J125" s="178">
        <f>ROUND(I125*H125,2)</f>
        <v>0</v>
      </c>
      <c r="K125" s="174" t="s">
        <v>1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1243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1244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267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87</v>
      </c>
      <c r="G128" s="14"/>
      <c r="H128" s="196">
        <v>1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1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>
      <c r="A130" s="38"/>
      <c r="B130" s="171"/>
      <c r="C130" s="209" t="s">
        <v>268</v>
      </c>
      <c r="D130" s="209" t="s">
        <v>277</v>
      </c>
      <c r="E130" s="210" t="s">
        <v>1245</v>
      </c>
      <c r="F130" s="233" t="s">
        <v>1246</v>
      </c>
      <c r="G130" s="212" t="s">
        <v>261</v>
      </c>
      <c r="H130" s="213">
        <v>1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397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263</v>
      </c>
      <c r="BM130" s="183" t="s">
        <v>1247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1248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3" customFormat="1">
      <c r="A132" s="13"/>
      <c r="B132" s="185"/>
      <c r="C132" s="13"/>
      <c r="D132" s="186" t="s">
        <v>265</v>
      </c>
      <c r="E132" s="187" t="s">
        <v>1</v>
      </c>
      <c r="F132" s="188" t="s">
        <v>267</v>
      </c>
      <c r="G132" s="13"/>
      <c r="H132" s="187" t="s">
        <v>1</v>
      </c>
      <c r="I132" s="189"/>
      <c r="J132" s="13"/>
      <c r="K132" s="13"/>
      <c r="L132" s="185"/>
      <c r="M132" s="190"/>
      <c r="N132" s="191"/>
      <c r="O132" s="191"/>
      <c r="P132" s="191"/>
      <c r="Q132" s="191"/>
      <c r="R132" s="191"/>
      <c r="S132" s="191"/>
      <c r="T132" s="19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87" t="s">
        <v>265</v>
      </c>
      <c r="AU132" s="187" t="s">
        <v>90</v>
      </c>
      <c r="AV132" s="13" t="s">
        <v>87</v>
      </c>
      <c r="AW132" s="13" t="s">
        <v>35</v>
      </c>
      <c r="AX132" s="13" t="s">
        <v>79</v>
      </c>
      <c r="AY132" s="187" t="s">
        <v>255</v>
      </c>
    </row>
    <row r="133" s="14" customFormat="1">
      <c r="A133" s="14"/>
      <c r="B133" s="193"/>
      <c r="C133" s="14"/>
      <c r="D133" s="186" t="s">
        <v>265</v>
      </c>
      <c r="E133" s="194" t="s">
        <v>1</v>
      </c>
      <c r="F133" s="195" t="s">
        <v>87</v>
      </c>
      <c r="G133" s="14"/>
      <c r="H133" s="196">
        <v>1</v>
      </c>
      <c r="I133" s="197"/>
      <c r="J133" s="14"/>
      <c r="K133" s="14"/>
      <c r="L133" s="193"/>
      <c r="M133" s="198"/>
      <c r="N133" s="199"/>
      <c r="O133" s="199"/>
      <c r="P133" s="199"/>
      <c r="Q133" s="199"/>
      <c r="R133" s="199"/>
      <c r="S133" s="199"/>
      <c r="T133" s="200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4" t="s">
        <v>265</v>
      </c>
      <c r="AU133" s="194" t="s">
        <v>90</v>
      </c>
      <c r="AV133" s="14" t="s">
        <v>90</v>
      </c>
      <c r="AW133" s="14" t="s">
        <v>35</v>
      </c>
      <c r="AX133" s="14" t="s">
        <v>79</v>
      </c>
      <c r="AY133" s="194" t="s">
        <v>255</v>
      </c>
    </row>
    <row r="134" s="15" customFormat="1">
      <c r="A134" s="15"/>
      <c r="B134" s="201"/>
      <c r="C134" s="15"/>
      <c r="D134" s="186" t="s">
        <v>265</v>
      </c>
      <c r="E134" s="202" t="s">
        <v>1</v>
      </c>
      <c r="F134" s="203" t="s">
        <v>269</v>
      </c>
      <c r="G134" s="15"/>
      <c r="H134" s="204">
        <v>1</v>
      </c>
      <c r="I134" s="205"/>
      <c r="J134" s="15"/>
      <c r="K134" s="15"/>
      <c r="L134" s="201"/>
      <c r="M134" s="234"/>
      <c r="N134" s="235"/>
      <c r="O134" s="235"/>
      <c r="P134" s="235"/>
      <c r="Q134" s="235"/>
      <c r="R134" s="235"/>
      <c r="S134" s="235"/>
      <c r="T134" s="23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02" t="s">
        <v>265</v>
      </c>
      <c r="AU134" s="202" t="s">
        <v>90</v>
      </c>
      <c r="AV134" s="15" t="s">
        <v>270</v>
      </c>
      <c r="AW134" s="15" t="s">
        <v>35</v>
      </c>
      <c r="AX134" s="15" t="s">
        <v>87</v>
      </c>
      <c r="AY134" s="202" t="s">
        <v>255</v>
      </c>
    </row>
    <row r="135" s="2" customFormat="1" ht="6.96" customHeight="1">
      <c r="A135" s="38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</sheetData>
  <autoFilter ref="C117:K13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1249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ROUND((SUM(BE118:BE268)),  2)</f>
        <v>0</v>
      </c>
      <c r="G33" s="38"/>
      <c r="H33" s="38"/>
      <c r="I33" s="128">
        <v>0.20999999999999999</v>
      </c>
      <c r="J33" s="127">
        <f>ROUND(((SUM(BE118:BE268))*I33),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ROUND((SUM(BF118:BF268)),  2)</f>
        <v>0</v>
      </c>
      <c r="G34" s="38"/>
      <c r="H34" s="38"/>
      <c r="I34" s="128">
        <v>0.12</v>
      </c>
      <c r="J34" s="127">
        <f>ROUND(((SUM(BF118:BF268))*I34),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ROUND((SUM(BG118:BG268)),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ROUND((SUM(BH118:BH268)),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ROUND((SUM(BI118:BI268)),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203.1 - Silnoproudá elektrotechnika - místnost č. 307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203.1 - Silnoproudá elektrotechnika - místnost č. 307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SUM(P121:P268)</f>
        <v>0</v>
      </c>
      <c r="Q120" s="164"/>
      <c r="R120" s="165">
        <f>SUM(R121:R268)</f>
        <v>0</v>
      </c>
      <c r="S120" s="164"/>
      <c r="T120" s="166">
        <f>SUM(T121:T268)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SUM(BK121:BK268)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18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1250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340</v>
      </c>
      <c r="G123" s="14"/>
      <c r="H123" s="196">
        <v>18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18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138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1251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1252</v>
      </c>
      <c r="G128" s="14"/>
      <c r="H128" s="196">
        <v>138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138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156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1253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1254</v>
      </c>
      <c r="G132" s="14"/>
      <c r="H132" s="196">
        <v>156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156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44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1255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446</v>
      </c>
      <c r="G136" s="14"/>
      <c r="H136" s="196">
        <v>44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44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77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1256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1257</v>
      </c>
      <c r="G141" s="14"/>
      <c r="H141" s="196">
        <v>77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77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121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1258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1259</v>
      </c>
      <c r="G145" s="14"/>
      <c r="H145" s="196">
        <v>121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121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56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1260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495</v>
      </c>
      <c r="G149" s="14"/>
      <c r="H149" s="196">
        <v>56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56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49.05" customHeight="1">
      <c r="A151" s="38"/>
      <c r="B151" s="171"/>
      <c r="C151" s="172" t="s">
        <v>280</v>
      </c>
      <c r="D151" s="172" t="s">
        <v>258</v>
      </c>
      <c r="E151" s="173" t="s">
        <v>380</v>
      </c>
      <c r="F151" s="174" t="s">
        <v>381</v>
      </c>
      <c r="G151" s="175" t="s">
        <v>261</v>
      </c>
      <c r="H151" s="176">
        <v>8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1261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405</v>
      </c>
      <c r="G153" s="14"/>
      <c r="H153" s="196">
        <v>8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8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1262</v>
      </c>
      <c r="F155" s="211" t="s">
        <v>1263</v>
      </c>
      <c r="G155" s="212" t="s">
        <v>261</v>
      </c>
      <c r="H155" s="213">
        <v>6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1264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287</v>
      </c>
      <c r="G157" s="14"/>
      <c r="H157" s="196">
        <v>6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6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62.7" customHeight="1">
      <c r="A159" s="38"/>
      <c r="B159" s="171"/>
      <c r="C159" s="209" t="s">
        <v>307</v>
      </c>
      <c r="D159" s="209" t="s">
        <v>277</v>
      </c>
      <c r="E159" s="210" t="s">
        <v>1265</v>
      </c>
      <c r="F159" s="211" t="s">
        <v>1266</v>
      </c>
      <c r="G159" s="212" t="s">
        <v>261</v>
      </c>
      <c r="H159" s="213">
        <v>2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1267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90</v>
      </c>
      <c r="G161" s="14"/>
      <c r="H161" s="196">
        <v>2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415</v>
      </c>
      <c r="F163" s="174" t="s">
        <v>416</v>
      </c>
      <c r="G163" s="175" t="s">
        <v>261</v>
      </c>
      <c r="H163" s="176">
        <v>30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1268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300</v>
      </c>
      <c r="G165" s="14"/>
      <c r="H165" s="196">
        <v>30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30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4.25" customHeight="1">
      <c r="A167" s="38"/>
      <c r="B167" s="171"/>
      <c r="C167" s="209" t="s">
        <v>8</v>
      </c>
      <c r="D167" s="209" t="s">
        <v>277</v>
      </c>
      <c r="E167" s="210" t="s">
        <v>419</v>
      </c>
      <c r="F167" s="211" t="s">
        <v>420</v>
      </c>
      <c r="G167" s="212" t="s">
        <v>261</v>
      </c>
      <c r="H167" s="213">
        <v>30</v>
      </c>
      <c r="I167" s="214"/>
      <c r="J167" s="215">
        <f>ROUND(I167*H167,2)</f>
        <v>0</v>
      </c>
      <c r="K167" s="211" t="s">
        <v>1</v>
      </c>
      <c r="L167" s="216"/>
      <c r="M167" s="217" t="s">
        <v>1</v>
      </c>
      <c r="N167" s="218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280</v>
      </c>
      <c r="AT167" s="183" t="s">
        <v>277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1269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300</v>
      </c>
      <c r="G169" s="14"/>
      <c r="H169" s="196">
        <v>30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30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172" t="s">
        <v>320</v>
      </c>
      <c r="D171" s="172" t="s">
        <v>258</v>
      </c>
      <c r="E171" s="173" t="s">
        <v>990</v>
      </c>
      <c r="F171" s="174" t="s">
        <v>991</v>
      </c>
      <c r="G171" s="175" t="s">
        <v>261</v>
      </c>
      <c r="H171" s="176">
        <v>6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1270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287</v>
      </c>
      <c r="G173" s="14"/>
      <c r="H173" s="196">
        <v>6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6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49.05" customHeight="1">
      <c r="A175" s="38"/>
      <c r="B175" s="171"/>
      <c r="C175" s="209" t="s">
        <v>325</v>
      </c>
      <c r="D175" s="209" t="s">
        <v>277</v>
      </c>
      <c r="E175" s="210" t="s">
        <v>993</v>
      </c>
      <c r="F175" s="211" t="s">
        <v>994</v>
      </c>
      <c r="G175" s="212" t="s">
        <v>261</v>
      </c>
      <c r="H175" s="213">
        <v>6</v>
      </c>
      <c r="I175" s="214"/>
      <c r="J175" s="215">
        <f>ROUND(I175*H175,2)</f>
        <v>0</v>
      </c>
      <c r="K175" s="211" t="s">
        <v>1</v>
      </c>
      <c r="L175" s="216"/>
      <c r="M175" s="217" t="s">
        <v>1</v>
      </c>
      <c r="N175" s="218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280</v>
      </c>
      <c r="AT175" s="183" t="s">
        <v>277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1271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287</v>
      </c>
      <c r="G177" s="14"/>
      <c r="H177" s="196">
        <v>6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6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62.7" customHeight="1">
      <c r="A179" s="38"/>
      <c r="B179" s="171"/>
      <c r="C179" s="172" t="s">
        <v>330</v>
      </c>
      <c r="D179" s="172" t="s">
        <v>258</v>
      </c>
      <c r="E179" s="173" t="s">
        <v>996</v>
      </c>
      <c r="F179" s="174" t="s">
        <v>997</v>
      </c>
      <c r="G179" s="175" t="s">
        <v>261</v>
      </c>
      <c r="H179" s="176">
        <v>2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1272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90</v>
      </c>
      <c r="G181" s="14"/>
      <c r="H181" s="196">
        <v>2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209" t="s">
        <v>263</v>
      </c>
      <c r="D183" s="209" t="s">
        <v>277</v>
      </c>
      <c r="E183" s="210" t="s">
        <v>999</v>
      </c>
      <c r="F183" s="211" t="s">
        <v>1000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1273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90</v>
      </c>
      <c r="G185" s="14"/>
      <c r="H185" s="196">
        <v>2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2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209" t="s">
        <v>337</v>
      </c>
      <c r="D187" s="209" t="s">
        <v>277</v>
      </c>
      <c r="E187" s="210" t="s">
        <v>430</v>
      </c>
      <c r="F187" s="211" t="s">
        <v>431</v>
      </c>
      <c r="G187" s="212" t="s">
        <v>261</v>
      </c>
      <c r="H187" s="213">
        <v>2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1274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433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3" customHeight="1">
      <c r="A192" s="38"/>
      <c r="B192" s="171"/>
      <c r="C192" s="209" t="s">
        <v>340</v>
      </c>
      <c r="D192" s="209" t="s">
        <v>277</v>
      </c>
      <c r="E192" s="210" t="s">
        <v>435</v>
      </c>
      <c r="F192" s="211" t="s">
        <v>436</v>
      </c>
      <c r="G192" s="212" t="s">
        <v>261</v>
      </c>
      <c r="H192" s="213">
        <v>2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1275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90</v>
      </c>
      <c r="G194" s="14"/>
      <c r="H194" s="196">
        <v>2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2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439</v>
      </c>
      <c r="F196" s="211" t="s">
        <v>440</v>
      </c>
      <c r="G196" s="212" t="s">
        <v>261</v>
      </c>
      <c r="H196" s="213">
        <v>2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1276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90</v>
      </c>
      <c r="G198" s="14"/>
      <c r="H198" s="196">
        <v>2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2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1277</v>
      </c>
      <c r="F200" s="211" t="s">
        <v>1278</v>
      </c>
      <c r="G200" s="212" t="s">
        <v>261</v>
      </c>
      <c r="H200" s="213">
        <v>2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1279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90</v>
      </c>
      <c r="G202" s="14"/>
      <c r="H202" s="196">
        <v>2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2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37.8" customHeight="1">
      <c r="A204" s="38"/>
      <c r="B204" s="171"/>
      <c r="C204" s="209" t="s">
        <v>7</v>
      </c>
      <c r="D204" s="209" t="s">
        <v>277</v>
      </c>
      <c r="E204" s="210" t="s">
        <v>1005</v>
      </c>
      <c r="F204" s="211" t="s">
        <v>1006</v>
      </c>
      <c r="G204" s="212" t="s">
        <v>261</v>
      </c>
      <c r="H204" s="213">
        <v>1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1280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87</v>
      </c>
      <c r="G206" s="14"/>
      <c r="H206" s="196">
        <v>1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37.8" customHeight="1">
      <c r="A208" s="38"/>
      <c r="B208" s="171"/>
      <c r="C208" s="209" t="s">
        <v>357</v>
      </c>
      <c r="D208" s="209" t="s">
        <v>277</v>
      </c>
      <c r="E208" s="210" t="s">
        <v>1008</v>
      </c>
      <c r="F208" s="211" t="s">
        <v>1009</v>
      </c>
      <c r="G208" s="212" t="s">
        <v>261</v>
      </c>
      <c r="H208" s="213">
        <v>7</v>
      </c>
      <c r="I208" s="214"/>
      <c r="J208" s="215">
        <f>ROUND(I208*H208,2)</f>
        <v>0</v>
      </c>
      <c r="K208" s="211" t="s">
        <v>1</v>
      </c>
      <c r="L208" s="216"/>
      <c r="M208" s="217" t="s">
        <v>1</v>
      </c>
      <c r="N208" s="218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280</v>
      </c>
      <c r="AT208" s="183" t="s">
        <v>277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1281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291</v>
      </c>
      <c r="G210" s="14"/>
      <c r="H210" s="196">
        <v>7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7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49.05" customHeight="1">
      <c r="A212" s="38"/>
      <c r="B212" s="171"/>
      <c r="C212" s="172" t="s">
        <v>362</v>
      </c>
      <c r="D212" s="172" t="s">
        <v>258</v>
      </c>
      <c r="E212" s="173" t="s">
        <v>443</v>
      </c>
      <c r="F212" s="174" t="s">
        <v>444</v>
      </c>
      <c r="G212" s="175" t="s">
        <v>261</v>
      </c>
      <c r="H212" s="176">
        <v>9</v>
      </c>
      <c r="I212" s="177"/>
      <c r="J212" s="178">
        <f>ROUND(I212*H212,2)</f>
        <v>0</v>
      </c>
      <c r="K212" s="174" t="s">
        <v>262</v>
      </c>
      <c r="L212" s="39"/>
      <c r="M212" s="179" t="s">
        <v>1</v>
      </c>
      <c r="N212" s="180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270</v>
      </c>
      <c r="AT212" s="183" t="s">
        <v>258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1282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301</v>
      </c>
      <c r="G214" s="14"/>
      <c r="H214" s="196">
        <v>9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9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24.15" customHeight="1">
      <c r="A216" s="38"/>
      <c r="B216" s="171"/>
      <c r="C216" s="209" t="s">
        <v>366</v>
      </c>
      <c r="D216" s="209" t="s">
        <v>277</v>
      </c>
      <c r="E216" s="210" t="s">
        <v>447</v>
      </c>
      <c r="F216" s="211" t="s">
        <v>448</v>
      </c>
      <c r="G216" s="212" t="s">
        <v>261</v>
      </c>
      <c r="H216" s="213">
        <v>9</v>
      </c>
      <c r="I216" s="214"/>
      <c r="J216" s="215">
        <f>ROUND(I216*H216,2)</f>
        <v>0</v>
      </c>
      <c r="K216" s="211" t="s">
        <v>1</v>
      </c>
      <c r="L216" s="216"/>
      <c r="M216" s="217" t="s">
        <v>1</v>
      </c>
      <c r="N216" s="218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280</v>
      </c>
      <c r="AT216" s="183" t="s">
        <v>277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1283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301</v>
      </c>
      <c r="G218" s="14"/>
      <c r="H218" s="196">
        <v>9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9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44.25" customHeight="1">
      <c r="A220" s="38"/>
      <c r="B220" s="171"/>
      <c r="C220" s="172" t="s">
        <v>371</v>
      </c>
      <c r="D220" s="172" t="s">
        <v>258</v>
      </c>
      <c r="E220" s="173" t="s">
        <v>1284</v>
      </c>
      <c r="F220" s="174" t="s">
        <v>1285</v>
      </c>
      <c r="G220" s="175" t="s">
        <v>261</v>
      </c>
      <c r="H220" s="176">
        <v>42</v>
      </c>
      <c r="I220" s="177"/>
      <c r="J220" s="178">
        <f>ROUND(I220*H220,2)</f>
        <v>0</v>
      </c>
      <c r="K220" s="174" t="s">
        <v>262</v>
      </c>
      <c r="L220" s="39"/>
      <c r="M220" s="179" t="s">
        <v>1</v>
      </c>
      <c r="N220" s="180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270</v>
      </c>
      <c r="AT220" s="183" t="s">
        <v>258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1286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438</v>
      </c>
      <c r="G222" s="14"/>
      <c r="H222" s="196">
        <v>42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42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1287</v>
      </c>
      <c r="F224" s="211" t="s">
        <v>1288</v>
      </c>
      <c r="G224" s="212" t="s">
        <v>261</v>
      </c>
      <c r="H224" s="213">
        <v>42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1289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267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438</v>
      </c>
      <c r="G226" s="14"/>
      <c r="H226" s="196">
        <v>42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42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49.05" customHeight="1">
      <c r="A228" s="38"/>
      <c r="B228" s="171"/>
      <c r="C228" s="172" t="s">
        <v>379</v>
      </c>
      <c r="D228" s="172" t="s">
        <v>258</v>
      </c>
      <c r="E228" s="173" t="s">
        <v>451</v>
      </c>
      <c r="F228" s="174" t="s">
        <v>452</v>
      </c>
      <c r="G228" s="175" t="s">
        <v>261</v>
      </c>
      <c r="H228" s="176">
        <v>3</v>
      </c>
      <c r="I228" s="177"/>
      <c r="J228" s="178">
        <f>ROUND(I228*H228,2)</f>
        <v>0</v>
      </c>
      <c r="K228" s="174" t="s">
        <v>262</v>
      </c>
      <c r="L228" s="39"/>
      <c r="M228" s="179" t="s">
        <v>1</v>
      </c>
      <c r="N228" s="180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270</v>
      </c>
      <c r="AT228" s="183" t="s">
        <v>258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1290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267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268</v>
      </c>
      <c r="G230" s="14"/>
      <c r="H230" s="196">
        <v>3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3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209" t="s">
        <v>383</v>
      </c>
      <c r="D232" s="209" t="s">
        <v>277</v>
      </c>
      <c r="E232" s="210" t="s">
        <v>455</v>
      </c>
      <c r="F232" s="211" t="s">
        <v>456</v>
      </c>
      <c r="G232" s="212" t="s">
        <v>261</v>
      </c>
      <c r="H232" s="213">
        <v>3</v>
      </c>
      <c r="I232" s="214"/>
      <c r="J232" s="215">
        <f>ROUND(I232*H232,2)</f>
        <v>0</v>
      </c>
      <c r="K232" s="211" t="s">
        <v>1</v>
      </c>
      <c r="L232" s="216"/>
      <c r="M232" s="217" t="s">
        <v>1</v>
      </c>
      <c r="N232" s="218" t="s">
        <v>44</v>
      </c>
      <c r="O232" s="77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280</v>
      </c>
      <c r="AT232" s="183" t="s">
        <v>277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270</v>
      </c>
      <c r="BM232" s="183" t="s">
        <v>1291</v>
      </c>
    </row>
    <row r="233" s="13" customFormat="1">
      <c r="A233" s="13"/>
      <c r="B233" s="185"/>
      <c r="C233" s="13"/>
      <c r="D233" s="186" t="s">
        <v>265</v>
      </c>
      <c r="E233" s="187" t="s">
        <v>1</v>
      </c>
      <c r="F233" s="188" t="s">
        <v>267</v>
      </c>
      <c r="G233" s="13"/>
      <c r="H233" s="187" t="s">
        <v>1</v>
      </c>
      <c r="I233" s="189"/>
      <c r="J233" s="13"/>
      <c r="K233" s="13"/>
      <c r="L233" s="185"/>
      <c r="M233" s="190"/>
      <c r="N233" s="191"/>
      <c r="O233" s="191"/>
      <c r="P233" s="191"/>
      <c r="Q233" s="191"/>
      <c r="R233" s="191"/>
      <c r="S233" s="191"/>
      <c r="T233" s="19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87" t="s">
        <v>265</v>
      </c>
      <c r="AU233" s="187" t="s">
        <v>90</v>
      </c>
      <c r="AV233" s="13" t="s">
        <v>87</v>
      </c>
      <c r="AW233" s="13" t="s">
        <v>35</v>
      </c>
      <c r="AX233" s="13" t="s">
        <v>79</v>
      </c>
      <c r="AY233" s="187" t="s">
        <v>255</v>
      </c>
    </row>
    <row r="234" s="14" customFormat="1">
      <c r="A234" s="14"/>
      <c r="B234" s="193"/>
      <c r="C234" s="14"/>
      <c r="D234" s="186" t="s">
        <v>265</v>
      </c>
      <c r="E234" s="194" t="s">
        <v>1</v>
      </c>
      <c r="F234" s="195" t="s">
        <v>268</v>
      </c>
      <c r="G234" s="14"/>
      <c r="H234" s="196">
        <v>3</v>
      </c>
      <c r="I234" s="197"/>
      <c r="J234" s="14"/>
      <c r="K234" s="14"/>
      <c r="L234" s="193"/>
      <c r="M234" s="198"/>
      <c r="N234" s="199"/>
      <c r="O234" s="199"/>
      <c r="P234" s="199"/>
      <c r="Q234" s="199"/>
      <c r="R234" s="199"/>
      <c r="S234" s="199"/>
      <c r="T234" s="20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194" t="s">
        <v>265</v>
      </c>
      <c r="AU234" s="194" t="s">
        <v>90</v>
      </c>
      <c r="AV234" s="14" t="s">
        <v>90</v>
      </c>
      <c r="AW234" s="14" t="s">
        <v>35</v>
      </c>
      <c r="AX234" s="14" t="s">
        <v>79</v>
      </c>
      <c r="AY234" s="194" t="s">
        <v>255</v>
      </c>
    </row>
    <row r="235" s="15" customFormat="1">
      <c r="A235" s="15"/>
      <c r="B235" s="201"/>
      <c r="C235" s="15"/>
      <c r="D235" s="186" t="s">
        <v>265</v>
      </c>
      <c r="E235" s="202" t="s">
        <v>1</v>
      </c>
      <c r="F235" s="203" t="s">
        <v>269</v>
      </c>
      <c r="G235" s="15"/>
      <c r="H235" s="204">
        <v>3</v>
      </c>
      <c r="I235" s="205"/>
      <c r="J235" s="15"/>
      <c r="K235" s="15"/>
      <c r="L235" s="201"/>
      <c r="M235" s="206"/>
      <c r="N235" s="207"/>
      <c r="O235" s="207"/>
      <c r="P235" s="207"/>
      <c r="Q235" s="207"/>
      <c r="R235" s="207"/>
      <c r="S235" s="207"/>
      <c r="T235" s="208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02" t="s">
        <v>265</v>
      </c>
      <c r="AU235" s="202" t="s">
        <v>90</v>
      </c>
      <c r="AV235" s="15" t="s">
        <v>270</v>
      </c>
      <c r="AW235" s="15" t="s">
        <v>35</v>
      </c>
      <c r="AX235" s="15" t="s">
        <v>87</v>
      </c>
      <c r="AY235" s="202" t="s">
        <v>255</v>
      </c>
    </row>
    <row r="236" s="2" customFormat="1" ht="44.25" customHeight="1">
      <c r="A236" s="38"/>
      <c r="B236" s="171"/>
      <c r="C236" s="172" t="s">
        <v>387</v>
      </c>
      <c r="D236" s="172" t="s">
        <v>258</v>
      </c>
      <c r="E236" s="173" t="s">
        <v>1292</v>
      </c>
      <c r="F236" s="174" t="s">
        <v>1293</v>
      </c>
      <c r="G236" s="175" t="s">
        <v>297</v>
      </c>
      <c r="H236" s="176">
        <v>32</v>
      </c>
      <c r="I236" s="177"/>
      <c r="J236" s="178">
        <f>ROUND(I236*H236,2)</f>
        <v>0</v>
      </c>
      <c r="K236" s="174" t="s">
        <v>262</v>
      </c>
      <c r="L236" s="39"/>
      <c r="M236" s="179" t="s">
        <v>1</v>
      </c>
      <c r="N236" s="180" t="s">
        <v>44</v>
      </c>
      <c r="O236" s="77"/>
      <c r="P236" s="181">
        <f>O236*H236</f>
        <v>0</v>
      </c>
      <c r="Q236" s="181">
        <v>0</v>
      </c>
      <c r="R236" s="181">
        <f>Q236*H236</f>
        <v>0</v>
      </c>
      <c r="S236" s="181">
        <v>0</v>
      </c>
      <c r="T236" s="18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270</v>
      </c>
      <c r="AT236" s="183" t="s">
        <v>258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270</v>
      </c>
      <c r="BM236" s="183" t="s">
        <v>1294</v>
      </c>
    </row>
    <row r="237" s="13" customFormat="1">
      <c r="A237" s="13"/>
      <c r="B237" s="185"/>
      <c r="C237" s="13"/>
      <c r="D237" s="186" t="s">
        <v>265</v>
      </c>
      <c r="E237" s="187" t="s">
        <v>1</v>
      </c>
      <c r="F237" s="188" t="s">
        <v>299</v>
      </c>
      <c r="G237" s="13"/>
      <c r="H237" s="187" t="s">
        <v>1</v>
      </c>
      <c r="I237" s="189"/>
      <c r="J237" s="13"/>
      <c r="K237" s="13"/>
      <c r="L237" s="185"/>
      <c r="M237" s="190"/>
      <c r="N237" s="191"/>
      <c r="O237" s="191"/>
      <c r="P237" s="191"/>
      <c r="Q237" s="191"/>
      <c r="R237" s="191"/>
      <c r="S237" s="191"/>
      <c r="T237" s="19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87" t="s">
        <v>265</v>
      </c>
      <c r="AU237" s="187" t="s">
        <v>90</v>
      </c>
      <c r="AV237" s="13" t="s">
        <v>87</v>
      </c>
      <c r="AW237" s="13" t="s">
        <v>35</v>
      </c>
      <c r="AX237" s="13" t="s">
        <v>79</v>
      </c>
      <c r="AY237" s="187" t="s">
        <v>255</v>
      </c>
    </row>
    <row r="238" s="14" customFormat="1">
      <c r="A238" s="14"/>
      <c r="B238" s="193"/>
      <c r="C238" s="14"/>
      <c r="D238" s="186" t="s">
        <v>265</v>
      </c>
      <c r="E238" s="194" t="s">
        <v>1</v>
      </c>
      <c r="F238" s="195" t="s">
        <v>397</v>
      </c>
      <c r="G238" s="14"/>
      <c r="H238" s="196">
        <v>32</v>
      </c>
      <c r="I238" s="197"/>
      <c r="J238" s="14"/>
      <c r="K238" s="14"/>
      <c r="L238" s="193"/>
      <c r="M238" s="198"/>
      <c r="N238" s="199"/>
      <c r="O238" s="199"/>
      <c r="P238" s="199"/>
      <c r="Q238" s="199"/>
      <c r="R238" s="199"/>
      <c r="S238" s="199"/>
      <c r="T238" s="20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194" t="s">
        <v>265</v>
      </c>
      <c r="AU238" s="194" t="s">
        <v>90</v>
      </c>
      <c r="AV238" s="14" t="s">
        <v>90</v>
      </c>
      <c r="AW238" s="14" t="s">
        <v>35</v>
      </c>
      <c r="AX238" s="14" t="s">
        <v>79</v>
      </c>
      <c r="AY238" s="194" t="s">
        <v>255</v>
      </c>
    </row>
    <row r="239" s="15" customFormat="1">
      <c r="A239" s="15"/>
      <c r="B239" s="201"/>
      <c r="C239" s="15"/>
      <c r="D239" s="186" t="s">
        <v>265</v>
      </c>
      <c r="E239" s="202" t="s">
        <v>1</v>
      </c>
      <c r="F239" s="203" t="s">
        <v>269</v>
      </c>
      <c r="G239" s="15"/>
      <c r="H239" s="204">
        <v>32</v>
      </c>
      <c r="I239" s="205"/>
      <c r="J239" s="15"/>
      <c r="K239" s="15"/>
      <c r="L239" s="201"/>
      <c r="M239" s="206"/>
      <c r="N239" s="207"/>
      <c r="O239" s="207"/>
      <c r="P239" s="207"/>
      <c r="Q239" s="207"/>
      <c r="R239" s="207"/>
      <c r="S239" s="207"/>
      <c r="T239" s="208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02" t="s">
        <v>265</v>
      </c>
      <c r="AU239" s="202" t="s">
        <v>90</v>
      </c>
      <c r="AV239" s="15" t="s">
        <v>270</v>
      </c>
      <c r="AW239" s="15" t="s">
        <v>35</v>
      </c>
      <c r="AX239" s="15" t="s">
        <v>87</v>
      </c>
      <c r="AY239" s="202" t="s">
        <v>255</v>
      </c>
    </row>
    <row r="240" s="2" customFormat="1" ht="33" customHeight="1">
      <c r="A240" s="38"/>
      <c r="B240" s="171"/>
      <c r="C240" s="209" t="s">
        <v>300</v>
      </c>
      <c r="D240" s="209" t="s">
        <v>277</v>
      </c>
      <c r="E240" s="210" t="s">
        <v>1295</v>
      </c>
      <c r="F240" s="211" t="s">
        <v>1296</v>
      </c>
      <c r="G240" s="212" t="s">
        <v>297</v>
      </c>
      <c r="H240" s="213">
        <v>32</v>
      </c>
      <c r="I240" s="214"/>
      <c r="J240" s="215">
        <f>ROUND(I240*H240,2)</f>
        <v>0</v>
      </c>
      <c r="K240" s="211" t="s">
        <v>1</v>
      </c>
      <c r="L240" s="216"/>
      <c r="M240" s="217" t="s">
        <v>1</v>
      </c>
      <c r="N240" s="218" t="s">
        <v>44</v>
      </c>
      <c r="O240" s="77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3" t="s">
        <v>280</v>
      </c>
      <c r="AT240" s="183" t="s">
        <v>277</v>
      </c>
      <c r="AU240" s="183" t="s">
        <v>90</v>
      </c>
      <c r="AY240" s="19" t="s">
        <v>255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19" t="s">
        <v>87</v>
      </c>
      <c r="BK240" s="184">
        <f>ROUND(I240*H240,2)</f>
        <v>0</v>
      </c>
      <c r="BL240" s="19" t="s">
        <v>270</v>
      </c>
      <c r="BM240" s="183" t="s">
        <v>1297</v>
      </c>
    </row>
    <row r="241" s="13" customFormat="1">
      <c r="A241" s="13"/>
      <c r="B241" s="185"/>
      <c r="C241" s="13"/>
      <c r="D241" s="186" t="s">
        <v>265</v>
      </c>
      <c r="E241" s="187" t="s">
        <v>1</v>
      </c>
      <c r="F241" s="188" t="s">
        <v>299</v>
      </c>
      <c r="G241" s="13"/>
      <c r="H241" s="187" t="s">
        <v>1</v>
      </c>
      <c r="I241" s="189"/>
      <c r="J241" s="13"/>
      <c r="K241" s="13"/>
      <c r="L241" s="185"/>
      <c r="M241" s="190"/>
      <c r="N241" s="191"/>
      <c r="O241" s="191"/>
      <c r="P241" s="191"/>
      <c r="Q241" s="191"/>
      <c r="R241" s="191"/>
      <c r="S241" s="191"/>
      <c r="T241" s="19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87" t="s">
        <v>265</v>
      </c>
      <c r="AU241" s="187" t="s">
        <v>90</v>
      </c>
      <c r="AV241" s="13" t="s">
        <v>87</v>
      </c>
      <c r="AW241" s="13" t="s">
        <v>35</v>
      </c>
      <c r="AX241" s="13" t="s">
        <v>79</v>
      </c>
      <c r="AY241" s="187" t="s">
        <v>255</v>
      </c>
    </row>
    <row r="242" s="14" customFormat="1">
      <c r="A242" s="14"/>
      <c r="B242" s="193"/>
      <c r="C242" s="14"/>
      <c r="D242" s="186" t="s">
        <v>265</v>
      </c>
      <c r="E242" s="194" t="s">
        <v>1</v>
      </c>
      <c r="F242" s="195" t="s">
        <v>397</v>
      </c>
      <c r="G242" s="14"/>
      <c r="H242" s="196">
        <v>32</v>
      </c>
      <c r="I242" s="197"/>
      <c r="J242" s="14"/>
      <c r="K242" s="14"/>
      <c r="L242" s="193"/>
      <c r="M242" s="198"/>
      <c r="N242" s="199"/>
      <c r="O242" s="199"/>
      <c r="P242" s="199"/>
      <c r="Q242" s="199"/>
      <c r="R242" s="199"/>
      <c r="S242" s="199"/>
      <c r="T242" s="20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194" t="s">
        <v>265</v>
      </c>
      <c r="AU242" s="194" t="s">
        <v>90</v>
      </c>
      <c r="AV242" s="14" t="s">
        <v>90</v>
      </c>
      <c r="AW242" s="14" t="s">
        <v>35</v>
      </c>
      <c r="AX242" s="14" t="s">
        <v>79</v>
      </c>
      <c r="AY242" s="194" t="s">
        <v>255</v>
      </c>
    </row>
    <row r="243" s="15" customFormat="1">
      <c r="A243" s="15"/>
      <c r="B243" s="201"/>
      <c r="C243" s="15"/>
      <c r="D243" s="186" t="s">
        <v>265</v>
      </c>
      <c r="E243" s="202" t="s">
        <v>1</v>
      </c>
      <c r="F243" s="203" t="s">
        <v>269</v>
      </c>
      <c r="G243" s="15"/>
      <c r="H243" s="204">
        <v>32</v>
      </c>
      <c r="I243" s="205"/>
      <c r="J243" s="15"/>
      <c r="K243" s="15"/>
      <c r="L243" s="201"/>
      <c r="M243" s="206"/>
      <c r="N243" s="207"/>
      <c r="O243" s="207"/>
      <c r="P243" s="207"/>
      <c r="Q243" s="207"/>
      <c r="R243" s="207"/>
      <c r="S243" s="207"/>
      <c r="T243" s="208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02" t="s">
        <v>265</v>
      </c>
      <c r="AU243" s="202" t="s">
        <v>90</v>
      </c>
      <c r="AV243" s="15" t="s">
        <v>270</v>
      </c>
      <c r="AW243" s="15" t="s">
        <v>35</v>
      </c>
      <c r="AX243" s="15" t="s">
        <v>87</v>
      </c>
      <c r="AY243" s="202" t="s">
        <v>255</v>
      </c>
    </row>
    <row r="244" s="2" customFormat="1" ht="37.8" customHeight="1">
      <c r="A244" s="38"/>
      <c r="B244" s="171"/>
      <c r="C244" s="209" t="s">
        <v>306</v>
      </c>
      <c r="D244" s="209" t="s">
        <v>277</v>
      </c>
      <c r="E244" s="210" t="s">
        <v>1298</v>
      </c>
      <c r="F244" s="211" t="s">
        <v>1299</v>
      </c>
      <c r="G244" s="212" t="s">
        <v>473</v>
      </c>
      <c r="H244" s="213">
        <v>1</v>
      </c>
      <c r="I244" s="214"/>
      <c r="J244" s="215">
        <f>ROUND(I244*H244,2)</f>
        <v>0</v>
      </c>
      <c r="K244" s="211" t="s">
        <v>1</v>
      </c>
      <c r="L244" s="216"/>
      <c r="M244" s="217" t="s">
        <v>1</v>
      </c>
      <c r="N244" s="218" t="s">
        <v>44</v>
      </c>
      <c r="O244" s="77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3" t="s">
        <v>280</v>
      </c>
      <c r="AT244" s="183" t="s">
        <v>277</v>
      </c>
      <c r="AU244" s="183" t="s">
        <v>90</v>
      </c>
      <c r="AY244" s="19" t="s">
        <v>255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19" t="s">
        <v>87</v>
      </c>
      <c r="BK244" s="184">
        <f>ROUND(I244*H244,2)</f>
        <v>0</v>
      </c>
      <c r="BL244" s="19" t="s">
        <v>270</v>
      </c>
      <c r="BM244" s="183" t="s">
        <v>1300</v>
      </c>
    </row>
    <row r="245" s="13" customFormat="1">
      <c r="A245" s="13"/>
      <c r="B245" s="185"/>
      <c r="C245" s="13"/>
      <c r="D245" s="186" t="s">
        <v>265</v>
      </c>
      <c r="E245" s="187" t="s">
        <v>1</v>
      </c>
      <c r="F245" s="188" t="s">
        <v>475</v>
      </c>
      <c r="G245" s="13"/>
      <c r="H245" s="187" t="s">
        <v>1</v>
      </c>
      <c r="I245" s="189"/>
      <c r="J245" s="13"/>
      <c r="K245" s="13"/>
      <c r="L245" s="185"/>
      <c r="M245" s="190"/>
      <c r="N245" s="191"/>
      <c r="O245" s="191"/>
      <c r="P245" s="191"/>
      <c r="Q245" s="191"/>
      <c r="R245" s="191"/>
      <c r="S245" s="191"/>
      <c r="T245" s="19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87" t="s">
        <v>265</v>
      </c>
      <c r="AU245" s="187" t="s">
        <v>90</v>
      </c>
      <c r="AV245" s="13" t="s">
        <v>87</v>
      </c>
      <c r="AW245" s="13" t="s">
        <v>35</v>
      </c>
      <c r="AX245" s="13" t="s">
        <v>79</v>
      </c>
      <c r="AY245" s="187" t="s">
        <v>255</v>
      </c>
    </row>
    <row r="246" s="14" customFormat="1">
      <c r="A246" s="14"/>
      <c r="B246" s="193"/>
      <c r="C246" s="14"/>
      <c r="D246" s="186" t="s">
        <v>265</v>
      </c>
      <c r="E246" s="194" t="s">
        <v>1</v>
      </c>
      <c r="F246" s="195" t="s">
        <v>87</v>
      </c>
      <c r="G246" s="14"/>
      <c r="H246" s="196">
        <v>1</v>
      </c>
      <c r="I246" s="197"/>
      <c r="J246" s="14"/>
      <c r="K246" s="14"/>
      <c r="L246" s="193"/>
      <c r="M246" s="198"/>
      <c r="N246" s="199"/>
      <c r="O246" s="199"/>
      <c r="P246" s="199"/>
      <c r="Q246" s="199"/>
      <c r="R246" s="199"/>
      <c r="S246" s="199"/>
      <c r="T246" s="20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194" t="s">
        <v>265</v>
      </c>
      <c r="AU246" s="194" t="s">
        <v>90</v>
      </c>
      <c r="AV246" s="14" t="s">
        <v>90</v>
      </c>
      <c r="AW246" s="14" t="s">
        <v>35</v>
      </c>
      <c r="AX246" s="14" t="s">
        <v>79</v>
      </c>
      <c r="AY246" s="194" t="s">
        <v>255</v>
      </c>
    </row>
    <row r="247" s="15" customFormat="1">
      <c r="A247" s="15"/>
      <c r="B247" s="201"/>
      <c r="C247" s="15"/>
      <c r="D247" s="186" t="s">
        <v>265</v>
      </c>
      <c r="E247" s="202" t="s">
        <v>1</v>
      </c>
      <c r="F247" s="203" t="s">
        <v>269</v>
      </c>
      <c r="G247" s="15"/>
      <c r="H247" s="204">
        <v>1</v>
      </c>
      <c r="I247" s="205"/>
      <c r="J247" s="15"/>
      <c r="K247" s="15"/>
      <c r="L247" s="201"/>
      <c r="M247" s="206"/>
      <c r="N247" s="207"/>
      <c r="O247" s="207"/>
      <c r="P247" s="207"/>
      <c r="Q247" s="207"/>
      <c r="R247" s="207"/>
      <c r="S247" s="207"/>
      <c r="T247" s="20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02" t="s">
        <v>265</v>
      </c>
      <c r="AU247" s="202" t="s">
        <v>90</v>
      </c>
      <c r="AV247" s="15" t="s">
        <v>270</v>
      </c>
      <c r="AW247" s="15" t="s">
        <v>35</v>
      </c>
      <c r="AX247" s="15" t="s">
        <v>87</v>
      </c>
      <c r="AY247" s="202" t="s">
        <v>255</v>
      </c>
    </row>
    <row r="248" s="2" customFormat="1" ht="44.25" customHeight="1">
      <c r="A248" s="38"/>
      <c r="B248" s="171"/>
      <c r="C248" s="172" t="s">
        <v>397</v>
      </c>
      <c r="D248" s="172" t="s">
        <v>258</v>
      </c>
      <c r="E248" s="173" t="s">
        <v>1301</v>
      </c>
      <c r="F248" s="174" t="s">
        <v>1302</v>
      </c>
      <c r="G248" s="175" t="s">
        <v>297</v>
      </c>
      <c r="H248" s="176">
        <v>32</v>
      </c>
      <c r="I248" s="177"/>
      <c r="J248" s="178">
        <f>ROUND(I248*H248,2)</f>
        <v>0</v>
      </c>
      <c r="K248" s="174" t="s">
        <v>262</v>
      </c>
      <c r="L248" s="39"/>
      <c r="M248" s="179" t="s">
        <v>1</v>
      </c>
      <c r="N248" s="180" t="s">
        <v>44</v>
      </c>
      <c r="O248" s="77"/>
      <c r="P248" s="181">
        <f>O248*H248</f>
        <v>0</v>
      </c>
      <c r="Q248" s="181">
        <v>0</v>
      </c>
      <c r="R248" s="181">
        <f>Q248*H248</f>
        <v>0</v>
      </c>
      <c r="S248" s="181">
        <v>0</v>
      </c>
      <c r="T248" s="18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83" t="s">
        <v>270</v>
      </c>
      <c r="AT248" s="183" t="s">
        <v>258</v>
      </c>
      <c r="AU248" s="183" t="s">
        <v>90</v>
      </c>
      <c r="AY248" s="19" t="s">
        <v>255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19" t="s">
        <v>87</v>
      </c>
      <c r="BK248" s="184">
        <f>ROUND(I248*H248,2)</f>
        <v>0</v>
      </c>
      <c r="BL248" s="19" t="s">
        <v>270</v>
      </c>
      <c r="BM248" s="183" t="s">
        <v>1303</v>
      </c>
    </row>
    <row r="249" s="13" customFormat="1">
      <c r="A249" s="13"/>
      <c r="B249" s="185"/>
      <c r="C249" s="13"/>
      <c r="D249" s="186" t="s">
        <v>265</v>
      </c>
      <c r="E249" s="187" t="s">
        <v>1</v>
      </c>
      <c r="F249" s="188" t="s">
        <v>299</v>
      </c>
      <c r="G249" s="13"/>
      <c r="H249" s="187" t="s">
        <v>1</v>
      </c>
      <c r="I249" s="189"/>
      <c r="J249" s="13"/>
      <c r="K249" s="13"/>
      <c r="L249" s="185"/>
      <c r="M249" s="190"/>
      <c r="N249" s="191"/>
      <c r="O249" s="191"/>
      <c r="P249" s="191"/>
      <c r="Q249" s="191"/>
      <c r="R249" s="191"/>
      <c r="S249" s="191"/>
      <c r="T249" s="19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87" t="s">
        <v>265</v>
      </c>
      <c r="AU249" s="187" t="s">
        <v>90</v>
      </c>
      <c r="AV249" s="13" t="s">
        <v>87</v>
      </c>
      <c r="AW249" s="13" t="s">
        <v>35</v>
      </c>
      <c r="AX249" s="13" t="s">
        <v>79</v>
      </c>
      <c r="AY249" s="187" t="s">
        <v>255</v>
      </c>
    </row>
    <row r="250" s="14" customFormat="1">
      <c r="A250" s="14"/>
      <c r="B250" s="193"/>
      <c r="C250" s="14"/>
      <c r="D250" s="186" t="s">
        <v>265</v>
      </c>
      <c r="E250" s="194" t="s">
        <v>1</v>
      </c>
      <c r="F250" s="195" t="s">
        <v>397</v>
      </c>
      <c r="G250" s="14"/>
      <c r="H250" s="196">
        <v>32</v>
      </c>
      <c r="I250" s="197"/>
      <c r="J250" s="14"/>
      <c r="K250" s="14"/>
      <c r="L250" s="193"/>
      <c r="M250" s="198"/>
      <c r="N250" s="199"/>
      <c r="O250" s="199"/>
      <c r="P250" s="199"/>
      <c r="Q250" s="199"/>
      <c r="R250" s="199"/>
      <c r="S250" s="199"/>
      <c r="T250" s="20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194" t="s">
        <v>265</v>
      </c>
      <c r="AU250" s="194" t="s">
        <v>90</v>
      </c>
      <c r="AV250" s="14" t="s">
        <v>90</v>
      </c>
      <c r="AW250" s="14" t="s">
        <v>35</v>
      </c>
      <c r="AX250" s="14" t="s">
        <v>79</v>
      </c>
      <c r="AY250" s="194" t="s">
        <v>255</v>
      </c>
    </row>
    <row r="251" s="15" customFormat="1">
      <c r="A251" s="15"/>
      <c r="B251" s="201"/>
      <c r="C251" s="15"/>
      <c r="D251" s="186" t="s">
        <v>265</v>
      </c>
      <c r="E251" s="202" t="s">
        <v>1</v>
      </c>
      <c r="F251" s="203" t="s">
        <v>269</v>
      </c>
      <c r="G251" s="15"/>
      <c r="H251" s="204">
        <v>32</v>
      </c>
      <c r="I251" s="205"/>
      <c r="J251" s="15"/>
      <c r="K251" s="15"/>
      <c r="L251" s="201"/>
      <c r="M251" s="206"/>
      <c r="N251" s="207"/>
      <c r="O251" s="207"/>
      <c r="P251" s="207"/>
      <c r="Q251" s="207"/>
      <c r="R251" s="207"/>
      <c r="S251" s="207"/>
      <c r="T251" s="20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02" t="s">
        <v>265</v>
      </c>
      <c r="AU251" s="202" t="s">
        <v>90</v>
      </c>
      <c r="AV251" s="15" t="s">
        <v>270</v>
      </c>
      <c r="AW251" s="15" t="s">
        <v>35</v>
      </c>
      <c r="AX251" s="15" t="s">
        <v>87</v>
      </c>
      <c r="AY251" s="202" t="s">
        <v>255</v>
      </c>
    </row>
    <row r="252" s="2" customFormat="1" ht="24.15" customHeight="1">
      <c r="A252" s="38"/>
      <c r="B252" s="171"/>
      <c r="C252" s="209" t="s">
        <v>401</v>
      </c>
      <c r="D252" s="209" t="s">
        <v>277</v>
      </c>
      <c r="E252" s="210" t="s">
        <v>1304</v>
      </c>
      <c r="F252" s="211" t="s">
        <v>1305</v>
      </c>
      <c r="G252" s="212" t="s">
        <v>297</v>
      </c>
      <c r="H252" s="213">
        <v>32</v>
      </c>
      <c r="I252" s="214"/>
      <c r="J252" s="215">
        <f>ROUND(I252*H252,2)</f>
        <v>0</v>
      </c>
      <c r="K252" s="211" t="s">
        <v>1</v>
      </c>
      <c r="L252" s="216"/>
      <c r="M252" s="217" t="s">
        <v>1</v>
      </c>
      <c r="N252" s="218" t="s">
        <v>44</v>
      </c>
      <c r="O252" s="77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3" t="s">
        <v>280</v>
      </c>
      <c r="AT252" s="183" t="s">
        <v>277</v>
      </c>
      <c r="AU252" s="183" t="s">
        <v>90</v>
      </c>
      <c r="AY252" s="19" t="s">
        <v>255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19" t="s">
        <v>87</v>
      </c>
      <c r="BK252" s="184">
        <f>ROUND(I252*H252,2)</f>
        <v>0</v>
      </c>
      <c r="BL252" s="19" t="s">
        <v>270</v>
      </c>
      <c r="BM252" s="183" t="s">
        <v>1306</v>
      </c>
    </row>
    <row r="253" s="13" customFormat="1">
      <c r="A253" s="13"/>
      <c r="B253" s="185"/>
      <c r="C253" s="13"/>
      <c r="D253" s="186" t="s">
        <v>265</v>
      </c>
      <c r="E253" s="187" t="s">
        <v>1</v>
      </c>
      <c r="F253" s="188" t="s">
        <v>299</v>
      </c>
      <c r="G253" s="13"/>
      <c r="H253" s="187" t="s">
        <v>1</v>
      </c>
      <c r="I253" s="189"/>
      <c r="J253" s="13"/>
      <c r="K253" s="13"/>
      <c r="L253" s="185"/>
      <c r="M253" s="190"/>
      <c r="N253" s="191"/>
      <c r="O253" s="191"/>
      <c r="P253" s="191"/>
      <c r="Q253" s="191"/>
      <c r="R253" s="191"/>
      <c r="S253" s="191"/>
      <c r="T253" s="19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87" t="s">
        <v>265</v>
      </c>
      <c r="AU253" s="187" t="s">
        <v>90</v>
      </c>
      <c r="AV253" s="13" t="s">
        <v>87</v>
      </c>
      <c r="AW253" s="13" t="s">
        <v>35</v>
      </c>
      <c r="AX253" s="13" t="s">
        <v>79</v>
      </c>
      <c r="AY253" s="187" t="s">
        <v>255</v>
      </c>
    </row>
    <row r="254" s="14" customFormat="1">
      <c r="A254" s="14"/>
      <c r="B254" s="193"/>
      <c r="C254" s="14"/>
      <c r="D254" s="186" t="s">
        <v>265</v>
      </c>
      <c r="E254" s="194" t="s">
        <v>1</v>
      </c>
      <c r="F254" s="195" t="s">
        <v>397</v>
      </c>
      <c r="G254" s="14"/>
      <c r="H254" s="196">
        <v>32</v>
      </c>
      <c r="I254" s="197"/>
      <c r="J254" s="14"/>
      <c r="K254" s="14"/>
      <c r="L254" s="193"/>
      <c r="M254" s="198"/>
      <c r="N254" s="199"/>
      <c r="O254" s="199"/>
      <c r="P254" s="199"/>
      <c r="Q254" s="199"/>
      <c r="R254" s="199"/>
      <c r="S254" s="199"/>
      <c r="T254" s="20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194" t="s">
        <v>265</v>
      </c>
      <c r="AU254" s="194" t="s">
        <v>90</v>
      </c>
      <c r="AV254" s="14" t="s">
        <v>90</v>
      </c>
      <c r="AW254" s="14" t="s">
        <v>35</v>
      </c>
      <c r="AX254" s="14" t="s">
        <v>79</v>
      </c>
      <c r="AY254" s="194" t="s">
        <v>255</v>
      </c>
    </row>
    <row r="255" s="15" customFormat="1">
      <c r="A255" s="15"/>
      <c r="B255" s="201"/>
      <c r="C255" s="15"/>
      <c r="D255" s="186" t="s">
        <v>265</v>
      </c>
      <c r="E255" s="202" t="s">
        <v>1</v>
      </c>
      <c r="F255" s="203" t="s">
        <v>269</v>
      </c>
      <c r="G255" s="15"/>
      <c r="H255" s="204">
        <v>32</v>
      </c>
      <c r="I255" s="205"/>
      <c r="J255" s="15"/>
      <c r="K255" s="15"/>
      <c r="L255" s="201"/>
      <c r="M255" s="206"/>
      <c r="N255" s="207"/>
      <c r="O255" s="207"/>
      <c r="P255" s="207"/>
      <c r="Q255" s="207"/>
      <c r="R255" s="207"/>
      <c r="S255" s="207"/>
      <c r="T255" s="208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02" t="s">
        <v>265</v>
      </c>
      <c r="AU255" s="202" t="s">
        <v>90</v>
      </c>
      <c r="AV255" s="15" t="s">
        <v>270</v>
      </c>
      <c r="AW255" s="15" t="s">
        <v>35</v>
      </c>
      <c r="AX255" s="15" t="s">
        <v>87</v>
      </c>
      <c r="AY255" s="202" t="s">
        <v>255</v>
      </c>
    </row>
    <row r="256" s="2" customFormat="1" ht="24.15" customHeight="1">
      <c r="A256" s="38"/>
      <c r="B256" s="171"/>
      <c r="C256" s="209" t="s">
        <v>406</v>
      </c>
      <c r="D256" s="209" t="s">
        <v>277</v>
      </c>
      <c r="E256" s="210" t="s">
        <v>476</v>
      </c>
      <c r="F256" s="211" t="s">
        <v>477</v>
      </c>
      <c r="G256" s="212" t="s">
        <v>473</v>
      </c>
      <c r="H256" s="213">
        <v>1</v>
      </c>
      <c r="I256" s="214"/>
      <c r="J256" s="215">
        <f>ROUND(I256*H256,2)</f>
        <v>0</v>
      </c>
      <c r="K256" s="211" t="s">
        <v>1</v>
      </c>
      <c r="L256" s="216"/>
      <c r="M256" s="217" t="s">
        <v>1</v>
      </c>
      <c r="N256" s="218" t="s">
        <v>44</v>
      </c>
      <c r="O256" s="77"/>
      <c r="P256" s="181">
        <f>O256*H256</f>
        <v>0</v>
      </c>
      <c r="Q256" s="181">
        <v>0</v>
      </c>
      <c r="R256" s="181">
        <f>Q256*H256</f>
        <v>0</v>
      </c>
      <c r="S256" s="181">
        <v>0</v>
      </c>
      <c r="T256" s="18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3" t="s">
        <v>280</v>
      </c>
      <c r="AT256" s="183" t="s">
        <v>277</v>
      </c>
      <c r="AU256" s="183" t="s">
        <v>90</v>
      </c>
      <c r="AY256" s="19" t="s">
        <v>255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19" t="s">
        <v>87</v>
      </c>
      <c r="BK256" s="184">
        <f>ROUND(I256*H256,2)</f>
        <v>0</v>
      </c>
      <c r="BL256" s="19" t="s">
        <v>270</v>
      </c>
      <c r="BM256" s="183" t="s">
        <v>1307</v>
      </c>
    </row>
    <row r="257" s="13" customFormat="1">
      <c r="A257" s="13"/>
      <c r="B257" s="185"/>
      <c r="C257" s="13"/>
      <c r="D257" s="186" t="s">
        <v>265</v>
      </c>
      <c r="E257" s="187" t="s">
        <v>1</v>
      </c>
      <c r="F257" s="188" t="s">
        <v>479</v>
      </c>
      <c r="G257" s="13"/>
      <c r="H257" s="187" t="s">
        <v>1</v>
      </c>
      <c r="I257" s="189"/>
      <c r="J257" s="13"/>
      <c r="K257" s="13"/>
      <c r="L257" s="185"/>
      <c r="M257" s="190"/>
      <c r="N257" s="191"/>
      <c r="O257" s="191"/>
      <c r="P257" s="191"/>
      <c r="Q257" s="191"/>
      <c r="R257" s="191"/>
      <c r="S257" s="191"/>
      <c r="T257" s="19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87" t="s">
        <v>265</v>
      </c>
      <c r="AU257" s="187" t="s">
        <v>90</v>
      </c>
      <c r="AV257" s="13" t="s">
        <v>87</v>
      </c>
      <c r="AW257" s="13" t="s">
        <v>35</v>
      </c>
      <c r="AX257" s="13" t="s">
        <v>79</v>
      </c>
      <c r="AY257" s="187" t="s">
        <v>255</v>
      </c>
    </row>
    <row r="258" s="14" customFormat="1">
      <c r="A258" s="14"/>
      <c r="B258" s="193"/>
      <c r="C258" s="14"/>
      <c r="D258" s="186" t="s">
        <v>265</v>
      </c>
      <c r="E258" s="194" t="s">
        <v>1</v>
      </c>
      <c r="F258" s="195" t="s">
        <v>87</v>
      </c>
      <c r="G258" s="14"/>
      <c r="H258" s="196">
        <v>1</v>
      </c>
      <c r="I258" s="197"/>
      <c r="J258" s="14"/>
      <c r="K258" s="14"/>
      <c r="L258" s="193"/>
      <c r="M258" s="198"/>
      <c r="N258" s="199"/>
      <c r="O258" s="199"/>
      <c r="P258" s="199"/>
      <c r="Q258" s="199"/>
      <c r="R258" s="199"/>
      <c r="S258" s="199"/>
      <c r="T258" s="20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194" t="s">
        <v>265</v>
      </c>
      <c r="AU258" s="194" t="s">
        <v>90</v>
      </c>
      <c r="AV258" s="14" t="s">
        <v>90</v>
      </c>
      <c r="AW258" s="14" t="s">
        <v>35</v>
      </c>
      <c r="AX258" s="14" t="s">
        <v>79</v>
      </c>
      <c r="AY258" s="194" t="s">
        <v>255</v>
      </c>
    </row>
    <row r="259" s="15" customFormat="1">
      <c r="A259" s="15"/>
      <c r="B259" s="201"/>
      <c r="C259" s="15"/>
      <c r="D259" s="186" t="s">
        <v>265</v>
      </c>
      <c r="E259" s="202" t="s">
        <v>1</v>
      </c>
      <c r="F259" s="203" t="s">
        <v>269</v>
      </c>
      <c r="G259" s="15"/>
      <c r="H259" s="204">
        <v>1</v>
      </c>
      <c r="I259" s="205"/>
      <c r="J259" s="15"/>
      <c r="K259" s="15"/>
      <c r="L259" s="201"/>
      <c r="M259" s="206"/>
      <c r="N259" s="207"/>
      <c r="O259" s="207"/>
      <c r="P259" s="207"/>
      <c r="Q259" s="207"/>
      <c r="R259" s="207"/>
      <c r="S259" s="207"/>
      <c r="T259" s="20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02" t="s">
        <v>265</v>
      </c>
      <c r="AU259" s="202" t="s">
        <v>90</v>
      </c>
      <c r="AV259" s="15" t="s">
        <v>270</v>
      </c>
      <c r="AW259" s="15" t="s">
        <v>35</v>
      </c>
      <c r="AX259" s="15" t="s">
        <v>87</v>
      </c>
      <c r="AY259" s="202" t="s">
        <v>255</v>
      </c>
    </row>
    <row r="260" s="2" customFormat="1" ht="24.15" customHeight="1">
      <c r="A260" s="38"/>
      <c r="B260" s="171"/>
      <c r="C260" s="209" t="s">
        <v>410</v>
      </c>
      <c r="D260" s="209" t="s">
        <v>277</v>
      </c>
      <c r="E260" s="210" t="s">
        <v>480</v>
      </c>
      <c r="F260" s="211" t="s">
        <v>481</v>
      </c>
      <c r="G260" s="212" t="s">
        <v>473</v>
      </c>
      <c r="H260" s="213">
        <v>1</v>
      </c>
      <c r="I260" s="214"/>
      <c r="J260" s="215">
        <f>ROUND(I260*H260,2)</f>
        <v>0</v>
      </c>
      <c r="K260" s="211" t="s">
        <v>1</v>
      </c>
      <c r="L260" s="216"/>
      <c r="M260" s="217" t="s">
        <v>1</v>
      </c>
      <c r="N260" s="218" t="s">
        <v>44</v>
      </c>
      <c r="O260" s="77"/>
      <c r="P260" s="181">
        <f>O260*H260</f>
        <v>0</v>
      </c>
      <c r="Q260" s="181">
        <v>0</v>
      </c>
      <c r="R260" s="181">
        <f>Q260*H260</f>
        <v>0</v>
      </c>
      <c r="S260" s="181">
        <v>0</v>
      </c>
      <c r="T260" s="18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83" t="s">
        <v>280</v>
      </c>
      <c r="AT260" s="183" t="s">
        <v>277</v>
      </c>
      <c r="AU260" s="183" t="s">
        <v>90</v>
      </c>
      <c r="AY260" s="19" t="s">
        <v>255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19" t="s">
        <v>87</v>
      </c>
      <c r="BK260" s="184">
        <f>ROUND(I260*H260,2)</f>
        <v>0</v>
      </c>
      <c r="BL260" s="19" t="s">
        <v>270</v>
      </c>
      <c r="BM260" s="183" t="s">
        <v>1308</v>
      </c>
    </row>
    <row r="261" s="13" customFormat="1">
      <c r="A261" s="13"/>
      <c r="B261" s="185"/>
      <c r="C261" s="13"/>
      <c r="D261" s="186" t="s">
        <v>265</v>
      </c>
      <c r="E261" s="187" t="s">
        <v>1</v>
      </c>
      <c r="F261" s="188" t="s">
        <v>479</v>
      </c>
      <c r="G261" s="13"/>
      <c r="H261" s="187" t="s">
        <v>1</v>
      </c>
      <c r="I261" s="189"/>
      <c r="J261" s="13"/>
      <c r="K261" s="13"/>
      <c r="L261" s="185"/>
      <c r="M261" s="190"/>
      <c r="N261" s="191"/>
      <c r="O261" s="191"/>
      <c r="P261" s="191"/>
      <c r="Q261" s="191"/>
      <c r="R261" s="191"/>
      <c r="S261" s="191"/>
      <c r="T261" s="19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87" t="s">
        <v>265</v>
      </c>
      <c r="AU261" s="187" t="s">
        <v>90</v>
      </c>
      <c r="AV261" s="13" t="s">
        <v>87</v>
      </c>
      <c r="AW261" s="13" t="s">
        <v>35</v>
      </c>
      <c r="AX261" s="13" t="s">
        <v>79</v>
      </c>
      <c r="AY261" s="187" t="s">
        <v>255</v>
      </c>
    </row>
    <row r="262" s="14" customFormat="1">
      <c r="A262" s="14"/>
      <c r="B262" s="193"/>
      <c r="C262" s="14"/>
      <c r="D262" s="186" t="s">
        <v>265</v>
      </c>
      <c r="E262" s="194" t="s">
        <v>1</v>
      </c>
      <c r="F262" s="195" t="s">
        <v>87</v>
      </c>
      <c r="G262" s="14"/>
      <c r="H262" s="196">
        <v>1</v>
      </c>
      <c r="I262" s="197"/>
      <c r="J262" s="14"/>
      <c r="K262" s="14"/>
      <c r="L262" s="193"/>
      <c r="M262" s="198"/>
      <c r="N262" s="199"/>
      <c r="O262" s="199"/>
      <c r="P262" s="199"/>
      <c r="Q262" s="199"/>
      <c r="R262" s="199"/>
      <c r="S262" s="199"/>
      <c r="T262" s="20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194" t="s">
        <v>265</v>
      </c>
      <c r="AU262" s="194" t="s">
        <v>90</v>
      </c>
      <c r="AV262" s="14" t="s">
        <v>90</v>
      </c>
      <c r="AW262" s="14" t="s">
        <v>35</v>
      </c>
      <c r="AX262" s="14" t="s">
        <v>79</v>
      </c>
      <c r="AY262" s="194" t="s">
        <v>255</v>
      </c>
    </row>
    <row r="263" s="15" customFormat="1">
      <c r="A263" s="15"/>
      <c r="B263" s="201"/>
      <c r="C263" s="15"/>
      <c r="D263" s="186" t="s">
        <v>265</v>
      </c>
      <c r="E263" s="202" t="s">
        <v>1</v>
      </c>
      <c r="F263" s="203" t="s">
        <v>269</v>
      </c>
      <c r="G263" s="15"/>
      <c r="H263" s="204">
        <v>1</v>
      </c>
      <c r="I263" s="205"/>
      <c r="J263" s="15"/>
      <c r="K263" s="15"/>
      <c r="L263" s="201"/>
      <c r="M263" s="206"/>
      <c r="N263" s="207"/>
      <c r="O263" s="207"/>
      <c r="P263" s="207"/>
      <c r="Q263" s="207"/>
      <c r="R263" s="207"/>
      <c r="S263" s="207"/>
      <c r="T263" s="20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02" t="s">
        <v>265</v>
      </c>
      <c r="AU263" s="202" t="s">
        <v>90</v>
      </c>
      <c r="AV263" s="15" t="s">
        <v>270</v>
      </c>
      <c r="AW263" s="15" t="s">
        <v>35</v>
      </c>
      <c r="AX263" s="15" t="s">
        <v>87</v>
      </c>
      <c r="AY263" s="202" t="s">
        <v>255</v>
      </c>
    </row>
    <row r="264" s="2" customFormat="1" ht="24.15" customHeight="1">
      <c r="A264" s="38"/>
      <c r="B264" s="171"/>
      <c r="C264" s="172" t="s">
        <v>414</v>
      </c>
      <c r="D264" s="172" t="s">
        <v>258</v>
      </c>
      <c r="E264" s="173" t="s">
        <v>484</v>
      </c>
      <c r="F264" s="174" t="s">
        <v>485</v>
      </c>
      <c r="G264" s="175" t="s">
        <v>486</v>
      </c>
      <c r="H264" s="176">
        <v>18</v>
      </c>
      <c r="I264" s="177"/>
      <c r="J264" s="178">
        <f>ROUND(I264*H264,2)</f>
        <v>0</v>
      </c>
      <c r="K264" s="174" t="s">
        <v>262</v>
      </c>
      <c r="L264" s="39"/>
      <c r="M264" s="179" t="s">
        <v>1</v>
      </c>
      <c r="N264" s="180" t="s">
        <v>44</v>
      </c>
      <c r="O264" s="77"/>
      <c r="P264" s="181">
        <f>O264*H264</f>
        <v>0</v>
      </c>
      <c r="Q264" s="181">
        <v>0</v>
      </c>
      <c r="R264" s="181">
        <f>Q264*H264</f>
        <v>0</v>
      </c>
      <c r="S264" s="181">
        <v>0</v>
      </c>
      <c r="T264" s="18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3" t="s">
        <v>270</v>
      </c>
      <c r="AT264" s="183" t="s">
        <v>258</v>
      </c>
      <c r="AU264" s="183" t="s">
        <v>90</v>
      </c>
      <c r="AY264" s="19" t="s">
        <v>255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19" t="s">
        <v>87</v>
      </c>
      <c r="BK264" s="184">
        <f>ROUND(I264*H264,2)</f>
        <v>0</v>
      </c>
      <c r="BL264" s="19" t="s">
        <v>270</v>
      </c>
      <c r="BM264" s="183" t="s">
        <v>1309</v>
      </c>
    </row>
    <row r="265" s="2" customFormat="1" ht="21.75" customHeight="1">
      <c r="A265" s="38"/>
      <c r="B265" s="171"/>
      <c r="C265" s="172" t="s">
        <v>418</v>
      </c>
      <c r="D265" s="172" t="s">
        <v>258</v>
      </c>
      <c r="E265" s="173" t="s">
        <v>489</v>
      </c>
      <c r="F265" s="174" t="s">
        <v>490</v>
      </c>
      <c r="G265" s="175" t="s">
        <v>486</v>
      </c>
      <c r="H265" s="176">
        <v>16</v>
      </c>
      <c r="I265" s="177"/>
      <c r="J265" s="178">
        <f>ROUND(I265*H265,2)</f>
        <v>0</v>
      </c>
      <c r="K265" s="174" t="s">
        <v>1</v>
      </c>
      <c r="L265" s="39"/>
      <c r="M265" s="179" t="s">
        <v>1</v>
      </c>
      <c r="N265" s="180" t="s">
        <v>44</v>
      </c>
      <c r="O265" s="77"/>
      <c r="P265" s="181">
        <f>O265*H265</f>
        <v>0</v>
      </c>
      <c r="Q265" s="181">
        <v>0</v>
      </c>
      <c r="R265" s="181">
        <f>Q265*H265</f>
        <v>0</v>
      </c>
      <c r="S265" s="181">
        <v>0</v>
      </c>
      <c r="T265" s="18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3" t="s">
        <v>270</v>
      </c>
      <c r="AT265" s="183" t="s">
        <v>258</v>
      </c>
      <c r="AU265" s="183" t="s">
        <v>90</v>
      </c>
      <c r="AY265" s="19" t="s">
        <v>255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19" t="s">
        <v>87</v>
      </c>
      <c r="BK265" s="184">
        <f>ROUND(I265*H265,2)</f>
        <v>0</v>
      </c>
      <c r="BL265" s="19" t="s">
        <v>270</v>
      </c>
      <c r="BM265" s="183" t="s">
        <v>1310</v>
      </c>
    </row>
    <row r="266" s="2" customFormat="1" ht="16.5" customHeight="1">
      <c r="A266" s="38"/>
      <c r="B266" s="171"/>
      <c r="C266" s="209" t="s">
        <v>422</v>
      </c>
      <c r="D266" s="209" t="s">
        <v>277</v>
      </c>
      <c r="E266" s="210" t="s">
        <v>492</v>
      </c>
      <c r="F266" s="211" t="s">
        <v>493</v>
      </c>
      <c r="G266" s="212" t="s">
        <v>473</v>
      </c>
      <c r="H266" s="213">
        <v>1</v>
      </c>
      <c r="I266" s="214"/>
      <c r="J266" s="215">
        <f>ROUND(I266*H266,2)</f>
        <v>0</v>
      </c>
      <c r="K266" s="211" t="s">
        <v>1</v>
      </c>
      <c r="L266" s="216"/>
      <c r="M266" s="217" t="s">
        <v>1</v>
      </c>
      <c r="N266" s="218" t="s">
        <v>44</v>
      </c>
      <c r="O266" s="77"/>
      <c r="P266" s="181">
        <f>O266*H266</f>
        <v>0</v>
      </c>
      <c r="Q266" s="181">
        <v>0</v>
      </c>
      <c r="R266" s="181">
        <f>Q266*H266</f>
        <v>0</v>
      </c>
      <c r="S266" s="181">
        <v>0</v>
      </c>
      <c r="T266" s="18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83" t="s">
        <v>280</v>
      </c>
      <c r="AT266" s="183" t="s">
        <v>277</v>
      </c>
      <c r="AU266" s="183" t="s">
        <v>90</v>
      </c>
      <c r="AY266" s="19" t="s">
        <v>255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19" t="s">
        <v>87</v>
      </c>
      <c r="BK266" s="184">
        <f>ROUND(I266*H266,2)</f>
        <v>0</v>
      </c>
      <c r="BL266" s="19" t="s">
        <v>270</v>
      </c>
      <c r="BM266" s="183" t="s">
        <v>1311</v>
      </c>
    </row>
    <row r="267" s="2" customFormat="1" ht="44.25" customHeight="1">
      <c r="A267" s="38"/>
      <c r="B267" s="171"/>
      <c r="C267" s="172" t="s">
        <v>426</v>
      </c>
      <c r="D267" s="172" t="s">
        <v>258</v>
      </c>
      <c r="E267" s="173" t="s">
        <v>496</v>
      </c>
      <c r="F267" s="174" t="s">
        <v>497</v>
      </c>
      <c r="G267" s="175" t="s">
        <v>261</v>
      </c>
      <c r="H267" s="176">
        <v>1</v>
      </c>
      <c r="I267" s="177"/>
      <c r="J267" s="178">
        <f>ROUND(I267*H267,2)</f>
        <v>0</v>
      </c>
      <c r="K267" s="174" t="s">
        <v>262</v>
      </c>
      <c r="L267" s="39"/>
      <c r="M267" s="179" t="s">
        <v>1</v>
      </c>
      <c r="N267" s="180" t="s">
        <v>44</v>
      </c>
      <c r="O267" s="77"/>
      <c r="P267" s="181">
        <f>O267*H267</f>
        <v>0</v>
      </c>
      <c r="Q267" s="181">
        <v>0</v>
      </c>
      <c r="R267" s="181">
        <f>Q267*H267</f>
        <v>0</v>
      </c>
      <c r="S267" s="181">
        <v>0</v>
      </c>
      <c r="T267" s="18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3" t="s">
        <v>270</v>
      </c>
      <c r="AT267" s="183" t="s">
        <v>258</v>
      </c>
      <c r="AU267" s="183" t="s">
        <v>90</v>
      </c>
      <c r="AY267" s="19" t="s">
        <v>255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19" t="s">
        <v>87</v>
      </c>
      <c r="BK267" s="184">
        <f>ROUND(I267*H267,2)</f>
        <v>0</v>
      </c>
      <c r="BL267" s="19" t="s">
        <v>270</v>
      </c>
      <c r="BM267" s="183" t="s">
        <v>1312</v>
      </c>
    </row>
    <row r="268" s="2" customFormat="1" ht="16.5" customHeight="1">
      <c r="A268" s="38"/>
      <c r="B268" s="171"/>
      <c r="C268" s="172" t="s">
        <v>316</v>
      </c>
      <c r="D268" s="172" t="s">
        <v>258</v>
      </c>
      <c r="E268" s="173" t="s">
        <v>500</v>
      </c>
      <c r="F268" s="174" t="s">
        <v>501</v>
      </c>
      <c r="G268" s="175" t="s">
        <v>502</v>
      </c>
      <c r="H268" s="176">
        <v>1</v>
      </c>
      <c r="I268" s="177"/>
      <c r="J268" s="178">
        <f>ROUND(I268*H268,2)</f>
        <v>0</v>
      </c>
      <c r="K268" s="174" t="s">
        <v>262</v>
      </c>
      <c r="L268" s="39"/>
      <c r="M268" s="219" t="s">
        <v>1</v>
      </c>
      <c r="N268" s="220" t="s">
        <v>44</v>
      </c>
      <c r="O268" s="221"/>
      <c r="P268" s="222">
        <f>O268*H268</f>
        <v>0</v>
      </c>
      <c r="Q268" s="222">
        <v>0</v>
      </c>
      <c r="R268" s="222">
        <f>Q268*H268</f>
        <v>0</v>
      </c>
      <c r="S268" s="222">
        <v>0</v>
      </c>
      <c r="T268" s="223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3" t="s">
        <v>503</v>
      </c>
      <c r="AT268" s="183" t="s">
        <v>258</v>
      </c>
      <c r="AU268" s="183" t="s">
        <v>90</v>
      </c>
      <c r="AY268" s="19" t="s">
        <v>255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19" t="s">
        <v>87</v>
      </c>
      <c r="BK268" s="184">
        <f>ROUND(I268*H268,2)</f>
        <v>0</v>
      </c>
      <c r="BL268" s="19" t="s">
        <v>503</v>
      </c>
      <c r="BM268" s="183" t="s">
        <v>1313</v>
      </c>
    </row>
    <row r="269" s="2" customFormat="1" ht="6.96" customHeight="1">
      <c r="A269" s="38"/>
      <c r="B269" s="60"/>
      <c r="C269" s="61"/>
      <c r="D269" s="61"/>
      <c r="E269" s="61"/>
      <c r="F269" s="61"/>
      <c r="G269" s="61"/>
      <c r="H269" s="61"/>
      <c r="I269" s="61"/>
      <c r="J269" s="61"/>
      <c r="K269" s="61"/>
      <c r="L269" s="39"/>
      <c r="M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</row>
  </sheetData>
  <autoFilter ref="C117:K268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1314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ROUND((SUM(BE118:BE180)),  2)</f>
        <v>0</v>
      </c>
      <c r="G33" s="38"/>
      <c r="H33" s="38"/>
      <c r="I33" s="128">
        <v>0.20999999999999999</v>
      </c>
      <c r="J33" s="127">
        <f>ROUND(((SUM(BE118:BE180))*I33),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ROUND((SUM(BF118:BF180)),  2)</f>
        <v>0</v>
      </c>
      <c r="G34" s="38"/>
      <c r="H34" s="38"/>
      <c r="I34" s="128">
        <v>0.12</v>
      </c>
      <c r="J34" s="127">
        <f>ROUND(((SUM(BF118:BF180))*I34),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ROUND((SUM(BG118:BG180)),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ROUND((SUM(BH118:BH180)),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ROUND((SUM(BI118:BI180)),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203.2 - Slaboproudá elektrotechnika - místnost č. 307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203.2 - Slaboproudá elektrotechnika - místnost č. 307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0.039540000000000006</v>
      </c>
      <c r="S118" s="90"/>
      <c r="T118" s="156">
        <f>T119</f>
        <v>0.0080999999999999996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0.039540000000000006</v>
      </c>
      <c r="S119" s="164"/>
      <c r="T119" s="166">
        <f>T120</f>
        <v>0.0080999999999999996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SUM(P121:P180)</f>
        <v>0</v>
      </c>
      <c r="Q120" s="164"/>
      <c r="R120" s="165">
        <f>SUM(R121:R180)</f>
        <v>0.039540000000000006</v>
      </c>
      <c r="S120" s="164"/>
      <c r="T120" s="166">
        <f>SUM(T121:T180)</f>
        <v>0.0080999999999999996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SUM(BK121:BK180)</f>
        <v>0</v>
      </c>
    </row>
    <row r="121" s="2" customFormat="1" ht="24.15" customHeight="1">
      <c r="A121" s="38"/>
      <c r="B121" s="171"/>
      <c r="C121" s="172" t="s">
        <v>268</v>
      </c>
      <c r="D121" s="172" t="s">
        <v>258</v>
      </c>
      <c r="E121" s="173" t="s">
        <v>509</v>
      </c>
      <c r="F121" s="174" t="s">
        <v>510</v>
      </c>
      <c r="G121" s="175" t="s">
        <v>297</v>
      </c>
      <c r="H121" s="176">
        <v>580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1315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3" customFormat="1">
      <c r="A123" s="13"/>
      <c r="B123" s="185"/>
      <c r="C123" s="13"/>
      <c r="D123" s="186" t="s">
        <v>265</v>
      </c>
      <c r="E123" s="187" t="s">
        <v>1</v>
      </c>
      <c r="F123" s="188" t="s">
        <v>512</v>
      </c>
      <c r="G123" s="13"/>
      <c r="H123" s="187" t="s">
        <v>1</v>
      </c>
      <c r="I123" s="189"/>
      <c r="J123" s="13"/>
      <c r="K123" s="13"/>
      <c r="L123" s="185"/>
      <c r="M123" s="190"/>
      <c r="N123" s="191"/>
      <c r="O123" s="191"/>
      <c r="P123" s="191"/>
      <c r="Q123" s="191"/>
      <c r="R123" s="191"/>
      <c r="S123" s="191"/>
      <c r="T123" s="19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87" t="s">
        <v>265</v>
      </c>
      <c r="AU123" s="187" t="s">
        <v>90</v>
      </c>
      <c r="AV123" s="13" t="s">
        <v>87</v>
      </c>
      <c r="AW123" s="13" t="s">
        <v>35</v>
      </c>
      <c r="AX123" s="13" t="s">
        <v>79</v>
      </c>
      <c r="AY123" s="187" t="s">
        <v>255</v>
      </c>
    </row>
    <row r="124" s="14" customFormat="1">
      <c r="A124" s="14"/>
      <c r="B124" s="193"/>
      <c r="C124" s="14"/>
      <c r="D124" s="186" t="s">
        <v>265</v>
      </c>
      <c r="E124" s="194" t="s">
        <v>1</v>
      </c>
      <c r="F124" s="195" t="s">
        <v>1316</v>
      </c>
      <c r="G124" s="14"/>
      <c r="H124" s="196">
        <v>580</v>
      </c>
      <c r="I124" s="197"/>
      <c r="J124" s="14"/>
      <c r="K124" s="14"/>
      <c r="L124" s="193"/>
      <c r="M124" s="198"/>
      <c r="N124" s="199"/>
      <c r="O124" s="199"/>
      <c r="P124" s="199"/>
      <c r="Q124" s="199"/>
      <c r="R124" s="199"/>
      <c r="S124" s="199"/>
      <c r="T124" s="200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4" t="s">
        <v>265</v>
      </c>
      <c r="AU124" s="194" t="s">
        <v>90</v>
      </c>
      <c r="AV124" s="14" t="s">
        <v>90</v>
      </c>
      <c r="AW124" s="14" t="s">
        <v>35</v>
      </c>
      <c r="AX124" s="14" t="s">
        <v>79</v>
      </c>
      <c r="AY124" s="194" t="s">
        <v>255</v>
      </c>
    </row>
    <row r="125" s="15" customFormat="1">
      <c r="A125" s="15"/>
      <c r="B125" s="201"/>
      <c r="C125" s="15"/>
      <c r="D125" s="186" t="s">
        <v>265</v>
      </c>
      <c r="E125" s="202" t="s">
        <v>1</v>
      </c>
      <c r="F125" s="203" t="s">
        <v>269</v>
      </c>
      <c r="G125" s="15"/>
      <c r="H125" s="204">
        <v>580</v>
      </c>
      <c r="I125" s="205"/>
      <c r="J125" s="15"/>
      <c r="K125" s="15"/>
      <c r="L125" s="201"/>
      <c r="M125" s="206"/>
      <c r="N125" s="207"/>
      <c r="O125" s="207"/>
      <c r="P125" s="207"/>
      <c r="Q125" s="207"/>
      <c r="R125" s="207"/>
      <c r="S125" s="207"/>
      <c r="T125" s="208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2" t="s">
        <v>265</v>
      </c>
      <c r="AU125" s="202" t="s">
        <v>90</v>
      </c>
      <c r="AV125" s="15" t="s">
        <v>270</v>
      </c>
      <c r="AW125" s="15" t="s">
        <v>35</v>
      </c>
      <c r="AX125" s="15" t="s">
        <v>87</v>
      </c>
      <c r="AY125" s="202" t="s">
        <v>255</v>
      </c>
    </row>
    <row r="126" s="2" customFormat="1" ht="33" customHeight="1">
      <c r="A126" s="38"/>
      <c r="B126" s="171"/>
      <c r="C126" s="209" t="s">
        <v>7</v>
      </c>
      <c r="D126" s="209" t="s">
        <v>277</v>
      </c>
      <c r="E126" s="210" t="s">
        <v>1317</v>
      </c>
      <c r="F126" s="211" t="s">
        <v>1318</v>
      </c>
      <c r="G126" s="212" t="s">
        <v>297</v>
      </c>
      <c r="H126" s="213">
        <v>609</v>
      </c>
      <c r="I126" s="214"/>
      <c r="J126" s="215">
        <f>ROUND(I126*H126,2)</f>
        <v>0</v>
      </c>
      <c r="K126" s="211" t="s">
        <v>840</v>
      </c>
      <c r="L126" s="216"/>
      <c r="M126" s="217" t="s">
        <v>1</v>
      </c>
      <c r="N126" s="218" t="s">
        <v>44</v>
      </c>
      <c r="O126" s="77"/>
      <c r="P126" s="181">
        <f>O126*H126</f>
        <v>0</v>
      </c>
      <c r="Q126" s="181">
        <v>6.0000000000000002E-05</v>
      </c>
      <c r="R126" s="181">
        <f>Q126*H126</f>
        <v>0.036540000000000003</v>
      </c>
      <c r="S126" s="181">
        <v>0</v>
      </c>
      <c r="T126" s="18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280</v>
      </c>
      <c r="AT126" s="183" t="s">
        <v>277</v>
      </c>
      <c r="AU126" s="183" t="s">
        <v>90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270</v>
      </c>
      <c r="BM126" s="183" t="s">
        <v>1319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299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512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4" customFormat="1">
      <c r="A129" s="14"/>
      <c r="B129" s="193"/>
      <c r="C129" s="14"/>
      <c r="D129" s="186" t="s">
        <v>265</v>
      </c>
      <c r="E129" s="194" t="s">
        <v>1</v>
      </c>
      <c r="F129" s="195" t="s">
        <v>1316</v>
      </c>
      <c r="G129" s="14"/>
      <c r="H129" s="196">
        <v>580</v>
      </c>
      <c r="I129" s="197"/>
      <c r="J129" s="14"/>
      <c r="K129" s="14"/>
      <c r="L129" s="193"/>
      <c r="M129" s="198"/>
      <c r="N129" s="199"/>
      <c r="O129" s="199"/>
      <c r="P129" s="199"/>
      <c r="Q129" s="199"/>
      <c r="R129" s="199"/>
      <c r="S129" s="199"/>
      <c r="T129" s="20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4" t="s">
        <v>265</v>
      </c>
      <c r="AU129" s="194" t="s">
        <v>90</v>
      </c>
      <c r="AV129" s="14" t="s">
        <v>90</v>
      </c>
      <c r="AW129" s="14" t="s">
        <v>35</v>
      </c>
      <c r="AX129" s="14" t="s">
        <v>79</v>
      </c>
      <c r="AY129" s="194" t="s">
        <v>255</v>
      </c>
    </row>
    <row r="130" s="15" customFormat="1">
      <c r="A130" s="15"/>
      <c r="B130" s="201"/>
      <c r="C130" s="15"/>
      <c r="D130" s="186" t="s">
        <v>265</v>
      </c>
      <c r="E130" s="202" t="s">
        <v>1</v>
      </c>
      <c r="F130" s="203" t="s">
        <v>269</v>
      </c>
      <c r="G130" s="15"/>
      <c r="H130" s="204">
        <v>580</v>
      </c>
      <c r="I130" s="205"/>
      <c r="J130" s="15"/>
      <c r="K130" s="15"/>
      <c r="L130" s="201"/>
      <c r="M130" s="206"/>
      <c r="N130" s="207"/>
      <c r="O130" s="207"/>
      <c r="P130" s="207"/>
      <c r="Q130" s="207"/>
      <c r="R130" s="207"/>
      <c r="S130" s="207"/>
      <c r="T130" s="208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2" t="s">
        <v>265</v>
      </c>
      <c r="AU130" s="202" t="s">
        <v>90</v>
      </c>
      <c r="AV130" s="15" t="s">
        <v>270</v>
      </c>
      <c r="AW130" s="15" t="s">
        <v>35</v>
      </c>
      <c r="AX130" s="15" t="s">
        <v>87</v>
      </c>
      <c r="AY130" s="202" t="s">
        <v>255</v>
      </c>
    </row>
    <row r="131" s="14" customFormat="1">
      <c r="A131" s="14"/>
      <c r="B131" s="193"/>
      <c r="C131" s="14"/>
      <c r="D131" s="186" t="s">
        <v>265</v>
      </c>
      <c r="E131" s="14"/>
      <c r="F131" s="195" t="s">
        <v>1320</v>
      </c>
      <c r="G131" s="14"/>
      <c r="H131" s="196">
        <v>609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</v>
      </c>
      <c r="AX131" s="14" t="s">
        <v>87</v>
      </c>
      <c r="AY131" s="194" t="s">
        <v>255</v>
      </c>
    </row>
    <row r="132" s="2" customFormat="1" ht="37.8" customHeight="1">
      <c r="A132" s="38"/>
      <c r="B132" s="171"/>
      <c r="C132" s="172" t="s">
        <v>291</v>
      </c>
      <c r="D132" s="172" t="s">
        <v>258</v>
      </c>
      <c r="E132" s="173" t="s">
        <v>1026</v>
      </c>
      <c r="F132" s="174" t="s">
        <v>1027</v>
      </c>
      <c r="G132" s="175" t="s">
        <v>261</v>
      </c>
      <c r="H132" s="176">
        <v>11</v>
      </c>
      <c r="I132" s="177"/>
      <c r="J132" s="178">
        <f>ROUND(I132*H132,2)</f>
        <v>0</v>
      </c>
      <c r="K132" s="174" t="s">
        <v>262</v>
      </c>
      <c r="L132" s="39"/>
      <c r="M132" s="179" t="s">
        <v>1</v>
      </c>
      <c r="N132" s="180" t="s">
        <v>44</v>
      </c>
      <c r="O132" s="77"/>
      <c r="P132" s="181">
        <f>O132*H132</f>
        <v>0</v>
      </c>
      <c r="Q132" s="181">
        <v>0</v>
      </c>
      <c r="R132" s="181">
        <f>Q132*H132</f>
        <v>0</v>
      </c>
      <c r="S132" s="181">
        <v>0</v>
      </c>
      <c r="T132" s="18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3" t="s">
        <v>270</v>
      </c>
      <c r="AT132" s="183" t="s">
        <v>258</v>
      </c>
      <c r="AU132" s="183" t="s">
        <v>90</v>
      </c>
      <c r="AY132" s="19" t="s">
        <v>255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19" t="s">
        <v>87</v>
      </c>
      <c r="BK132" s="184">
        <f>ROUND(I132*H132,2)</f>
        <v>0</v>
      </c>
      <c r="BL132" s="19" t="s">
        <v>270</v>
      </c>
      <c r="BM132" s="183" t="s">
        <v>1321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267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4" customFormat="1">
      <c r="A134" s="14"/>
      <c r="B134" s="193"/>
      <c r="C134" s="14"/>
      <c r="D134" s="186" t="s">
        <v>265</v>
      </c>
      <c r="E134" s="194" t="s">
        <v>1</v>
      </c>
      <c r="F134" s="195" t="s">
        <v>1322</v>
      </c>
      <c r="G134" s="14"/>
      <c r="H134" s="196">
        <v>11</v>
      </c>
      <c r="I134" s="197"/>
      <c r="J134" s="14"/>
      <c r="K134" s="14"/>
      <c r="L134" s="193"/>
      <c r="M134" s="198"/>
      <c r="N134" s="199"/>
      <c r="O134" s="199"/>
      <c r="P134" s="199"/>
      <c r="Q134" s="199"/>
      <c r="R134" s="199"/>
      <c r="S134" s="199"/>
      <c r="T134" s="20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4" t="s">
        <v>265</v>
      </c>
      <c r="AU134" s="194" t="s">
        <v>90</v>
      </c>
      <c r="AV134" s="14" t="s">
        <v>90</v>
      </c>
      <c r="AW134" s="14" t="s">
        <v>35</v>
      </c>
      <c r="AX134" s="14" t="s">
        <v>79</v>
      </c>
      <c r="AY134" s="194" t="s">
        <v>255</v>
      </c>
    </row>
    <row r="135" s="15" customFormat="1">
      <c r="A135" s="15"/>
      <c r="B135" s="201"/>
      <c r="C135" s="15"/>
      <c r="D135" s="186" t="s">
        <v>265</v>
      </c>
      <c r="E135" s="202" t="s">
        <v>1</v>
      </c>
      <c r="F135" s="203" t="s">
        <v>269</v>
      </c>
      <c r="G135" s="15"/>
      <c r="H135" s="204">
        <v>11</v>
      </c>
      <c r="I135" s="205"/>
      <c r="J135" s="15"/>
      <c r="K135" s="15"/>
      <c r="L135" s="201"/>
      <c r="M135" s="206"/>
      <c r="N135" s="207"/>
      <c r="O135" s="207"/>
      <c r="P135" s="207"/>
      <c r="Q135" s="207"/>
      <c r="R135" s="207"/>
      <c r="S135" s="207"/>
      <c r="T135" s="208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02" t="s">
        <v>265</v>
      </c>
      <c r="AU135" s="202" t="s">
        <v>90</v>
      </c>
      <c r="AV135" s="15" t="s">
        <v>270</v>
      </c>
      <c r="AW135" s="15" t="s">
        <v>35</v>
      </c>
      <c r="AX135" s="15" t="s">
        <v>87</v>
      </c>
      <c r="AY135" s="202" t="s">
        <v>255</v>
      </c>
    </row>
    <row r="136" s="2" customFormat="1" ht="24.15" customHeight="1">
      <c r="A136" s="38"/>
      <c r="B136" s="171"/>
      <c r="C136" s="209" t="s">
        <v>371</v>
      </c>
      <c r="D136" s="209" t="s">
        <v>277</v>
      </c>
      <c r="E136" s="210" t="s">
        <v>1323</v>
      </c>
      <c r="F136" s="211" t="s">
        <v>1324</v>
      </c>
      <c r="G136" s="212" t="s">
        <v>261</v>
      </c>
      <c r="H136" s="213">
        <v>1</v>
      </c>
      <c r="I136" s="214"/>
      <c r="J136" s="215">
        <f>ROUND(I136*H136,2)</f>
        <v>0</v>
      </c>
      <c r="K136" s="211" t="s">
        <v>840</v>
      </c>
      <c r="L136" s="216"/>
      <c r="M136" s="217" t="s">
        <v>1</v>
      </c>
      <c r="N136" s="218" t="s">
        <v>44</v>
      </c>
      <c r="O136" s="77"/>
      <c r="P136" s="181">
        <f>O136*H136</f>
        <v>0</v>
      </c>
      <c r="Q136" s="181">
        <v>0.00010000000000000001</v>
      </c>
      <c r="R136" s="181">
        <f>Q136*H136</f>
        <v>0.00010000000000000001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280</v>
      </c>
      <c r="AT136" s="183" t="s">
        <v>277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1325</v>
      </c>
    </row>
    <row r="137" s="13" customFormat="1">
      <c r="A137" s="13"/>
      <c r="B137" s="185"/>
      <c r="C137" s="13"/>
      <c r="D137" s="186" t="s">
        <v>265</v>
      </c>
      <c r="E137" s="187" t="s">
        <v>1</v>
      </c>
      <c r="F137" s="188" t="s">
        <v>267</v>
      </c>
      <c r="G137" s="13"/>
      <c r="H137" s="187" t="s">
        <v>1</v>
      </c>
      <c r="I137" s="189"/>
      <c r="J137" s="13"/>
      <c r="K137" s="13"/>
      <c r="L137" s="185"/>
      <c r="M137" s="190"/>
      <c r="N137" s="191"/>
      <c r="O137" s="191"/>
      <c r="P137" s="191"/>
      <c r="Q137" s="191"/>
      <c r="R137" s="191"/>
      <c r="S137" s="191"/>
      <c r="T137" s="19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187" t="s">
        <v>265</v>
      </c>
      <c r="AU137" s="187" t="s">
        <v>90</v>
      </c>
      <c r="AV137" s="13" t="s">
        <v>87</v>
      </c>
      <c r="AW137" s="13" t="s">
        <v>35</v>
      </c>
      <c r="AX137" s="13" t="s">
        <v>79</v>
      </c>
      <c r="AY137" s="187" t="s">
        <v>255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87</v>
      </c>
      <c r="G138" s="14"/>
      <c r="H138" s="196">
        <v>1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79</v>
      </c>
      <c r="AY138" s="194" t="s">
        <v>255</v>
      </c>
    </row>
    <row r="139" s="15" customFormat="1">
      <c r="A139" s="15"/>
      <c r="B139" s="201"/>
      <c r="C139" s="15"/>
      <c r="D139" s="186" t="s">
        <v>265</v>
      </c>
      <c r="E139" s="202" t="s">
        <v>1</v>
      </c>
      <c r="F139" s="203" t="s">
        <v>269</v>
      </c>
      <c r="G139" s="15"/>
      <c r="H139" s="204">
        <v>1</v>
      </c>
      <c r="I139" s="205"/>
      <c r="J139" s="15"/>
      <c r="K139" s="15"/>
      <c r="L139" s="201"/>
      <c r="M139" s="206"/>
      <c r="N139" s="207"/>
      <c r="O139" s="207"/>
      <c r="P139" s="207"/>
      <c r="Q139" s="207"/>
      <c r="R139" s="207"/>
      <c r="S139" s="207"/>
      <c r="T139" s="208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02" t="s">
        <v>265</v>
      </c>
      <c r="AU139" s="202" t="s">
        <v>90</v>
      </c>
      <c r="AV139" s="15" t="s">
        <v>270</v>
      </c>
      <c r="AW139" s="15" t="s">
        <v>35</v>
      </c>
      <c r="AX139" s="15" t="s">
        <v>87</v>
      </c>
      <c r="AY139" s="202" t="s">
        <v>255</v>
      </c>
    </row>
    <row r="140" s="2" customFormat="1" ht="24.15" customHeight="1">
      <c r="A140" s="38"/>
      <c r="B140" s="171"/>
      <c r="C140" s="209" t="s">
        <v>375</v>
      </c>
      <c r="D140" s="209" t="s">
        <v>277</v>
      </c>
      <c r="E140" s="210" t="s">
        <v>1326</v>
      </c>
      <c r="F140" s="211" t="s">
        <v>1327</v>
      </c>
      <c r="G140" s="212" t="s">
        <v>261</v>
      </c>
      <c r="H140" s="213">
        <v>8</v>
      </c>
      <c r="I140" s="214"/>
      <c r="J140" s="215">
        <f>ROUND(I140*H140,2)</f>
        <v>0</v>
      </c>
      <c r="K140" s="211" t="s">
        <v>840</v>
      </c>
      <c r="L140" s="216"/>
      <c r="M140" s="217" t="s">
        <v>1</v>
      </c>
      <c r="N140" s="218" t="s">
        <v>44</v>
      </c>
      <c r="O140" s="77"/>
      <c r="P140" s="181">
        <f>O140*H140</f>
        <v>0</v>
      </c>
      <c r="Q140" s="181">
        <v>0.00014999999999999999</v>
      </c>
      <c r="R140" s="181">
        <f>Q140*H140</f>
        <v>0.0011999999999999999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280</v>
      </c>
      <c r="AT140" s="183" t="s">
        <v>277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1328</v>
      </c>
    </row>
    <row r="141" s="13" customFormat="1">
      <c r="A141" s="13"/>
      <c r="B141" s="185"/>
      <c r="C141" s="13"/>
      <c r="D141" s="186" t="s">
        <v>265</v>
      </c>
      <c r="E141" s="187" t="s">
        <v>1</v>
      </c>
      <c r="F141" s="188" t="s">
        <v>267</v>
      </c>
      <c r="G141" s="13"/>
      <c r="H141" s="187" t="s">
        <v>1</v>
      </c>
      <c r="I141" s="189"/>
      <c r="J141" s="13"/>
      <c r="K141" s="13"/>
      <c r="L141" s="185"/>
      <c r="M141" s="190"/>
      <c r="N141" s="191"/>
      <c r="O141" s="191"/>
      <c r="P141" s="191"/>
      <c r="Q141" s="191"/>
      <c r="R141" s="191"/>
      <c r="S141" s="191"/>
      <c r="T141" s="19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187" t="s">
        <v>265</v>
      </c>
      <c r="AU141" s="187" t="s">
        <v>90</v>
      </c>
      <c r="AV141" s="13" t="s">
        <v>87</v>
      </c>
      <c r="AW141" s="13" t="s">
        <v>35</v>
      </c>
      <c r="AX141" s="13" t="s">
        <v>79</v>
      </c>
      <c r="AY141" s="187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280</v>
      </c>
      <c r="G142" s="14"/>
      <c r="H142" s="196">
        <v>8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5" customFormat="1">
      <c r="A143" s="15"/>
      <c r="B143" s="201"/>
      <c r="C143" s="15"/>
      <c r="D143" s="186" t="s">
        <v>265</v>
      </c>
      <c r="E143" s="202" t="s">
        <v>1</v>
      </c>
      <c r="F143" s="203" t="s">
        <v>269</v>
      </c>
      <c r="G143" s="15"/>
      <c r="H143" s="204">
        <v>8</v>
      </c>
      <c r="I143" s="205"/>
      <c r="J143" s="15"/>
      <c r="K143" s="15"/>
      <c r="L143" s="201"/>
      <c r="M143" s="206"/>
      <c r="N143" s="207"/>
      <c r="O143" s="207"/>
      <c r="P143" s="207"/>
      <c r="Q143" s="207"/>
      <c r="R143" s="207"/>
      <c r="S143" s="207"/>
      <c r="T143" s="208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02" t="s">
        <v>265</v>
      </c>
      <c r="AU143" s="202" t="s">
        <v>90</v>
      </c>
      <c r="AV143" s="15" t="s">
        <v>270</v>
      </c>
      <c r="AW143" s="15" t="s">
        <v>35</v>
      </c>
      <c r="AX143" s="15" t="s">
        <v>87</v>
      </c>
      <c r="AY143" s="202" t="s">
        <v>255</v>
      </c>
    </row>
    <row r="144" s="2" customFormat="1" ht="37.8" customHeight="1">
      <c r="A144" s="38"/>
      <c r="B144" s="171"/>
      <c r="C144" s="209" t="s">
        <v>357</v>
      </c>
      <c r="D144" s="209" t="s">
        <v>277</v>
      </c>
      <c r="E144" s="210" t="s">
        <v>1329</v>
      </c>
      <c r="F144" s="211" t="s">
        <v>1330</v>
      </c>
      <c r="G144" s="212" t="s">
        <v>261</v>
      </c>
      <c r="H144" s="213">
        <v>34</v>
      </c>
      <c r="I144" s="214"/>
      <c r="J144" s="215">
        <f>ROUND(I144*H144,2)</f>
        <v>0</v>
      </c>
      <c r="K144" s="211" t="s">
        <v>1</v>
      </c>
      <c r="L144" s="216"/>
      <c r="M144" s="217" t="s">
        <v>1</v>
      </c>
      <c r="N144" s="218" t="s">
        <v>44</v>
      </c>
      <c r="O144" s="77"/>
      <c r="P144" s="181">
        <f>O144*H144</f>
        <v>0</v>
      </c>
      <c r="Q144" s="181">
        <v>2.0000000000000002E-05</v>
      </c>
      <c r="R144" s="181">
        <f>Q144*H144</f>
        <v>0.00068000000000000005</v>
      </c>
      <c r="S144" s="181">
        <v>0</v>
      </c>
      <c r="T144" s="18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3" t="s">
        <v>397</v>
      </c>
      <c r="AT144" s="183" t="s">
        <v>277</v>
      </c>
      <c r="AU144" s="183" t="s">
        <v>90</v>
      </c>
      <c r="AY144" s="19" t="s">
        <v>255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19" t="s">
        <v>87</v>
      </c>
      <c r="BK144" s="184">
        <f>ROUND(I144*H144,2)</f>
        <v>0</v>
      </c>
      <c r="BL144" s="19" t="s">
        <v>263</v>
      </c>
      <c r="BM144" s="183" t="s">
        <v>1331</v>
      </c>
    </row>
    <row r="145" s="2" customFormat="1" ht="24.15" customHeight="1">
      <c r="A145" s="38"/>
      <c r="B145" s="171"/>
      <c r="C145" s="172" t="s">
        <v>366</v>
      </c>
      <c r="D145" s="172" t="s">
        <v>258</v>
      </c>
      <c r="E145" s="173" t="s">
        <v>1332</v>
      </c>
      <c r="F145" s="174" t="s">
        <v>1333</v>
      </c>
      <c r="G145" s="175" t="s">
        <v>261</v>
      </c>
      <c r="H145" s="176">
        <v>34</v>
      </c>
      <c r="I145" s="177"/>
      <c r="J145" s="178">
        <f>ROUND(I145*H145,2)</f>
        <v>0</v>
      </c>
      <c r="K145" s="174" t="s">
        <v>1334</v>
      </c>
      <c r="L145" s="39"/>
      <c r="M145" s="179" t="s">
        <v>1</v>
      </c>
      <c r="N145" s="180" t="s">
        <v>44</v>
      </c>
      <c r="O145" s="77"/>
      <c r="P145" s="181">
        <f>O145*H145</f>
        <v>0</v>
      </c>
      <c r="Q145" s="181">
        <v>0</v>
      </c>
      <c r="R145" s="181">
        <f>Q145*H145</f>
        <v>0</v>
      </c>
      <c r="S145" s="181">
        <v>0</v>
      </c>
      <c r="T145" s="18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3" t="s">
        <v>263</v>
      </c>
      <c r="AT145" s="183" t="s">
        <v>258</v>
      </c>
      <c r="AU145" s="183" t="s">
        <v>90</v>
      </c>
      <c r="AY145" s="19" t="s">
        <v>255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19" t="s">
        <v>87</v>
      </c>
      <c r="BK145" s="184">
        <f>ROUND(I145*H145,2)</f>
        <v>0</v>
      </c>
      <c r="BL145" s="19" t="s">
        <v>263</v>
      </c>
      <c r="BM145" s="183" t="s">
        <v>1335</v>
      </c>
    </row>
    <row r="146" s="2" customFormat="1" ht="76.35" customHeight="1">
      <c r="A146" s="38"/>
      <c r="B146" s="171"/>
      <c r="C146" s="209" t="s">
        <v>307</v>
      </c>
      <c r="D146" s="209" t="s">
        <v>277</v>
      </c>
      <c r="E146" s="210" t="s">
        <v>1023</v>
      </c>
      <c r="F146" s="211" t="s">
        <v>1336</v>
      </c>
      <c r="G146" s="212" t="s">
        <v>261</v>
      </c>
      <c r="H146" s="213">
        <v>2</v>
      </c>
      <c r="I146" s="214"/>
      <c r="J146" s="215">
        <f>ROUND(I146*H146,2)</f>
        <v>0</v>
      </c>
      <c r="K146" s="211" t="s">
        <v>1</v>
      </c>
      <c r="L146" s="216"/>
      <c r="M146" s="217" t="s">
        <v>1</v>
      </c>
      <c r="N146" s="218" t="s">
        <v>44</v>
      </c>
      <c r="O146" s="77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280</v>
      </c>
      <c r="AT146" s="183" t="s">
        <v>277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1337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267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90</v>
      </c>
      <c r="G148" s="14"/>
      <c r="H148" s="196">
        <v>2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2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33" customHeight="1">
      <c r="A150" s="38"/>
      <c r="B150" s="171"/>
      <c r="C150" s="172" t="s">
        <v>312</v>
      </c>
      <c r="D150" s="172" t="s">
        <v>258</v>
      </c>
      <c r="E150" s="173" t="s">
        <v>553</v>
      </c>
      <c r="F150" s="174" t="s">
        <v>554</v>
      </c>
      <c r="G150" s="175" t="s">
        <v>297</v>
      </c>
      <c r="H150" s="176">
        <v>185</v>
      </c>
      <c r="I150" s="177"/>
      <c r="J150" s="178">
        <f>ROUND(I150*H150,2)</f>
        <v>0</v>
      </c>
      <c r="K150" s="174" t="s">
        <v>1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</v>
      </c>
      <c r="R150" s="181">
        <f>Q150*H150</f>
        <v>0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270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270</v>
      </c>
      <c r="BM150" s="183" t="s">
        <v>1338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299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4" customFormat="1">
      <c r="A152" s="14"/>
      <c r="B152" s="193"/>
      <c r="C152" s="14"/>
      <c r="D152" s="186" t="s">
        <v>265</v>
      </c>
      <c r="E152" s="194" t="s">
        <v>1</v>
      </c>
      <c r="F152" s="195" t="s">
        <v>1339</v>
      </c>
      <c r="G152" s="14"/>
      <c r="H152" s="196">
        <v>185</v>
      </c>
      <c r="I152" s="197"/>
      <c r="J152" s="14"/>
      <c r="K152" s="14"/>
      <c r="L152" s="193"/>
      <c r="M152" s="198"/>
      <c r="N152" s="199"/>
      <c r="O152" s="199"/>
      <c r="P152" s="199"/>
      <c r="Q152" s="199"/>
      <c r="R152" s="199"/>
      <c r="S152" s="199"/>
      <c r="T152" s="20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4" t="s">
        <v>265</v>
      </c>
      <c r="AU152" s="194" t="s">
        <v>90</v>
      </c>
      <c r="AV152" s="14" t="s">
        <v>90</v>
      </c>
      <c r="AW152" s="14" t="s">
        <v>35</v>
      </c>
      <c r="AX152" s="14" t="s">
        <v>79</v>
      </c>
      <c r="AY152" s="194" t="s">
        <v>255</v>
      </c>
    </row>
    <row r="153" s="15" customFormat="1">
      <c r="A153" s="15"/>
      <c r="B153" s="201"/>
      <c r="C153" s="15"/>
      <c r="D153" s="186" t="s">
        <v>265</v>
      </c>
      <c r="E153" s="202" t="s">
        <v>1</v>
      </c>
      <c r="F153" s="203" t="s">
        <v>269</v>
      </c>
      <c r="G153" s="15"/>
      <c r="H153" s="204">
        <v>185</v>
      </c>
      <c r="I153" s="205"/>
      <c r="J153" s="15"/>
      <c r="K153" s="15"/>
      <c r="L153" s="201"/>
      <c r="M153" s="206"/>
      <c r="N153" s="207"/>
      <c r="O153" s="207"/>
      <c r="P153" s="207"/>
      <c r="Q153" s="207"/>
      <c r="R153" s="207"/>
      <c r="S153" s="207"/>
      <c r="T153" s="208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02" t="s">
        <v>265</v>
      </c>
      <c r="AU153" s="202" t="s">
        <v>90</v>
      </c>
      <c r="AV153" s="15" t="s">
        <v>270</v>
      </c>
      <c r="AW153" s="15" t="s">
        <v>35</v>
      </c>
      <c r="AX153" s="15" t="s">
        <v>87</v>
      </c>
      <c r="AY153" s="202" t="s">
        <v>255</v>
      </c>
    </row>
    <row r="154" s="2" customFormat="1" ht="33" customHeight="1">
      <c r="A154" s="38"/>
      <c r="B154" s="171"/>
      <c r="C154" s="209" t="s">
        <v>8</v>
      </c>
      <c r="D154" s="209" t="s">
        <v>277</v>
      </c>
      <c r="E154" s="210" t="s">
        <v>557</v>
      </c>
      <c r="F154" s="211" t="s">
        <v>1340</v>
      </c>
      <c r="G154" s="212" t="s">
        <v>297</v>
      </c>
      <c r="H154" s="213">
        <v>170</v>
      </c>
      <c r="I154" s="214"/>
      <c r="J154" s="215">
        <f>ROUND(I154*H154,2)</f>
        <v>0</v>
      </c>
      <c r="K154" s="211" t="s">
        <v>1</v>
      </c>
      <c r="L154" s="216"/>
      <c r="M154" s="217" t="s">
        <v>1</v>
      </c>
      <c r="N154" s="218" t="s">
        <v>44</v>
      </c>
      <c r="O154" s="77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3" t="s">
        <v>280</v>
      </c>
      <c r="AT154" s="183" t="s">
        <v>277</v>
      </c>
      <c r="AU154" s="183" t="s">
        <v>90</v>
      </c>
      <c r="AY154" s="19" t="s">
        <v>255</v>
      </c>
      <c r="BE154" s="184">
        <f>IF(N154="základní",J154,0)</f>
        <v>0</v>
      </c>
      <c r="BF154" s="184">
        <f>IF(N154="snížená",J154,0)</f>
        <v>0</v>
      </c>
      <c r="BG154" s="184">
        <f>IF(N154="zákl. přenesená",J154,0)</f>
        <v>0</v>
      </c>
      <c r="BH154" s="184">
        <f>IF(N154="sníž. přenesená",J154,0)</f>
        <v>0</v>
      </c>
      <c r="BI154" s="184">
        <f>IF(N154="nulová",J154,0)</f>
        <v>0</v>
      </c>
      <c r="BJ154" s="19" t="s">
        <v>87</v>
      </c>
      <c r="BK154" s="184">
        <f>ROUND(I154*H154,2)</f>
        <v>0</v>
      </c>
      <c r="BL154" s="19" t="s">
        <v>270</v>
      </c>
      <c r="BM154" s="183" t="s">
        <v>1341</v>
      </c>
    </row>
    <row r="155" s="13" customFormat="1">
      <c r="A155" s="13"/>
      <c r="B155" s="185"/>
      <c r="C155" s="13"/>
      <c r="D155" s="186" t="s">
        <v>265</v>
      </c>
      <c r="E155" s="187" t="s">
        <v>1</v>
      </c>
      <c r="F155" s="188" t="s">
        <v>299</v>
      </c>
      <c r="G155" s="13"/>
      <c r="H155" s="187" t="s">
        <v>1</v>
      </c>
      <c r="I155" s="189"/>
      <c r="J155" s="13"/>
      <c r="K155" s="13"/>
      <c r="L155" s="185"/>
      <c r="M155" s="190"/>
      <c r="N155" s="191"/>
      <c r="O155" s="191"/>
      <c r="P155" s="191"/>
      <c r="Q155" s="191"/>
      <c r="R155" s="191"/>
      <c r="S155" s="191"/>
      <c r="T155" s="19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87" t="s">
        <v>265</v>
      </c>
      <c r="AU155" s="187" t="s">
        <v>90</v>
      </c>
      <c r="AV155" s="13" t="s">
        <v>87</v>
      </c>
      <c r="AW155" s="13" t="s">
        <v>35</v>
      </c>
      <c r="AX155" s="13" t="s">
        <v>79</v>
      </c>
      <c r="AY155" s="187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1342</v>
      </c>
      <c r="G156" s="14"/>
      <c r="H156" s="196">
        <v>170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5" customFormat="1">
      <c r="A157" s="15"/>
      <c r="B157" s="201"/>
      <c r="C157" s="15"/>
      <c r="D157" s="186" t="s">
        <v>265</v>
      </c>
      <c r="E157" s="202" t="s">
        <v>1</v>
      </c>
      <c r="F157" s="203" t="s">
        <v>269</v>
      </c>
      <c r="G157" s="15"/>
      <c r="H157" s="204">
        <v>170</v>
      </c>
      <c r="I157" s="205"/>
      <c r="J157" s="15"/>
      <c r="K157" s="15"/>
      <c r="L157" s="201"/>
      <c r="M157" s="206"/>
      <c r="N157" s="207"/>
      <c r="O157" s="207"/>
      <c r="P157" s="207"/>
      <c r="Q157" s="207"/>
      <c r="R157" s="207"/>
      <c r="S157" s="207"/>
      <c r="T157" s="208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02" t="s">
        <v>265</v>
      </c>
      <c r="AU157" s="202" t="s">
        <v>90</v>
      </c>
      <c r="AV157" s="15" t="s">
        <v>270</v>
      </c>
      <c r="AW157" s="15" t="s">
        <v>35</v>
      </c>
      <c r="AX157" s="15" t="s">
        <v>87</v>
      </c>
      <c r="AY157" s="202" t="s">
        <v>255</v>
      </c>
    </row>
    <row r="158" s="2" customFormat="1" ht="37.8" customHeight="1">
      <c r="A158" s="38"/>
      <c r="B158" s="171"/>
      <c r="C158" s="209" t="s">
        <v>320</v>
      </c>
      <c r="D158" s="209" t="s">
        <v>277</v>
      </c>
      <c r="E158" s="210" t="s">
        <v>562</v>
      </c>
      <c r="F158" s="211" t="s">
        <v>1343</v>
      </c>
      <c r="G158" s="212" t="s">
        <v>297</v>
      </c>
      <c r="H158" s="213">
        <v>15</v>
      </c>
      <c r="I158" s="214"/>
      <c r="J158" s="215">
        <f>ROUND(I158*H158,2)</f>
        <v>0</v>
      </c>
      <c r="K158" s="211" t="s">
        <v>1</v>
      </c>
      <c r="L158" s="216"/>
      <c r="M158" s="217" t="s">
        <v>1</v>
      </c>
      <c r="N158" s="218" t="s">
        <v>44</v>
      </c>
      <c r="O158" s="77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3" t="s">
        <v>280</v>
      </c>
      <c r="AT158" s="183" t="s">
        <v>277</v>
      </c>
      <c r="AU158" s="183" t="s">
        <v>90</v>
      </c>
      <c r="AY158" s="19" t="s">
        <v>255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19" t="s">
        <v>87</v>
      </c>
      <c r="BK158" s="184">
        <f>ROUND(I158*H158,2)</f>
        <v>0</v>
      </c>
      <c r="BL158" s="19" t="s">
        <v>270</v>
      </c>
      <c r="BM158" s="183" t="s">
        <v>1344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299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330</v>
      </c>
      <c r="G160" s="14"/>
      <c r="H160" s="196">
        <v>15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79</v>
      </c>
      <c r="AY160" s="194" t="s">
        <v>255</v>
      </c>
    </row>
    <row r="161" s="15" customFormat="1">
      <c r="A161" s="15"/>
      <c r="B161" s="201"/>
      <c r="C161" s="15"/>
      <c r="D161" s="186" t="s">
        <v>265</v>
      </c>
      <c r="E161" s="202" t="s">
        <v>1</v>
      </c>
      <c r="F161" s="203" t="s">
        <v>269</v>
      </c>
      <c r="G161" s="15"/>
      <c r="H161" s="204">
        <v>15</v>
      </c>
      <c r="I161" s="205"/>
      <c r="J161" s="15"/>
      <c r="K161" s="15"/>
      <c r="L161" s="201"/>
      <c r="M161" s="206"/>
      <c r="N161" s="207"/>
      <c r="O161" s="207"/>
      <c r="P161" s="207"/>
      <c r="Q161" s="207"/>
      <c r="R161" s="207"/>
      <c r="S161" s="207"/>
      <c r="T161" s="20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02" t="s">
        <v>265</v>
      </c>
      <c r="AU161" s="202" t="s">
        <v>90</v>
      </c>
      <c r="AV161" s="15" t="s">
        <v>270</v>
      </c>
      <c r="AW161" s="15" t="s">
        <v>35</v>
      </c>
      <c r="AX161" s="15" t="s">
        <v>87</v>
      </c>
      <c r="AY161" s="202" t="s">
        <v>255</v>
      </c>
    </row>
    <row r="162" s="2" customFormat="1" ht="37.8" customHeight="1">
      <c r="A162" s="38"/>
      <c r="B162" s="171"/>
      <c r="C162" s="209" t="s">
        <v>325</v>
      </c>
      <c r="D162" s="209" t="s">
        <v>277</v>
      </c>
      <c r="E162" s="210" t="s">
        <v>565</v>
      </c>
      <c r="F162" s="211" t="s">
        <v>566</v>
      </c>
      <c r="G162" s="212" t="s">
        <v>473</v>
      </c>
      <c r="H162" s="213">
        <v>1</v>
      </c>
      <c r="I162" s="214"/>
      <c r="J162" s="215">
        <f>ROUND(I162*H162,2)</f>
        <v>0</v>
      </c>
      <c r="K162" s="211" t="s">
        <v>1</v>
      </c>
      <c r="L162" s="216"/>
      <c r="M162" s="217" t="s">
        <v>1</v>
      </c>
      <c r="N162" s="218" t="s">
        <v>44</v>
      </c>
      <c r="O162" s="77"/>
      <c r="P162" s="181">
        <f>O162*H162</f>
        <v>0</v>
      </c>
      <c r="Q162" s="181">
        <v>0</v>
      </c>
      <c r="R162" s="181">
        <f>Q162*H162</f>
        <v>0</v>
      </c>
      <c r="S162" s="181">
        <v>0</v>
      </c>
      <c r="T162" s="18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3" t="s">
        <v>280</v>
      </c>
      <c r="AT162" s="183" t="s">
        <v>277</v>
      </c>
      <c r="AU162" s="183" t="s">
        <v>90</v>
      </c>
      <c r="AY162" s="19" t="s">
        <v>255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19" t="s">
        <v>87</v>
      </c>
      <c r="BK162" s="184">
        <f>ROUND(I162*H162,2)</f>
        <v>0</v>
      </c>
      <c r="BL162" s="19" t="s">
        <v>270</v>
      </c>
      <c r="BM162" s="183" t="s">
        <v>1345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475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87</v>
      </c>
      <c r="G164" s="14"/>
      <c r="H164" s="196">
        <v>1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5" customFormat="1">
      <c r="A165" s="15"/>
      <c r="B165" s="201"/>
      <c r="C165" s="15"/>
      <c r="D165" s="186" t="s">
        <v>265</v>
      </c>
      <c r="E165" s="202" t="s">
        <v>1</v>
      </c>
      <c r="F165" s="203" t="s">
        <v>269</v>
      </c>
      <c r="G165" s="15"/>
      <c r="H165" s="204">
        <v>1</v>
      </c>
      <c r="I165" s="205"/>
      <c r="J165" s="15"/>
      <c r="K165" s="15"/>
      <c r="L165" s="201"/>
      <c r="M165" s="206"/>
      <c r="N165" s="207"/>
      <c r="O165" s="207"/>
      <c r="P165" s="207"/>
      <c r="Q165" s="207"/>
      <c r="R165" s="207"/>
      <c r="S165" s="207"/>
      <c r="T165" s="20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02" t="s">
        <v>265</v>
      </c>
      <c r="AU165" s="202" t="s">
        <v>90</v>
      </c>
      <c r="AV165" s="15" t="s">
        <v>270</v>
      </c>
      <c r="AW165" s="15" t="s">
        <v>35</v>
      </c>
      <c r="AX165" s="15" t="s">
        <v>87</v>
      </c>
      <c r="AY165" s="202" t="s">
        <v>255</v>
      </c>
    </row>
    <row r="166" s="2" customFormat="1" ht="49.05" customHeight="1">
      <c r="A166" s="38"/>
      <c r="B166" s="171"/>
      <c r="C166" s="172" t="s">
        <v>330</v>
      </c>
      <c r="D166" s="172" t="s">
        <v>258</v>
      </c>
      <c r="E166" s="173" t="s">
        <v>451</v>
      </c>
      <c r="F166" s="174" t="s">
        <v>452</v>
      </c>
      <c r="G166" s="175" t="s">
        <v>261</v>
      </c>
      <c r="H166" s="176">
        <v>10</v>
      </c>
      <c r="I166" s="177"/>
      <c r="J166" s="178">
        <f>ROUND(I166*H166,2)</f>
        <v>0</v>
      </c>
      <c r="K166" s="174" t="s">
        <v>262</v>
      </c>
      <c r="L166" s="39"/>
      <c r="M166" s="179" t="s">
        <v>1</v>
      </c>
      <c r="N166" s="180" t="s">
        <v>44</v>
      </c>
      <c r="O166" s="77"/>
      <c r="P166" s="181">
        <f>O166*H166</f>
        <v>0</v>
      </c>
      <c r="Q166" s="181">
        <v>0</v>
      </c>
      <c r="R166" s="181">
        <f>Q166*H166</f>
        <v>0</v>
      </c>
      <c r="S166" s="181">
        <v>0</v>
      </c>
      <c r="T166" s="18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83" t="s">
        <v>270</v>
      </c>
      <c r="AT166" s="183" t="s">
        <v>258</v>
      </c>
      <c r="AU166" s="183" t="s">
        <v>90</v>
      </c>
      <c r="AY166" s="19" t="s">
        <v>255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19" t="s">
        <v>87</v>
      </c>
      <c r="BK166" s="184">
        <f>ROUND(I166*H166,2)</f>
        <v>0</v>
      </c>
      <c r="BL166" s="19" t="s">
        <v>270</v>
      </c>
      <c r="BM166" s="183" t="s">
        <v>1346</v>
      </c>
    </row>
    <row r="167" s="13" customFormat="1">
      <c r="A167" s="13"/>
      <c r="B167" s="185"/>
      <c r="C167" s="13"/>
      <c r="D167" s="186" t="s">
        <v>265</v>
      </c>
      <c r="E167" s="187" t="s">
        <v>1</v>
      </c>
      <c r="F167" s="188" t="s">
        <v>267</v>
      </c>
      <c r="G167" s="13"/>
      <c r="H167" s="187" t="s">
        <v>1</v>
      </c>
      <c r="I167" s="189"/>
      <c r="J167" s="13"/>
      <c r="K167" s="13"/>
      <c r="L167" s="185"/>
      <c r="M167" s="190"/>
      <c r="N167" s="191"/>
      <c r="O167" s="191"/>
      <c r="P167" s="191"/>
      <c r="Q167" s="191"/>
      <c r="R167" s="191"/>
      <c r="S167" s="191"/>
      <c r="T167" s="19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87" t="s">
        <v>265</v>
      </c>
      <c r="AU167" s="187" t="s">
        <v>90</v>
      </c>
      <c r="AV167" s="13" t="s">
        <v>87</v>
      </c>
      <c r="AW167" s="13" t="s">
        <v>35</v>
      </c>
      <c r="AX167" s="13" t="s">
        <v>79</v>
      </c>
      <c r="AY167" s="187" t="s">
        <v>255</v>
      </c>
    </row>
    <row r="168" s="14" customFormat="1">
      <c r="A168" s="14"/>
      <c r="B168" s="193"/>
      <c r="C168" s="14"/>
      <c r="D168" s="186" t="s">
        <v>265</v>
      </c>
      <c r="E168" s="194" t="s">
        <v>1</v>
      </c>
      <c r="F168" s="195" t="s">
        <v>307</v>
      </c>
      <c r="G168" s="14"/>
      <c r="H168" s="196">
        <v>10</v>
      </c>
      <c r="I168" s="197"/>
      <c r="J168" s="14"/>
      <c r="K168" s="14"/>
      <c r="L168" s="193"/>
      <c r="M168" s="198"/>
      <c r="N168" s="199"/>
      <c r="O168" s="199"/>
      <c r="P168" s="199"/>
      <c r="Q168" s="199"/>
      <c r="R168" s="199"/>
      <c r="S168" s="199"/>
      <c r="T168" s="20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4" t="s">
        <v>265</v>
      </c>
      <c r="AU168" s="194" t="s">
        <v>90</v>
      </c>
      <c r="AV168" s="14" t="s">
        <v>90</v>
      </c>
      <c r="AW168" s="14" t="s">
        <v>35</v>
      </c>
      <c r="AX168" s="14" t="s">
        <v>79</v>
      </c>
      <c r="AY168" s="194" t="s">
        <v>255</v>
      </c>
    </row>
    <row r="169" s="15" customFormat="1">
      <c r="A169" s="15"/>
      <c r="B169" s="201"/>
      <c r="C169" s="15"/>
      <c r="D169" s="186" t="s">
        <v>265</v>
      </c>
      <c r="E169" s="202" t="s">
        <v>1</v>
      </c>
      <c r="F169" s="203" t="s">
        <v>269</v>
      </c>
      <c r="G169" s="15"/>
      <c r="H169" s="204">
        <v>10</v>
      </c>
      <c r="I169" s="205"/>
      <c r="J169" s="15"/>
      <c r="K169" s="15"/>
      <c r="L169" s="201"/>
      <c r="M169" s="206"/>
      <c r="N169" s="207"/>
      <c r="O169" s="207"/>
      <c r="P169" s="207"/>
      <c r="Q169" s="207"/>
      <c r="R169" s="207"/>
      <c r="S169" s="207"/>
      <c r="T169" s="208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02" t="s">
        <v>265</v>
      </c>
      <c r="AU169" s="202" t="s">
        <v>90</v>
      </c>
      <c r="AV169" s="15" t="s">
        <v>270</v>
      </c>
      <c r="AW169" s="15" t="s">
        <v>35</v>
      </c>
      <c r="AX169" s="15" t="s">
        <v>87</v>
      </c>
      <c r="AY169" s="202" t="s">
        <v>255</v>
      </c>
    </row>
    <row r="170" s="2" customFormat="1" ht="33" customHeight="1">
      <c r="A170" s="38"/>
      <c r="B170" s="171"/>
      <c r="C170" s="209" t="s">
        <v>263</v>
      </c>
      <c r="D170" s="209" t="s">
        <v>277</v>
      </c>
      <c r="E170" s="210" t="s">
        <v>569</v>
      </c>
      <c r="F170" s="211" t="s">
        <v>1347</v>
      </c>
      <c r="G170" s="212" t="s">
        <v>261</v>
      </c>
      <c r="H170" s="213">
        <v>10</v>
      </c>
      <c r="I170" s="214"/>
      <c r="J170" s="215">
        <f>ROUND(I170*H170,2)</f>
        <v>0</v>
      </c>
      <c r="K170" s="211" t="s">
        <v>1</v>
      </c>
      <c r="L170" s="216"/>
      <c r="M170" s="217" t="s">
        <v>1</v>
      </c>
      <c r="N170" s="218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280</v>
      </c>
      <c r="AT170" s="183" t="s">
        <v>277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1348</v>
      </c>
    </row>
    <row r="171" s="13" customFormat="1">
      <c r="A171" s="13"/>
      <c r="B171" s="185"/>
      <c r="C171" s="13"/>
      <c r="D171" s="186" t="s">
        <v>265</v>
      </c>
      <c r="E171" s="187" t="s">
        <v>1</v>
      </c>
      <c r="F171" s="188" t="s">
        <v>267</v>
      </c>
      <c r="G171" s="13"/>
      <c r="H171" s="187" t="s">
        <v>1</v>
      </c>
      <c r="I171" s="189"/>
      <c r="J171" s="13"/>
      <c r="K171" s="13"/>
      <c r="L171" s="185"/>
      <c r="M171" s="190"/>
      <c r="N171" s="191"/>
      <c r="O171" s="191"/>
      <c r="P171" s="191"/>
      <c r="Q171" s="191"/>
      <c r="R171" s="191"/>
      <c r="S171" s="191"/>
      <c r="T171" s="19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87" t="s">
        <v>265</v>
      </c>
      <c r="AU171" s="187" t="s">
        <v>90</v>
      </c>
      <c r="AV171" s="13" t="s">
        <v>87</v>
      </c>
      <c r="AW171" s="13" t="s">
        <v>35</v>
      </c>
      <c r="AX171" s="13" t="s">
        <v>79</v>
      </c>
      <c r="AY171" s="187" t="s">
        <v>255</v>
      </c>
    </row>
    <row r="172" s="14" customFormat="1">
      <c r="A172" s="14"/>
      <c r="B172" s="193"/>
      <c r="C172" s="14"/>
      <c r="D172" s="186" t="s">
        <v>265</v>
      </c>
      <c r="E172" s="194" t="s">
        <v>1</v>
      </c>
      <c r="F172" s="195" t="s">
        <v>307</v>
      </c>
      <c r="G172" s="14"/>
      <c r="H172" s="196">
        <v>10</v>
      </c>
      <c r="I172" s="197"/>
      <c r="J172" s="14"/>
      <c r="K172" s="14"/>
      <c r="L172" s="193"/>
      <c r="M172" s="198"/>
      <c r="N172" s="199"/>
      <c r="O172" s="199"/>
      <c r="P172" s="199"/>
      <c r="Q172" s="199"/>
      <c r="R172" s="199"/>
      <c r="S172" s="199"/>
      <c r="T172" s="20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4" t="s">
        <v>265</v>
      </c>
      <c r="AU172" s="194" t="s">
        <v>90</v>
      </c>
      <c r="AV172" s="14" t="s">
        <v>90</v>
      </c>
      <c r="AW172" s="14" t="s">
        <v>35</v>
      </c>
      <c r="AX172" s="14" t="s">
        <v>79</v>
      </c>
      <c r="AY172" s="194" t="s">
        <v>255</v>
      </c>
    </row>
    <row r="173" s="15" customFormat="1">
      <c r="A173" s="15"/>
      <c r="B173" s="201"/>
      <c r="C173" s="15"/>
      <c r="D173" s="186" t="s">
        <v>265</v>
      </c>
      <c r="E173" s="202" t="s">
        <v>1</v>
      </c>
      <c r="F173" s="203" t="s">
        <v>269</v>
      </c>
      <c r="G173" s="15"/>
      <c r="H173" s="204">
        <v>10</v>
      </c>
      <c r="I173" s="205"/>
      <c r="J173" s="15"/>
      <c r="K173" s="15"/>
      <c r="L173" s="201"/>
      <c r="M173" s="206"/>
      <c r="N173" s="207"/>
      <c r="O173" s="207"/>
      <c r="P173" s="207"/>
      <c r="Q173" s="207"/>
      <c r="R173" s="207"/>
      <c r="S173" s="207"/>
      <c r="T173" s="208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02" t="s">
        <v>265</v>
      </c>
      <c r="AU173" s="202" t="s">
        <v>90</v>
      </c>
      <c r="AV173" s="15" t="s">
        <v>270</v>
      </c>
      <c r="AW173" s="15" t="s">
        <v>35</v>
      </c>
      <c r="AX173" s="15" t="s">
        <v>87</v>
      </c>
      <c r="AY173" s="202" t="s">
        <v>255</v>
      </c>
    </row>
    <row r="174" s="2" customFormat="1" ht="24.15" customHeight="1">
      <c r="A174" s="38"/>
      <c r="B174" s="171"/>
      <c r="C174" s="172" t="s">
        <v>337</v>
      </c>
      <c r="D174" s="172" t="s">
        <v>258</v>
      </c>
      <c r="E174" s="173" t="s">
        <v>484</v>
      </c>
      <c r="F174" s="174" t="s">
        <v>485</v>
      </c>
      <c r="G174" s="175" t="s">
        <v>486</v>
      </c>
      <c r="H174" s="176">
        <v>1</v>
      </c>
      <c r="I174" s="177"/>
      <c r="J174" s="178">
        <f>ROUND(I174*H174,2)</f>
        <v>0</v>
      </c>
      <c r="K174" s="174" t="s">
        <v>262</v>
      </c>
      <c r="L174" s="39"/>
      <c r="M174" s="179" t="s">
        <v>1</v>
      </c>
      <c r="N174" s="180" t="s">
        <v>44</v>
      </c>
      <c r="O174" s="77"/>
      <c r="P174" s="181">
        <f>O174*H174</f>
        <v>0</v>
      </c>
      <c r="Q174" s="181">
        <v>0</v>
      </c>
      <c r="R174" s="181">
        <f>Q174*H174</f>
        <v>0</v>
      </c>
      <c r="S174" s="181">
        <v>0</v>
      </c>
      <c r="T174" s="18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270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270</v>
      </c>
      <c r="BM174" s="183" t="s">
        <v>1349</v>
      </c>
    </row>
    <row r="175" s="2" customFormat="1" ht="24.15" customHeight="1">
      <c r="A175" s="38"/>
      <c r="B175" s="171"/>
      <c r="C175" s="172" t="s">
        <v>379</v>
      </c>
      <c r="D175" s="172" t="s">
        <v>258</v>
      </c>
      <c r="E175" s="173" t="s">
        <v>1350</v>
      </c>
      <c r="F175" s="174" t="s">
        <v>1351</v>
      </c>
      <c r="G175" s="175" t="s">
        <v>261</v>
      </c>
      <c r="H175" s="176">
        <v>17</v>
      </c>
      <c r="I175" s="177"/>
      <c r="J175" s="178">
        <f>ROUND(I175*H175,2)</f>
        <v>0</v>
      </c>
      <c r="K175" s="174" t="s">
        <v>1352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263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263</v>
      </c>
      <c r="BM175" s="183" t="s">
        <v>1353</v>
      </c>
    </row>
    <row r="176" s="2" customFormat="1" ht="16.5" customHeight="1">
      <c r="A176" s="38"/>
      <c r="B176" s="171"/>
      <c r="C176" s="209" t="s">
        <v>300</v>
      </c>
      <c r="D176" s="209" t="s">
        <v>277</v>
      </c>
      <c r="E176" s="210" t="s">
        <v>799</v>
      </c>
      <c r="F176" s="211" t="s">
        <v>1354</v>
      </c>
      <c r="G176" s="212" t="s">
        <v>261</v>
      </c>
      <c r="H176" s="213">
        <v>17</v>
      </c>
      <c r="I176" s="214"/>
      <c r="J176" s="215">
        <f>ROUND(I176*H176,2)</f>
        <v>0</v>
      </c>
      <c r="K176" s="211" t="s">
        <v>1</v>
      </c>
      <c r="L176" s="216"/>
      <c r="M176" s="217" t="s">
        <v>1</v>
      </c>
      <c r="N176" s="218" t="s">
        <v>44</v>
      </c>
      <c r="O176" s="77"/>
      <c r="P176" s="181">
        <f>O176*H176</f>
        <v>0</v>
      </c>
      <c r="Q176" s="181">
        <v>6.0000000000000002E-05</v>
      </c>
      <c r="R176" s="181">
        <f>Q176*H176</f>
        <v>0.0010200000000000001</v>
      </c>
      <c r="S176" s="181">
        <v>0</v>
      </c>
      <c r="T176" s="18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397</v>
      </c>
      <c r="AT176" s="183" t="s">
        <v>277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263</v>
      </c>
      <c r="BM176" s="183" t="s">
        <v>1355</v>
      </c>
    </row>
    <row r="177" s="2" customFormat="1" ht="21.75" customHeight="1">
      <c r="A177" s="38"/>
      <c r="B177" s="171"/>
      <c r="C177" s="172" t="s">
        <v>383</v>
      </c>
      <c r="D177" s="172" t="s">
        <v>258</v>
      </c>
      <c r="E177" s="173" t="s">
        <v>1356</v>
      </c>
      <c r="F177" s="174" t="s">
        <v>1357</v>
      </c>
      <c r="G177" s="175" t="s">
        <v>261</v>
      </c>
      <c r="H177" s="176">
        <v>1</v>
      </c>
      <c r="I177" s="177"/>
      <c r="J177" s="178">
        <f>ROUND(I177*H177,2)</f>
        <v>0</v>
      </c>
      <c r="K177" s="174" t="s">
        <v>1</v>
      </c>
      <c r="L177" s="39"/>
      <c r="M177" s="179" t="s">
        <v>1</v>
      </c>
      <c r="N177" s="180" t="s">
        <v>44</v>
      </c>
      <c r="O177" s="77"/>
      <c r="P177" s="181">
        <f>O177*H177</f>
        <v>0</v>
      </c>
      <c r="Q177" s="181">
        <v>0</v>
      </c>
      <c r="R177" s="181">
        <f>Q177*H177</f>
        <v>0</v>
      </c>
      <c r="S177" s="181">
        <v>0</v>
      </c>
      <c r="T177" s="18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3" t="s">
        <v>263</v>
      </c>
      <c r="AT177" s="183" t="s">
        <v>258</v>
      </c>
      <c r="AU177" s="183" t="s">
        <v>90</v>
      </c>
      <c r="AY177" s="19" t="s">
        <v>255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19" t="s">
        <v>87</v>
      </c>
      <c r="BK177" s="184">
        <f>ROUND(I177*H177,2)</f>
        <v>0</v>
      </c>
      <c r="BL177" s="19" t="s">
        <v>263</v>
      </c>
      <c r="BM177" s="183" t="s">
        <v>1358</v>
      </c>
    </row>
    <row r="178" s="2" customFormat="1" ht="24.15" customHeight="1">
      <c r="A178" s="38"/>
      <c r="B178" s="171"/>
      <c r="C178" s="172" t="s">
        <v>387</v>
      </c>
      <c r="D178" s="172" t="s">
        <v>258</v>
      </c>
      <c r="E178" s="173" t="s">
        <v>1359</v>
      </c>
      <c r="F178" s="174" t="s">
        <v>1360</v>
      </c>
      <c r="G178" s="175" t="s">
        <v>297</v>
      </c>
      <c r="H178" s="176">
        <v>270</v>
      </c>
      <c r="I178" s="177"/>
      <c r="J178" s="178">
        <f>ROUND(I178*H178,2)</f>
        <v>0</v>
      </c>
      <c r="K178" s="174" t="s">
        <v>840</v>
      </c>
      <c r="L178" s="39"/>
      <c r="M178" s="179" t="s">
        <v>1</v>
      </c>
      <c r="N178" s="180" t="s">
        <v>44</v>
      </c>
      <c r="O178" s="77"/>
      <c r="P178" s="181">
        <f>O178*H178</f>
        <v>0</v>
      </c>
      <c r="Q178" s="181">
        <v>0</v>
      </c>
      <c r="R178" s="181">
        <f>Q178*H178</f>
        <v>0</v>
      </c>
      <c r="S178" s="181">
        <v>3.0000000000000001E-05</v>
      </c>
      <c r="T178" s="182">
        <f>S178*H178</f>
        <v>0.0080999999999999996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3" t="s">
        <v>263</v>
      </c>
      <c r="AT178" s="183" t="s">
        <v>258</v>
      </c>
      <c r="AU178" s="183" t="s">
        <v>90</v>
      </c>
      <c r="AY178" s="19" t="s">
        <v>255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19" t="s">
        <v>87</v>
      </c>
      <c r="BK178" s="184">
        <f>ROUND(I178*H178,2)</f>
        <v>0</v>
      </c>
      <c r="BL178" s="19" t="s">
        <v>263</v>
      </c>
      <c r="BM178" s="183" t="s">
        <v>1361</v>
      </c>
    </row>
    <row r="179" s="2" customFormat="1" ht="16.5" customHeight="1">
      <c r="A179" s="38"/>
      <c r="B179" s="171"/>
      <c r="C179" s="209" t="s">
        <v>343</v>
      </c>
      <c r="D179" s="209" t="s">
        <v>277</v>
      </c>
      <c r="E179" s="210" t="s">
        <v>573</v>
      </c>
      <c r="F179" s="211" t="s">
        <v>493</v>
      </c>
      <c r="G179" s="212" t="s">
        <v>473</v>
      </c>
      <c r="H179" s="213">
        <v>1</v>
      </c>
      <c r="I179" s="214"/>
      <c r="J179" s="215">
        <f>ROUND(I179*H179,2)</f>
        <v>0</v>
      </c>
      <c r="K179" s="211" t="s">
        <v>1</v>
      </c>
      <c r="L179" s="216"/>
      <c r="M179" s="217" t="s">
        <v>1</v>
      </c>
      <c r="N179" s="218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280</v>
      </c>
      <c r="AT179" s="183" t="s">
        <v>277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1362</v>
      </c>
    </row>
    <row r="180" s="2" customFormat="1" ht="16.5" customHeight="1">
      <c r="A180" s="38"/>
      <c r="B180" s="171"/>
      <c r="C180" s="172" t="s">
        <v>348</v>
      </c>
      <c r="D180" s="172" t="s">
        <v>258</v>
      </c>
      <c r="E180" s="173" t="s">
        <v>500</v>
      </c>
      <c r="F180" s="174" t="s">
        <v>501</v>
      </c>
      <c r="G180" s="175" t="s">
        <v>502</v>
      </c>
      <c r="H180" s="176">
        <v>1</v>
      </c>
      <c r="I180" s="177"/>
      <c r="J180" s="178">
        <f>ROUND(I180*H180,2)</f>
        <v>0</v>
      </c>
      <c r="K180" s="174" t="s">
        <v>262</v>
      </c>
      <c r="L180" s="39"/>
      <c r="M180" s="219" t="s">
        <v>1</v>
      </c>
      <c r="N180" s="220" t="s">
        <v>44</v>
      </c>
      <c r="O180" s="221"/>
      <c r="P180" s="222">
        <f>O180*H180</f>
        <v>0</v>
      </c>
      <c r="Q180" s="222">
        <v>0</v>
      </c>
      <c r="R180" s="222">
        <f>Q180*H180</f>
        <v>0</v>
      </c>
      <c r="S180" s="222">
        <v>0</v>
      </c>
      <c r="T180" s="223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3" t="s">
        <v>503</v>
      </c>
      <c r="AT180" s="183" t="s">
        <v>258</v>
      </c>
      <c r="AU180" s="183" t="s">
        <v>90</v>
      </c>
      <c r="AY180" s="19" t="s">
        <v>255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19" t="s">
        <v>87</v>
      </c>
      <c r="BK180" s="184">
        <f>ROUND(I180*H180,2)</f>
        <v>0</v>
      </c>
      <c r="BL180" s="19" t="s">
        <v>503</v>
      </c>
      <c r="BM180" s="183" t="s">
        <v>1363</v>
      </c>
    </row>
    <row r="181" s="2" customFormat="1" ht="6.96" customHeight="1">
      <c r="A181" s="38"/>
      <c r="B181" s="60"/>
      <c r="C181" s="61"/>
      <c r="D181" s="61"/>
      <c r="E181" s="61"/>
      <c r="F181" s="61"/>
      <c r="G181" s="61"/>
      <c r="H181" s="61"/>
      <c r="I181" s="61"/>
      <c r="J181" s="61"/>
      <c r="K181" s="61"/>
      <c r="L181" s="39"/>
      <c r="M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</sheetData>
  <autoFilter ref="C117:K180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1364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ROUND((SUM(BE121:BE176)),  2)</f>
        <v>0</v>
      </c>
      <c r="G33" s="38"/>
      <c r="H33" s="38"/>
      <c r="I33" s="128">
        <v>0.20999999999999999</v>
      </c>
      <c r="J33" s="127">
        <f>ROUND(((SUM(BE121:BE176))*I33),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ROUND((SUM(BF121:BF176)),  2)</f>
        <v>0</v>
      </c>
      <c r="G34" s="38"/>
      <c r="H34" s="38"/>
      <c r="I34" s="128">
        <v>0.12</v>
      </c>
      <c r="J34" s="127">
        <f>ROUND(((SUM(BF121:BF176))*I34),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203.3 - Stavební přípomoce při elektromontážích - místnost č. 307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J136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J143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J144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203.3 - Stavební přípomoce při elektromontážích - místnost č. 307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P122+P143</f>
        <v>0</v>
      </c>
      <c r="Q121" s="90"/>
      <c r="R121" s="155">
        <f>R122+R143</f>
        <v>0.0047869260000000004</v>
      </c>
      <c r="S121" s="90"/>
      <c r="T121" s="156">
        <f>T122+T143</f>
        <v>0.063200000000000006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BK122+BK143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P123+P136</f>
        <v>0</v>
      </c>
      <c r="Q122" s="164"/>
      <c r="R122" s="165">
        <f>R123+R136</f>
        <v>0.00016392600000000003</v>
      </c>
      <c r="S122" s="164"/>
      <c r="T122" s="166">
        <f>T123+T136</f>
        <v>0.0057000000000000002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BK123+BK136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SUM(P124:P135)</f>
        <v>0</v>
      </c>
      <c r="Q123" s="164"/>
      <c r="R123" s="165">
        <f>SUM(R124:R135)</f>
        <v>0.00016392600000000003</v>
      </c>
      <c r="S123" s="164"/>
      <c r="T123" s="166">
        <f>SUM(T124:T135)</f>
        <v>0.0057000000000000002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SUM(BK124:BK135)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1365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1.8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0.00015480000000000002</v>
      </c>
      <c r="S129" s="181">
        <v>0.0030000000000000001</v>
      </c>
      <c r="T129" s="182">
        <f>S129*H129</f>
        <v>0.0054000000000000003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1366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1041</v>
      </c>
      <c r="G132" s="14"/>
      <c r="H132" s="196">
        <v>0.14999999999999999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1367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4" customFormat="1">
      <c r="A134" s="14"/>
      <c r="B134" s="193"/>
      <c r="C134" s="14"/>
      <c r="D134" s="186" t="s">
        <v>265</v>
      </c>
      <c r="E134" s="194" t="s">
        <v>1</v>
      </c>
      <c r="F134" s="195" t="s">
        <v>1368</v>
      </c>
      <c r="G134" s="14"/>
      <c r="H134" s="196">
        <v>1.6499999999999999</v>
      </c>
      <c r="I134" s="197"/>
      <c r="J134" s="14"/>
      <c r="K134" s="14"/>
      <c r="L134" s="193"/>
      <c r="M134" s="198"/>
      <c r="N134" s="199"/>
      <c r="O134" s="199"/>
      <c r="P134" s="199"/>
      <c r="Q134" s="199"/>
      <c r="R134" s="199"/>
      <c r="S134" s="199"/>
      <c r="T134" s="20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4" t="s">
        <v>265</v>
      </c>
      <c r="AU134" s="194" t="s">
        <v>90</v>
      </c>
      <c r="AV134" s="14" t="s">
        <v>90</v>
      </c>
      <c r="AW134" s="14" t="s">
        <v>35</v>
      </c>
      <c r="AX134" s="14" t="s">
        <v>79</v>
      </c>
      <c r="AY134" s="194" t="s">
        <v>255</v>
      </c>
    </row>
    <row r="135" s="15" customFormat="1">
      <c r="A135" s="15"/>
      <c r="B135" s="201"/>
      <c r="C135" s="15"/>
      <c r="D135" s="186" t="s">
        <v>265</v>
      </c>
      <c r="E135" s="202" t="s">
        <v>1</v>
      </c>
      <c r="F135" s="203" t="s">
        <v>269</v>
      </c>
      <c r="G135" s="15"/>
      <c r="H135" s="204">
        <v>1.7999999999999998</v>
      </c>
      <c r="I135" s="205"/>
      <c r="J135" s="15"/>
      <c r="K135" s="15"/>
      <c r="L135" s="201"/>
      <c r="M135" s="206"/>
      <c r="N135" s="207"/>
      <c r="O135" s="207"/>
      <c r="P135" s="207"/>
      <c r="Q135" s="207"/>
      <c r="R135" s="207"/>
      <c r="S135" s="207"/>
      <c r="T135" s="208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02" t="s">
        <v>265</v>
      </c>
      <c r="AU135" s="202" t="s">
        <v>90</v>
      </c>
      <c r="AV135" s="15" t="s">
        <v>270</v>
      </c>
      <c r="AW135" s="15" t="s">
        <v>35</v>
      </c>
      <c r="AX135" s="15" t="s">
        <v>87</v>
      </c>
      <c r="AY135" s="202" t="s">
        <v>255</v>
      </c>
    </row>
    <row r="136" s="12" customFormat="1" ht="22.8" customHeight="1">
      <c r="A136" s="12"/>
      <c r="B136" s="158"/>
      <c r="C136" s="12"/>
      <c r="D136" s="159" t="s">
        <v>78</v>
      </c>
      <c r="E136" s="169" t="s">
        <v>600</v>
      </c>
      <c r="F136" s="169" t="s">
        <v>601</v>
      </c>
      <c r="G136" s="12"/>
      <c r="H136" s="12"/>
      <c r="I136" s="161"/>
      <c r="J136" s="170">
        <f>BK136</f>
        <v>0</v>
      </c>
      <c r="K136" s="12"/>
      <c r="L136" s="158"/>
      <c r="M136" s="163"/>
      <c r="N136" s="164"/>
      <c r="O136" s="164"/>
      <c r="P136" s="165">
        <f>SUM(P137:P142)</f>
        <v>0</v>
      </c>
      <c r="Q136" s="164"/>
      <c r="R136" s="165">
        <f>SUM(R137:R142)</f>
        <v>0</v>
      </c>
      <c r="S136" s="164"/>
      <c r="T136" s="166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59" t="s">
        <v>87</v>
      </c>
      <c r="AT136" s="167" t="s">
        <v>78</v>
      </c>
      <c r="AU136" s="167" t="s">
        <v>87</v>
      </c>
      <c r="AY136" s="159" t="s">
        <v>255</v>
      </c>
      <c r="BK136" s="168">
        <f>SUM(BK137:BK142)</f>
        <v>0</v>
      </c>
    </row>
    <row r="137" s="2" customFormat="1" ht="44.25" customHeight="1">
      <c r="A137" s="38"/>
      <c r="B137" s="171"/>
      <c r="C137" s="172" t="s">
        <v>268</v>
      </c>
      <c r="D137" s="172" t="s">
        <v>258</v>
      </c>
      <c r="E137" s="173" t="s">
        <v>602</v>
      </c>
      <c r="F137" s="174" t="s">
        <v>603</v>
      </c>
      <c r="G137" s="175" t="s">
        <v>604</v>
      </c>
      <c r="H137" s="176">
        <v>0.0060000000000000001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1369</v>
      </c>
    </row>
    <row r="138" s="2" customFormat="1" ht="33" customHeight="1">
      <c r="A138" s="38"/>
      <c r="B138" s="171"/>
      <c r="C138" s="172" t="s">
        <v>270</v>
      </c>
      <c r="D138" s="172" t="s">
        <v>258</v>
      </c>
      <c r="E138" s="173" t="s">
        <v>606</v>
      </c>
      <c r="F138" s="174" t="s">
        <v>607</v>
      </c>
      <c r="G138" s="175" t="s">
        <v>604</v>
      </c>
      <c r="H138" s="176">
        <v>0.0060000000000000001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270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1370</v>
      </c>
    </row>
    <row r="139" s="2" customFormat="1" ht="44.25" customHeight="1">
      <c r="A139" s="38"/>
      <c r="B139" s="171"/>
      <c r="C139" s="172" t="s">
        <v>282</v>
      </c>
      <c r="D139" s="172" t="s">
        <v>258</v>
      </c>
      <c r="E139" s="173" t="s">
        <v>609</v>
      </c>
      <c r="F139" s="174" t="s">
        <v>610</v>
      </c>
      <c r="G139" s="175" t="s">
        <v>604</v>
      </c>
      <c r="H139" s="176">
        <v>0.089999999999999997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1371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1372</v>
      </c>
      <c r="G140" s="14"/>
      <c r="H140" s="196">
        <v>0.089999999999999997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87</v>
      </c>
      <c r="AY140" s="194" t="s">
        <v>255</v>
      </c>
    </row>
    <row r="141" s="2" customFormat="1" ht="37.8" customHeight="1">
      <c r="A141" s="38"/>
      <c r="B141" s="171"/>
      <c r="C141" s="172" t="s">
        <v>287</v>
      </c>
      <c r="D141" s="172" t="s">
        <v>258</v>
      </c>
      <c r="E141" s="173" t="s">
        <v>613</v>
      </c>
      <c r="F141" s="174" t="s">
        <v>614</v>
      </c>
      <c r="G141" s="175" t="s">
        <v>604</v>
      </c>
      <c r="H141" s="176">
        <v>0.0060000000000000001</v>
      </c>
      <c r="I141" s="177"/>
      <c r="J141" s="178">
        <f>ROUND(I141*H141,2)</f>
        <v>0</v>
      </c>
      <c r="K141" s="174" t="s">
        <v>262</v>
      </c>
      <c r="L141" s="39"/>
      <c r="M141" s="179" t="s">
        <v>1</v>
      </c>
      <c r="N141" s="180" t="s">
        <v>44</v>
      </c>
      <c r="O141" s="77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3" t="s">
        <v>270</v>
      </c>
      <c r="AT141" s="183" t="s">
        <v>258</v>
      </c>
      <c r="AU141" s="183" t="s">
        <v>90</v>
      </c>
      <c r="AY141" s="19" t="s">
        <v>255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19" t="s">
        <v>87</v>
      </c>
      <c r="BK141" s="184">
        <f>ROUND(I141*H141,2)</f>
        <v>0</v>
      </c>
      <c r="BL141" s="19" t="s">
        <v>270</v>
      </c>
      <c r="BM141" s="183" t="s">
        <v>1373</v>
      </c>
    </row>
    <row r="142" s="2" customFormat="1" ht="44.25" customHeight="1">
      <c r="A142" s="38"/>
      <c r="B142" s="171"/>
      <c r="C142" s="172" t="s">
        <v>291</v>
      </c>
      <c r="D142" s="172" t="s">
        <v>258</v>
      </c>
      <c r="E142" s="173" t="s">
        <v>616</v>
      </c>
      <c r="F142" s="174" t="s">
        <v>617</v>
      </c>
      <c r="G142" s="175" t="s">
        <v>604</v>
      </c>
      <c r="H142" s="176">
        <v>0.0060000000000000001</v>
      </c>
      <c r="I142" s="177"/>
      <c r="J142" s="178">
        <f>ROUND(I142*H142,2)</f>
        <v>0</v>
      </c>
      <c r="K142" s="174" t="s">
        <v>262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270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270</v>
      </c>
      <c r="BM142" s="183" t="s">
        <v>1374</v>
      </c>
    </row>
    <row r="143" s="12" customFormat="1" ht="25.92" customHeight="1">
      <c r="A143" s="12"/>
      <c r="B143" s="158"/>
      <c r="C143" s="12"/>
      <c r="D143" s="159" t="s">
        <v>78</v>
      </c>
      <c r="E143" s="160" t="s">
        <v>277</v>
      </c>
      <c r="F143" s="160" t="s">
        <v>619</v>
      </c>
      <c r="G143" s="12"/>
      <c r="H143" s="12"/>
      <c r="I143" s="161"/>
      <c r="J143" s="162">
        <f>BK143</f>
        <v>0</v>
      </c>
      <c r="K143" s="12"/>
      <c r="L143" s="158"/>
      <c r="M143" s="163"/>
      <c r="N143" s="164"/>
      <c r="O143" s="164"/>
      <c r="P143" s="165">
        <f>P144</f>
        <v>0</v>
      </c>
      <c r="Q143" s="164"/>
      <c r="R143" s="165">
        <f>R144</f>
        <v>0.0046230000000000004</v>
      </c>
      <c r="S143" s="164"/>
      <c r="T143" s="166">
        <f>T144</f>
        <v>0.057500000000000002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59" t="s">
        <v>268</v>
      </c>
      <c r="AT143" s="167" t="s">
        <v>78</v>
      </c>
      <c r="AU143" s="167" t="s">
        <v>79</v>
      </c>
      <c r="AY143" s="159" t="s">
        <v>255</v>
      </c>
      <c r="BK143" s="168">
        <f>BK144</f>
        <v>0</v>
      </c>
    </row>
    <row r="144" s="12" customFormat="1" ht="22.8" customHeight="1">
      <c r="A144" s="12"/>
      <c r="B144" s="158"/>
      <c r="C144" s="12"/>
      <c r="D144" s="159" t="s">
        <v>78</v>
      </c>
      <c r="E144" s="169" t="s">
        <v>620</v>
      </c>
      <c r="F144" s="169" t="s">
        <v>621</v>
      </c>
      <c r="G144" s="12"/>
      <c r="H144" s="12"/>
      <c r="I144" s="161"/>
      <c r="J144" s="170">
        <f>BK144</f>
        <v>0</v>
      </c>
      <c r="K144" s="12"/>
      <c r="L144" s="158"/>
      <c r="M144" s="163"/>
      <c r="N144" s="164"/>
      <c r="O144" s="164"/>
      <c r="P144" s="165">
        <f>SUM(P145:P176)</f>
        <v>0</v>
      </c>
      <c r="Q144" s="164"/>
      <c r="R144" s="165">
        <f>SUM(R145:R176)</f>
        <v>0.0046230000000000004</v>
      </c>
      <c r="S144" s="164"/>
      <c r="T144" s="166">
        <f>SUM(T145:T176)</f>
        <v>0.057500000000000002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59" t="s">
        <v>268</v>
      </c>
      <c r="AT144" s="167" t="s">
        <v>78</v>
      </c>
      <c r="AU144" s="167" t="s">
        <v>87</v>
      </c>
      <c r="AY144" s="159" t="s">
        <v>255</v>
      </c>
      <c r="BK144" s="168">
        <f>SUM(BK145:BK176)</f>
        <v>0</v>
      </c>
    </row>
    <row r="145" s="2" customFormat="1" ht="24.15" customHeight="1">
      <c r="A145" s="38"/>
      <c r="B145" s="171"/>
      <c r="C145" s="172" t="s">
        <v>280</v>
      </c>
      <c r="D145" s="172" t="s">
        <v>258</v>
      </c>
      <c r="E145" s="173" t="s">
        <v>622</v>
      </c>
      <c r="F145" s="174" t="s">
        <v>623</v>
      </c>
      <c r="G145" s="175" t="s">
        <v>297</v>
      </c>
      <c r="H145" s="176">
        <v>11.5</v>
      </c>
      <c r="I145" s="177"/>
      <c r="J145" s="178">
        <f>ROUND(I145*H145,2)</f>
        <v>0</v>
      </c>
      <c r="K145" s="174" t="s">
        <v>262</v>
      </c>
      <c r="L145" s="39"/>
      <c r="M145" s="179" t="s">
        <v>1</v>
      </c>
      <c r="N145" s="180" t="s">
        <v>44</v>
      </c>
      <c r="O145" s="77"/>
      <c r="P145" s="181">
        <f>O145*H145</f>
        <v>0</v>
      </c>
      <c r="Q145" s="181">
        <v>0.00014999999999999999</v>
      </c>
      <c r="R145" s="181">
        <f>Q145*H145</f>
        <v>0.0017249999999999998</v>
      </c>
      <c r="S145" s="181">
        <v>0</v>
      </c>
      <c r="T145" s="18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3" t="s">
        <v>342</v>
      </c>
      <c r="AT145" s="183" t="s">
        <v>258</v>
      </c>
      <c r="AU145" s="183" t="s">
        <v>90</v>
      </c>
      <c r="AY145" s="19" t="s">
        <v>255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19" t="s">
        <v>87</v>
      </c>
      <c r="BK145" s="184">
        <f>ROUND(I145*H145,2)</f>
        <v>0</v>
      </c>
      <c r="BL145" s="19" t="s">
        <v>342</v>
      </c>
      <c r="BM145" s="183" t="s">
        <v>1375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625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626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627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3" customFormat="1">
      <c r="A149" s="13"/>
      <c r="B149" s="185"/>
      <c r="C149" s="13"/>
      <c r="D149" s="186" t="s">
        <v>265</v>
      </c>
      <c r="E149" s="187" t="s">
        <v>1</v>
      </c>
      <c r="F149" s="188" t="s">
        <v>628</v>
      </c>
      <c r="G149" s="13"/>
      <c r="H149" s="187" t="s">
        <v>1</v>
      </c>
      <c r="I149" s="189"/>
      <c r="J149" s="13"/>
      <c r="K149" s="13"/>
      <c r="L149" s="185"/>
      <c r="M149" s="190"/>
      <c r="N149" s="191"/>
      <c r="O149" s="191"/>
      <c r="P149" s="191"/>
      <c r="Q149" s="191"/>
      <c r="R149" s="191"/>
      <c r="S149" s="191"/>
      <c r="T149" s="19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187" t="s">
        <v>265</v>
      </c>
      <c r="AU149" s="187" t="s">
        <v>90</v>
      </c>
      <c r="AV149" s="13" t="s">
        <v>87</v>
      </c>
      <c r="AW149" s="13" t="s">
        <v>35</v>
      </c>
      <c r="AX149" s="13" t="s">
        <v>79</v>
      </c>
      <c r="AY149" s="187" t="s">
        <v>255</v>
      </c>
    </row>
    <row r="150" s="14" customFormat="1">
      <c r="A150" s="14"/>
      <c r="B150" s="193"/>
      <c r="C150" s="14"/>
      <c r="D150" s="186" t="s">
        <v>265</v>
      </c>
      <c r="E150" s="194" t="s">
        <v>1</v>
      </c>
      <c r="F150" s="195" t="s">
        <v>1376</v>
      </c>
      <c r="G150" s="14"/>
      <c r="H150" s="196">
        <v>11.5</v>
      </c>
      <c r="I150" s="197"/>
      <c r="J150" s="14"/>
      <c r="K150" s="14"/>
      <c r="L150" s="193"/>
      <c r="M150" s="198"/>
      <c r="N150" s="199"/>
      <c r="O150" s="199"/>
      <c r="P150" s="199"/>
      <c r="Q150" s="199"/>
      <c r="R150" s="199"/>
      <c r="S150" s="199"/>
      <c r="T150" s="20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4" t="s">
        <v>265</v>
      </c>
      <c r="AU150" s="194" t="s">
        <v>90</v>
      </c>
      <c r="AV150" s="14" t="s">
        <v>90</v>
      </c>
      <c r="AW150" s="14" t="s">
        <v>35</v>
      </c>
      <c r="AX150" s="14" t="s">
        <v>79</v>
      </c>
      <c r="AY150" s="194" t="s">
        <v>255</v>
      </c>
    </row>
    <row r="151" s="15" customFormat="1">
      <c r="A151" s="15"/>
      <c r="B151" s="201"/>
      <c r="C151" s="15"/>
      <c r="D151" s="186" t="s">
        <v>265</v>
      </c>
      <c r="E151" s="202" t="s">
        <v>1</v>
      </c>
      <c r="F151" s="203" t="s">
        <v>269</v>
      </c>
      <c r="G151" s="15"/>
      <c r="H151" s="204">
        <v>11.5</v>
      </c>
      <c r="I151" s="205"/>
      <c r="J151" s="15"/>
      <c r="K151" s="15"/>
      <c r="L151" s="201"/>
      <c r="M151" s="206"/>
      <c r="N151" s="207"/>
      <c r="O151" s="207"/>
      <c r="P151" s="207"/>
      <c r="Q151" s="207"/>
      <c r="R151" s="207"/>
      <c r="S151" s="207"/>
      <c r="T151" s="208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02" t="s">
        <v>265</v>
      </c>
      <c r="AU151" s="202" t="s">
        <v>90</v>
      </c>
      <c r="AV151" s="15" t="s">
        <v>270</v>
      </c>
      <c r="AW151" s="15" t="s">
        <v>35</v>
      </c>
      <c r="AX151" s="15" t="s">
        <v>87</v>
      </c>
      <c r="AY151" s="202" t="s">
        <v>255</v>
      </c>
    </row>
    <row r="152" s="2" customFormat="1" ht="24.15" customHeight="1">
      <c r="A152" s="38"/>
      <c r="B152" s="171"/>
      <c r="C152" s="172" t="s">
        <v>301</v>
      </c>
      <c r="D152" s="172" t="s">
        <v>258</v>
      </c>
      <c r="E152" s="173" t="s">
        <v>630</v>
      </c>
      <c r="F152" s="174" t="s">
        <v>631</v>
      </c>
      <c r="G152" s="175" t="s">
        <v>297</v>
      </c>
      <c r="H152" s="176">
        <v>6.9000000000000004</v>
      </c>
      <c r="I152" s="177"/>
      <c r="J152" s="178">
        <f>ROUND(I152*H152,2)</f>
        <v>0</v>
      </c>
      <c r="K152" s="174" t="s">
        <v>262</v>
      </c>
      <c r="L152" s="39"/>
      <c r="M152" s="179" t="s">
        <v>1</v>
      </c>
      <c r="N152" s="180" t="s">
        <v>44</v>
      </c>
      <c r="O152" s="77"/>
      <c r="P152" s="181">
        <f>O152*H152</f>
        <v>0</v>
      </c>
      <c r="Q152" s="181">
        <v>0.00042000000000000002</v>
      </c>
      <c r="R152" s="181">
        <f>Q152*H152</f>
        <v>0.0028980000000000004</v>
      </c>
      <c r="S152" s="181">
        <v>0</v>
      </c>
      <c r="T152" s="18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83" t="s">
        <v>342</v>
      </c>
      <c r="AT152" s="183" t="s">
        <v>258</v>
      </c>
      <c r="AU152" s="183" t="s">
        <v>90</v>
      </c>
      <c r="AY152" s="19" t="s">
        <v>255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19" t="s">
        <v>87</v>
      </c>
      <c r="BK152" s="184">
        <f>ROUND(I152*H152,2)</f>
        <v>0</v>
      </c>
      <c r="BL152" s="19" t="s">
        <v>342</v>
      </c>
      <c r="BM152" s="183" t="s">
        <v>1377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625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633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3" customFormat="1">
      <c r="A155" s="13"/>
      <c r="B155" s="185"/>
      <c r="C155" s="13"/>
      <c r="D155" s="186" t="s">
        <v>265</v>
      </c>
      <c r="E155" s="187" t="s">
        <v>1</v>
      </c>
      <c r="F155" s="188" t="s">
        <v>627</v>
      </c>
      <c r="G155" s="13"/>
      <c r="H155" s="187" t="s">
        <v>1</v>
      </c>
      <c r="I155" s="189"/>
      <c r="J155" s="13"/>
      <c r="K155" s="13"/>
      <c r="L155" s="185"/>
      <c r="M155" s="190"/>
      <c r="N155" s="191"/>
      <c r="O155" s="191"/>
      <c r="P155" s="191"/>
      <c r="Q155" s="191"/>
      <c r="R155" s="191"/>
      <c r="S155" s="191"/>
      <c r="T155" s="19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87" t="s">
        <v>265</v>
      </c>
      <c r="AU155" s="187" t="s">
        <v>90</v>
      </c>
      <c r="AV155" s="13" t="s">
        <v>87</v>
      </c>
      <c r="AW155" s="13" t="s">
        <v>35</v>
      </c>
      <c r="AX155" s="13" t="s">
        <v>79</v>
      </c>
      <c r="AY155" s="187" t="s">
        <v>255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628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1378</v>
      </c>
      <c r="G157" s="14"/>
      <c r="H157" s="196">
        <v>6.9000000000000004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6.9000000000000004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37.8" customHeight="1">
      <c r="A159" s="38"/>
      <c r="B159" s="171"/>
      <c r="C159" s="172" t="s">
        <v>307</v>
      </c>
      <c r="D159" s="172" t="s">
        <v>258</v>
      </c>
      <c r="E159" s="173" t="s">
        <v>644</v>
      </c>
      <c r="F159" s="174" t="s">
        <v>645</v>
      </c>
      <c r="G159" s="175" t="s">
        <v>297</v>
      </c>
      <c r="H159" s="176">
        <v>11.5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0.002</v>
      </c>
      <c r="T159" s="182">
        <f>S159*H159</f>
        <v>0.023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342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342</v>
      </c>
      <c r="BM159" s="183" t="s">
        <v>1379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647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3" customFormat="1">
      <c r="A161" s="13"/>
      <c r="B161" s="185"/>
      <c r="C161" s="13"/>
      <c r="D161" s="186" t="s">
        <v>265</v>
      </c>
      <c r="E161" s="187" t="s">
        <v>1</v>
      </c>
      <c r="F161" s="188" t="s">
        <v>627</v>
      </c>
      <c r="G161" s="13"/>
      <c r="H161" s="187" t="s">
        <v>1</v>
      </c>
      <c r="I161" s="189"/>
      <c r="J161" s="13"/>
      <c r="K161" s="13"/>
      <c r="L161" s="185"/>
      <c r="M161" s="190"/>
      <c r="N161" s="191"/>
      <c r="O161" s="191"/>
      <c r="P161" s="191"/>
      <c r="Q161" s="191"/>
      <c r="R161" s="191"/>
      <c r="S161" s="191"/>
      <c r="T161" s="19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87" t="s">
        <v>265</v>
      </c>
      <c r="AU161" s="187" t="s">
        <v>90</v>
      </c>
      <c r="AV161" s="13" t="s">
        <v>87</v>
      </c>
      <c r="AW161" s="13" t="s">
        <v>35</v>
      </c>
      <c r="AX161" s="13" t="s">
        <v>79</v>
      </c>
      <c r="AY161" s="187" t="s">
        <v>255</v>
      </c>
    </row>
    <row r="162" s="13" customFormat="1">
      <c r="A162" s="13"/>
      <c r="B162" s="185"/>
      <c r="C162" s="13"/>
      <c r="D162" s="186" t="s">
        <v>265</v>
      </c>
      <c r="E162" s="187" t="s">
        <v>1</v>
      </c>
      <c r="F162" s="188" t="s">
        <v>628</v>
      </c>
      <c r="G162" s="13"/>
      <c r="H162" s="187" t="s">
        <v>1</v>
      </c>
      <c r="I162" s="189"/>
      <c r="J162" s="13"/>
      <c r="K162" s="13"/>
      <c r="L162" s="185"/>
      <c r="M162" s="190"/>
      <c r="N162" s="191"/>
      <c r="O162" s="191"/>
      <c r="P162" s="191"/>
      <c r="Q162" s="191"/>
      <c r="R162" s="191"/>
      <c r="S162" s="191"/>
      <c r="T162" s="19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87" t="s">
        <v>265</v>
      </c>
      <c r="AU162" s="187" t="s">
        <v>90</v>
      </c>
      <c r="AV162" s="13" t="s">
        <v>87</v>
      </c>
      <c r="AW162" s="13" t="s">
        <v>35</v>
      </c>
      <c r="AX162" s="13" t="s">
        <v>79</v>
      </c>
      <c r="AY162" s="187" t="s">
        <v>255</v>
      </c>
    </row>
    <row r="163" s="14" customFormat="1">
      <c r="A163" s="14"/>
      <c r="B163" s="193"/>
      <c r="C163" s="14"/>
      <c r="D163" s="186" t="s">
        <v>265</v>
      </c>
      <c r="E163" s="194" t="s">
        <v>1</v>
      </c>
      <c r="F163" s="195" t="s">
        <v>1376</v>
      </c>
      <c r="G163" s="14"/>
      <c r="H163" s="196">
        <v>11.5</v>
      </c>
      <c r="I163" s="197"/>
      <c r="J163" s="14"/>
      <c r="K163" s="14"/>
      <c r="L163" s="193"/>
      <c r="M163" s="198"/>
      <c r="N163" s="199"/>
      <c r="O163" s="199"/>
      <c r="P163" s="199"/>
      <c r="Q163" s="199"/>
      <c r="R163" s="199"/>
      <c r="S163" s="199"/>
      <c r="T163" s="20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4" t="s">
        <v>265</v>
      </c>
      <c r="AU163" s="194" t="s">
        <v>90</v>
      </c>
      <c r="AV163" s="14" t="s">
        <v>90</v>
      </c>
      <c r="AW163" s="14" t="s">
        <v>35</v>
      </c>
      <c r="AX163" s="14" t="s">
        <v>79</v>
      </c>
      <c r="AY163" s="194" t="s">
        <v>255</v>
      </c>
    </row>
    <row r="164" s="15" customFormat="1">
      <c r="A164" s="15"/>
      <c r="B164" s="201"/>
      <c r="C164" s="15"/>
      <c r="D164" s="186" t="s">
        <v>265</v>
      </c>
      <c r="E164" s="202" t="s">
        <v>1</v>
      </c>
      <c r="F164" s="203" t="s">
        <v>269</v>
      </c>
      <c r="G164" s="15"/>
      <c r="H164" s="204">
        <v>11.5</v>
      </c>
      <c r="I164" s="205"/>
      <c r="J164" s="15"/>
      <c r="K164" s="15"/>
      <c r="L164" s="201"/>
      <c r="M164" s="206"/>
      <c r="N164" s="207"/>
      <c r="O164" s="207"/>
      <c r="P164" s="207"/>
      <c r="Q164" s="207"/>
      <c r="R164" s="207"/>
      <c r="S164" s="207"/>
      <c r="T164" s="208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02" t="s">
        <v>265</v>
      </c>
      <c r="AU164" s="202" t="s">
        <v>90</v>
      </c>
      <c r="AV164" s="15" t="s">
        <v>270</v>
      </c>
      <c r="AW164" s="15" t="s">
        <v>35</v>
      </c>
      <c r="AX164" s="15" t="s">
        <v>87</v>
      </c>
      <c r="AY164" s="202" t="s">
        <v>255</v>
      </c>
    </row>
    <row r="165" s="2" customFormat="1" ht="37.8" customHeight="1">
      <c r="A165" s="38"/>
      <c r="B165" s="171"/>
      <c r="C165" s="172" t="s">
        <v>312</v>
      </c>
      <c r="D165" s="172" t="s">
        <v>258</v>
      </c>
      <c r="E165" s="173" t="s">
        <v>648</v>
      </c>
      <c r="F165" s="174" t="s">
        <v>649</v>
      </c>
      <c r="G165" s="175" t="s">
        <v>297</v>
      </c>
      <c r="H165" s="176">
        <v>6.9000000000000004</v>
      </c>
      <c r="I165" s="177"/>
      <c r="J165" s="178">
        <f>ROUND(I165*H165,2)</f>
        <v>0</v>
      </c>
      <c r="K165" s="174" t="s">
        <v>262</v>
      </c>
      <c r="L165" s="39"/>
      <c r="M165" s="179" t="s">
        <v>1</v>
      </c>
      <c r="N165" s="180" t="s">
        <v>44</v>
      </c>
      <c r="O165" s="77"/>
      <c r="P165" s="181">
        <f>O165*H165</f>
        <v>0</v>
      </c>
      <c r="Q165" s="181">
        <v>0</v>
      </c>
      <c r="R165" s="181">
        <f>Q165*H165</f>
        <v>0</v>
      </c>
      <c r="S165" s="181">
        <v>0.0050000000000000001</v>
      </c>
      <c r="T165" s="182">
        <f>S165*H165</f>
        <v>0.034500000000000003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3" t="s">
        <v>342</v>
      </c>
      <c r="AT165" s="183" t="s">
        <v>258</v>
      </c>
      <c r="AU165" s="183" t="s">
        <v>90</v>
      </c>
      <c r="AY165" s="19" t="s">
        <v>255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19" t="s">
        <v>87</v>
      </c>
      <c r="BK165" s="184">
        <f>ROUND(I165*H165,2)</f>
        <v>0</v>
      </c>
      <c r="BL165" s="19" t="s">
        <v>342</v>
      </c>
      <c r="BM165" s="183" t="s">
        <v>1380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651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3" customFormat="1">
      <c r="A167" s="13"/>
      <c r="B167" s="185"/>
      <c r="C167" s="13"/>
      <c r="D167" s="186" t="s">
        <v>265</v>
      </c>
      <c r="E167" s="187" t="s">
        <v>1</v>
      </c>
      <c r="F167" s="188" t="s">
        <v>627</v>
      </c>
      <c r="G167" s="13"/>
      <c r="H167" s="187" t="s">
        <v>1</v>
      </c>
      <c r="I167" s="189"/>
      <c r="J167" s="13"/>
      <c r="K167" s="13"/>
      <c r="L167" s="185"/>
      <c r="M167" s="190"/>
      <c r="N167" s="191"/>
      <c r="O167" s="191"/>
      <c r="P167" s="191"/>
      <c r="Q167" s="191"/>
      <c r="R167" s="191"/>
      <c r="S167" s="191"/>
      <c r="T167" s="19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87" t="s">
        <v>265</v>
      </c>
      <c r="AU167" s="187" t="s">
        <v>90</v>
      </c>
      <c r="AV167" s="13" t="s">
        <v>87</v>
      </c>
      <c r="AW167" s="13" t="s">
        <v>35</v>
      </c>
      <c r="AX167" s="13" t="s">
        <v>79</v>
      </c>
      <c r="AY167" s="187" t="s">
        <v>255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628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1378</v>
      </c>
      <c r="G169" s="14"/>
      <c r="H169" s="196">
        <v>6.9000000000000004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6.9000000000000004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24.15" customHeight="1">
      <c r="A171" s="38"/>
      <c r="B171" s="171"/>
      <c r="C171" s="172" t="s">
        <v>8</v>
      </c>
      <c r="D171" s="172" t="s">
        <v>258</v>
      </c>
      <c r="E171" s="173" t="s">
        <v>656</v>
      </c>
      <c r="F171" s="174" t="s">
        <v>657</v>
      </c>
      <c r="G171" s="175" t="s">
        <v>604</v>
      </c>
      <c r="H171" s="176">
        <v>0.058000000000000003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1381</v>
      </c>
    </row>
    <row r="172" s="2" customFormat="1" ht="37.8" customHeight="1">
      <c r="A172" s="38"/>
      <c r="B172" s="171"/>
      <c r="C172" s="172" t="s">
        <v>320</v>
      </c>
      <c r="D172" s="172" t="s">
        <v>258</v>
      </c>
      <c r="E172" s="173" t="s">
        <v>660</v>
      </c>
      <c r="F172" s="174" t="s">
        <v>661</v>
      </c>
      <c r="G172" s="175" t="s">
        <v>604</v>
      </c>
      <c r="H172" s="176">
        <v>0.058000000000000003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1382</v>
      </c>
    </row>
    <row r="173" s="2" customFormat="1" ht="24.15" customHeight="1">
      <c r="A173" s="38"/>
      <c r="B173" s="171"/>
      <c r="C173" s="172" t="s">
        <v>325</v>
      </c>
      <c r="D173" s="172" t="s">
        <v>258</v>
      </c>
      <c r="E173" s="173" t="s">
        <v>663</v>
      </c>
      <c r="F173" s="174" t="s">
        <v>664</v>
      </c>
      <c r="G173" s="175" t="s">
        <v>604</v>
      </c>
      <c r="H173" s="176">
        <v>0.058000000000000003</v>
      </c>
      <c r="I173" s="177"/>
      <c r="J173" s="178">
        <f>ROUND(I173*H173,2)</f>
        <v>0</v>
      </c>
      <c r="K173" s="174" t="s">
        <v>658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342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342</v>
      </c>
      <c r="BM173" s="183" t="s">
        <v>1383</v>
      </c>
    </row>
    <row r="174" s="2" customFormat="1" ht="37.8" customHeight="1">
      <c r="A174" s="38"/>
      <c r="B174" s="171"/>
      <c r="C174" s="172" t="s">
        <v>330</v>
      </c>
      <c r="D174" s="172" t="s">
        <v>258</v>
      </c>
      <c r="E174" s="173" t="s">
        <v>666</v>
      </c>
      <c r="F174" s="174" t="s">
        <v>667</v>
      </c>
      <c r="G174" s="175" t="s">
        <v>604</v>
      </c>
      <c r="H174" s="176">
        <v>0.87</v>
      </c>
      <c r="I174" s="177"/>
      <c r="J174" s="178">
        <f>ROUND(I174*H174,2)</f>
        <v>0</v>
      </c>
      <c r="K174" s="174" t="s">
        <v>658</v>
      </c>
      <c r="L174" s="39"/>
      <c r="M174" s="179" t="s">
        <v>1</v>
      </c>
      <c r="N174" s="180" t="s">
        <v>44</v>
      </c>
      <c r="O174" s="77"/>
      <c r="P174" s="181">
        <f>O174*H174</f>
        <v>0</v>
      </c>
      <c r="Q174" s="181">
        <v>0</v>
      </c>
      <c r="R174" s="181">
        <f>Q174*H174</f>
        <v>0</v>
      </c>
      <c r="S174" s="181">
        <v>0</v>
      </c>
      <c r="T174" s="18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1384</v>
      </c>
    </row>
    <row r="175" s="14" customFormat="1">
      <c r="A175" s="14"/>
      <c r="B175" s="193"/>
      <c r="C175" s="14"/>
      <c r="D175" s="186" t="s">
        <v>265</v>
      </c>
      <c r="E175" s="194" t="s">
        <v>1</v>
      </c>
      <c r="F175" s="195" t="s">
        <v>1385</v>
      </c>
      <c r="G175" s="14"/>
      <c r="H175" s="196">
        <v>0.87</v>
      </c>
      <c r="I175" s="197"/>
      <c r="J175" s="14"/>
      <c r="K175" s="14"/>
      <c r="L175" s="193"/>
      <c r="M175" s="198"/>
      <c r="N175" s="199"/>
      <c r="O175" s="199"/>
      <c r="P175" s="199"/>
      <c r="Q175" s="199"/>
      <c r="R175" s="199"/>
      <c r="S175" s="199"/>
      <c r="T175" s="20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194" t="s">
        <v>265</v>
      </c>
      <c r="AU175" s="194" t="s">
        <v>90</v>
      </c>
      <c r="AV175" s="14" t="s">
        <v>90</v>
      </c>
      <c r="AW175" s="14" t="s">
        <v>35</v>
      </c>
      <c r="AX175" s="14" t="s">
        <v>87</v>
      </c>
      <c r="AY175" s="194" t="s">
        <v>255</v>
      </c>
    </row>
    <row r="176" s="2" customFormat="1" ht="44.25" customHeight="1">
      <c r="A176" s="38"/>
      <c r="B176" s="171"/>
      <c r="C176" s="172" t="s">
        <v>263</v>
      </c>
      <c r="D176" s="172" t="s">
        <v>258</v>
      </c>
      <c r="E176" s="173" t="s">
        <v>670</v>
      </c>
      <c r="F176" s="174" t="s">
        <v>671</v>
      </c>
      <c r="G176" s="175" t="s">
        <v>604</v>
      </c>
      <c r="H176" s="176">
        <v>0.058000000000000003</v>
      </c>
      <c r="I176" s="177"/>
      <c r="J176" s="178">
        <f>ROUND(I176*H176,2)</f>
        <v>0</v>
      </c>
      <c r="K176" s="174" t="s">
        <v>262</v>
      </c>
      <c r="L176" s="39"/>
      <c r="M176" s="219" t="s">
        <v>1</v>
      </c>
      <c r="N176" s="220" t="s">
        <v>44</v>
      </c>
      <c r="O176" s="221"/>
      <c r="P176" s="222">
        <f>O176*H176</f>
        <v>0</v>
      </c>
      <c r="Q176" s="222">
        <v>0</v>
      </c>
      <c r="R176" s="222">
        <f>Q176*H176</f>
        <v>0</v>
      </c>
      <c r="S176" s="222">
        <v>0</v>
      </c>
      <c r="T176" s="223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342</v>
      </c>
      <c r="AT176" s="183" t="s">
        <v>258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342</v>
      </c>
      <c r="BM176" s="183" t="s">
        <v>1386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0:K176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1387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ROUND((SUM(BE136:BE406)),  2)</f>
        <v>0</v>
      </c>
      <c r="G33" s="38"/>
      <c r="H33" s="38"/>
      <c r="I33" s="128">
        <v>0.20999999999999999</v>
      </c>
      <c r="J33" s="127">
        <f>ROUND(((SUM(BE136:BE406))*I33),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ROUND((SUM(BF136:BF406)),  2)</f>
        <v>0</v>
      </c>
      <c r="G34" s="38"/>
      <c r="H34" s="38"/>
      <c r="I34" s="128">
        <v>0.12</v>
      </c>
      <c r="J34" s="127">
        <f>ROUND(((SUM(BF136:BF406))*I34),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ROUND((SUM(BG136:BG406)),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ROUND((SUM(BH136:BH406)),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ROUND((SUM(BI136:BI406)),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203.4 - Stavební úpravy - místnost č. 307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J137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J138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J156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J166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J174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J175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J196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J208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680</v>
      </c>
      <c r="E106" s="146"/>
      <c r="F106" s="146"/>
      <c r="G106" s="146"/>
      <c r="H106" s="146"/>
      <c r="I106" s="146"/>
      <c r="J106" s="147">
        <f>J248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1064</v>
      </c>
      <c r="E107" s="146"/>
      <c r="F107" s="146"/>
      <c r="G107" s="146"/>
      <c r="H107" s="146"/>
      <c r="I107" s="146"/>
      <c r="J107" s="147">
        <f>J282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681</v>
      </c>
      <c r="E108" s="146"/>
      <c r="F108" s="146"/>
      <c r="G108" s="146"/>
      <c r="H108" s="146"/>
      <c r="I108" s="146"/>
      <c r="J108" s="147">
        <f>J318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682</v>
      </c>
      <c r="E109" s="146"/>
      <c r="F109" s="146"/>
      <c r="G109" s="146"/>
      <c r="H109" s="146"/>
      <c r="I109" s="146"/>
      <c r="J109" s="147">
        <f>J356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0"/>
      <c r="C110" s="9"/>
      <c r="D110" s="141" t="s">
        <v>683</v>
      </c>
      <c r="E110" s="142"/>
      <c r="F110" s="142"/>
      <c r="G110" s="142"/>
      <c r="H110" s="142"/>
      <c r="I110" s="142"/>
      <c r="J110" s="143">
        <f>J393</f>
        <v>0</v>
      </c>
      <c r="K110" s="9"/>
      <c r="L110" s="14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44"/>
      <c r="C111" s="10"/>
      <c r="D111" s="145" t="s">
        <v>684</v>
      </c>
      <c r="E111" s="146"/>
      <c r="F111" s="146"/>
      <c r="G111" s="146"/>
      <c r="H111" s="146"/>
      <c r="I111" s="146"/>
      <c r="J111" s="147">
        <f>J394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685</v>
      </c>
      <c r="E112" s="146"/>
      <c r="F112" s="146"/>
      <c r="G112" s="146"/>
      <c r="H112" s="146"/>
      <c r="I112" s="146"/>
      <c r="J112" s="147">
        <f>J396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686</v>
      </c>
      <c r="E113" s="146"/>
      <c r="F113" s="146"/>
      <c r="G113" s="146"/>
      <c r="H113" s="146"/>
      <c r="I113" s="146"/>
      <c r="J113" s="147">
        <f>J398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687</v>
      </c>
      <c r="E114" s="146"/>
      <c r="F114" s="146"/>
      <c r="G114" s="146"/>
      <c r="H114" s="146"/>
      <c r="I114" s="146"/>
      <c r="J114" s="147">
        <f>J401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688</v>
      </c>
      <c r="E115" s="146"/>
      <c r="F115" s="146"/>
      <c r="G115" s="146"/>
      <c r="H115" s="146"/>
      <c r="I115" s="146"/>
      <c r="J115" s="147">
        <f>J403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689</v>
      </c>
      <c r="E116" s="146"/>
      <c r="F116" s="146"/>
      <c r="G116" s="146"/>
      <c r="H116" s="146"/>
      <c r="I116" s="146"/>
      <c r="J116" s="147">
        <f>J405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240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6.25" customHeight="1">
      <c r="A126" s="38"/>
      <c r="B126" s="39"/>
      <c r="C126" s="38"/>
      <c r="D126" s="38"/>
      <c r="E126" s="121" t="str">
        <f>E7</f>
        <v>UPRAVENO ZŠ Pionýrů, Sokolov, Oprava elektroinstalace učeben v 3.NP 1. stupně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230</v>
      </c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6.5" customHeight="1">
      <c r="A128" s="38"/>
      <c r="B128" s="39"/>
      <c r="C128" s="38"/>
      <c r="D128" s="38"/>
      <c r="E128" s="67" t="str">
        <f>E9</f>
        <v>203.4 - Stavební úpravy - místnost č. 307</v>
      </c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2" customHeight="1">
      <c r="A130" s="38"/>
      <c r="B130" s="39"/>
      <c r="C130" s="32" t="s">
        <v>22</v>
      </c>
      <c r="D130" s="38"/>
      <c r="E130" s="38"/>
      <c r="F130" s="27" t="str">
        <f>F12</f>
        <v>Pionýrů 1614, 356 01 Sokolov</v>
      </c>
      <c r="G130" s="38"/>
      <c r="H130" s="38"/>
      <c r="I130" s="32" t="s">
        <v>24</v>
      </c>
      <c r="J130" s="69" t="str">
        <f>IF(J12="","",J12)</f>
        <v>30. 1. 2026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6.96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26</v>
      </c>
      <c r="D132" s="38"/>
      <c r="E132" s="38"/>
      <c r="F132" s="27" t="str">
        <f>E15</f>
        <v>Město Sokolov</v>
      </c>
      <c r="G132" s="38"/>
      <c r="H132" s="38"/>
      <c r="I132" s="32" t="s">
        <v>33</v>
      </c>
      <c r="J132" s="36" t="str">
        <f>E21</f>
        <v>Josef Dryk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31</v>
      </c>
      <c r="D133" s="38"/>
      <c r="E133" s="38"/>
      <c r="F133" s="27" t="str">
        <f>IF(E18="","",E18)</f>
        <v>Vyplň údaj</v>
      </c>
      <c r="G133" s="38"/>
      <c r="H133" s="38"/>
      <c r="I133" s="32" t="s">
        <v>36</v>
      </c>
      <c r="J133" s="36" t="str">
        <f>E24</f>
        <v>Kateřina Smetanová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0.32" customHeight="1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1" customFormat="1" ht="29.28" customHeight="1">
      <c r="A135" s="148"/>
      <c r="B135" s="149"/>
      <c r="C135" s="150" t="s">
        <v>241</v>
      </c>
      <c r="D135" s="151" t="s">
        <v>64</v>
      </c>
      <c r="E135" s="151" t="s">
        <v>60</v>
      </c>
      <c r="F135" s="151" t="s">
        <v>61</v>
      </c>
      <c r="G135" s="151" t="s">
        <v>242</v>
      </c>
      <c r="H135" s="151" t="s">
        <v>243</v>
      </c>
      <c r="I135" s="151" t="s">
        <v>244</v>
      </c>
      <c r="J135" s="151" t="s">
        <v>235</v>
      </c>
      <c r="K135" s="152" t="s">
        <v>245</v>
      </c>
      <c r="L135" s="153"/>
      <c r="M135" s="86" t="s">
        <v>1</v>
      </c>
      <c r="N135" s="87" t="s">
        <v>43</v>
      </c>
      <c r="O135" s="87" t="s">
        <v>246</v>
      </c>
      <c r="P135" s="87" t="s">
        <v>247</v>
      </c>
      <c r="Q135" s="87" t="s">
        <v>248</v>
      </c>
      <c r="R135" s="87" t="s">
        <v>249</v>
      </c>
      <c r="S135" s="87" t="s">
        <v>250</v>
      </c>
      <c r="T135" s="88" t="s">
        <v>251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="2" customFormat="1" ht="22.8" customHeight="1">
      <c r="A136" s="38"/>
      <c r="B136" s="39"/>
      <c r="C136" s="93" t="s">
        <v>252</v>
      </c>
      <c r="D136" s="38"/>
      <c r="E136" s="38"/>
      <c r="F136" s="38"/>
      <c r="G136" s="38"/>
      <c r="H136" s="38"/>
      <c r="I136" s="38"/>
      <c r="J136" s="154">
        <f>BK136</f>
        <v>0</v>
      </c>
      <c r="K136" s="38"/>
      <c r="L136" s="39"/>
      <c r="M136" s="89"/>
      <c r="N136" s="73"/>
      <c r="O136" s="90"/>
      <c r="P136" s="155">
        <f>P137+P174+P393</f>
        <v>0</v>
      </c>
      <c r="Q136" s="90"/>
      <c r="R136" s="155">
        <f>R137+R174+R393</f>
        <v>1.3058177</v>
      </c>
      <c r="S136" s="90"/>
      <c r="T136" s="156">
        <f>T137+T174+T393</f>
        <v>0.46365319999999999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78</v>
      </c>
      <c r="AU136" s="19" t="s">
        <v>237</v>
      </c>
      <c r="BK136" s="157">
        <f>BK137+BK174+BK393</f>
        <v>0</v>
      </c>
    </row>
    <row r="137" s="12" customFormat="1" ht="25.92" customHeight="1">
      <c r="A137" s="12"/>
      <c r="B137" s="158"/>
      <c r="C137" s="12"/>
      <c r="D137" s="159" t="s">
        <v>78</v>
      </c>
      <c r="E137" s="160" t="s">
        <v>582</v>
      </c>
      <c r="F137" s="160" t="s">
        <v>583</v>
      </c>
      <c r="G137" s="12"/>
      <c r="H137" s="12"/>
      <c r="I137" s="161"/>
      <c r="J137" s="162">
        <f>BK137</f>
        <v>0</v>
      </c>
      <c r="K137" s="12"/>
      <c r="L137" s="158"/>
      <c r="M137" s="163"/>
      <c r="N137" s="164"/>
      <c r="O137" s="164"/>
      <c r="P137" s="165">
        <f>P138+P156+P166+P172</f>
        <v>0</v>
      </c>
      <c r="Q137" s="164"/>
      <c r="R137" s="165">
        <f>R138+R156+R166+R172</f>
        <v>0.59713779999999994</v>
      </c>
      <c r="S137" s="164"/>
      <c r="T137" s="166">
        <f>T138+T156+T166+T172</f>
        <v>0.00089838000000000006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79</v>
      </c>
      <c r="AY137" s="159" t="s">
        <v>255</v>
      </c>
      <c r="BK137" s="168">
        <f>BK138+BK156+BK166+BK172</f>
        <v>0</v>
      </c>
    </row>
    <row r="138" s="12" customFormat="1" ht="22.8" customHeight="1">
      <c r="A138" s="12"/>
      <c r="B138" s="158"/>
      <c r="C138" s="12"/>
      <c r="D138" s="159" t="s">
        <v>78</v>
      </c>
      <c r="E138" s="169" t="s">
        <v>287</v>
      </c>
      <c r="F138" s="169" t="s">
        <v>690</v>
      </c>
      <c r="G138" s="12"/>
      <c r="H138" s="12"/>
      <c r="I138" s="161"/>
      <c r="J138" s="170">
        <f>BK138</f>
        <v>0</v>
      </c>
      <c r="K138" s="12"/>
      <c r="L138" s="158"/>
      <c r="M138" s="163"/>
      <c r="N138" s="164"/>
      <c r="O138" s="164"/>
      <c r="P138" s="165">
        <f>SUM(P139:P155)</f>
        <v>0</v>
      </c>
      <c r="Q138" s="164"/>
      <c r="R138" s="165">
        <f>SUM(R139:R155)</f>
        <v>0.59545406999999995</v>
      </c>
      <c r="S138" s="164"/>
      <c r="T138" s="166">
        <f>SUM(T139:T155)</f>
        <v>0.00089838000000000006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87</v>
      </c>
      <c r="AY138" s="159" t="s">
        <v>255</v>
      </c>
      <c r="BK138" s="168">
        <f>SUM(BK139:BK155)</f>
        <v>0</v>
      </c>
    </row>
    <row r="139" s="2" customFormat="1" ht="24.15" customHeight="1">
      <c r="A139" s="38"/>
      <c r="B139" s="171"/>
      <c r="C139" s="172" t="s">
        <v>87</v>
      </c>
      <c r="D139" s="172" t="s">
        <v>258</v>
      </c>
      <c r="E139" s="173" t="s">
        <v>702</v>
      </c>
      <c r="F139" s="174" t="s">
        <v>703</v>
      </c>
      <c r="G139" s="175" t="s">
        <v>693</v>
      </c>
      <c r="H139" s="176">
        <v>30.466999999999999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0.0030000000000000001</v>
      </c>
      <c r="R139" s="181">
        <f>Q139*H139</f>
        <v>0.091400999999999996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1388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1389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1390</v>
      </c>
      <c r="G141" s="14"/>
      <c r="H141" s="196">
        <v>39.689999999999998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1069</v>
      </c>
      <c r="G142" s="14"/>
      <c r="H142" s="196">
        <v>-0.42299999999999999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1391</v>
      </c>
      <c r="G143" s="14"/>
      <c r="H143" s="196">
        <v>-8.8000000000000007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5" customFormat="1">
      <c r="A144" s="15"/>
      <c r="B144" s="201"/>
      <c r="C144" s="15"/>
      <c r="D144" s="186" t="s">
        <v>265</v>
      </c>
      <c r="E144" s="202" t="s">
        <v>1</v>
      </c>
      <c r="F144" s="203" t="s">
        <v>269</v>
      </c>
      <c r="G144" s="15"/>
      <c r="H144" s="204">
        <v>30.466999999999995</v>
      </c>
      <c r="I144" s="205"/>
      <c r="J144" s="15"/>
      <c r="K144" s="15"/>
      <c r="L144" s="201"/>
      <c r="M144" s="206"/>
      <c r="N144" s="207"/>
      <c r="O144" s="207"/>
      <c r="P144" s="207"/>
      <c r="Q144" s="207"/>
      <c r="R144" s="207"/>
      <c r="S144" s="207"/>
      <c r="T144" s="208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02" t="s">
        <v>265</v>
      </c>
      <c r="AU144" s="202" t="s">
        <v>90</v>
      </c>
      <c r="AV144" s="15" t="s">
        <v>270</v>
      </c>
      <c r="AW144" s="15" t="s">
        <v>35</v>
      </c>
      <c r="AX144" s="15" t="s">
        <v>87</v>
      </c>
      <c r="AY144" s="202" t="s">
        <v>255</v>
      </c>
    </row>
    <row r="145" s="2" customFormat="1" ht="37.8" customHeight="1">
      <c r="A145" s="38"/>
      <c r="B145" s="171"/>
      <c r="C145" s="172" t="s">
        <v>90</v>
      </c>
      <c r="D145" s="172" t="s">
        <v>258</v>
      </c>
      <c r="E145" s="173" t="s">
        <v>708</v>
      </c>
      <c r="F145" s="174" t="s">
        <v>709</v>
      </c>
      <c r="G145" s="175" t="s">
        <v>693</v>
      </c>
      <c r="H145" s="176">
        <v>30.466999999999999</v>
      </c>
      <c r="I145" s="177"/>
      <c r="J145" s="178">
        <f>ROUND(I145*H145,2)</f>
        <v>0</v>
      </c>
      <c r="K145" s="174" t="s">
        <v>262</v>
      </c>
      <c r="L145" s="39"/>
      <c r="M145" s="179" t="s">
        <v>1</v>
      </c>
      <c r="N145" s="180" t="s">
        <v>44</v>
      </c>
      <c r="O145" s="77"/>
      <c r="P145" s="181">
        <f>O145*H145</f>
        <v>0</v>
      </c>
      <c r="Q145" s="181">
        <v>0.016500000000000001</v>
      </c>
      <c r="R145" s="181">
        <f>Q145*H145</f>
        <v>0.50270550000000003</v>
      </c>
      <c r="S145" s="181">
        <v>0</v>
      </c>
      <c r="T145" s="18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3" t="s">
        <v>270</v>
      </c>
      <c r="AT145" s="183" t="s">
        <v>258</v>
      </c>
      <c r="AU145" s="183" t="s">
        <v>90</v>
      </c>
      <c r="AY145" s="19" t="s">
        <v>255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19" t="s">
        <v>87</v>
      </c>
      <c r="BK145" s="184">
        <f>ROUND(I145*H145,2)</f>
        <v>0</v>
      </c>
      <c r="BL145" s="19" t="s">
        <v>270</v>
      </c>
      <c r="BM145" s="183" t="s">
        <v>1392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1389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4" customFormat="1">
      <c r="A147" s="14"/>
      <c r="B147" s="193"/>
      <c r="C147" s="14"/>
      <c r="D147" s="186" t="s">
        <v>265</v>
      </c>
      <c r="E147" s="194" t="s">
        <v>1</v>
      </c>
      <c r="F147" s="195" t="s">
        <v>1390</v>
      </c>
      <c r="G147" s="14"/>
      <c r="H147" s="196">
        <v>39.689999999999998</v>
      </c>
      <c r="I147" s="197"/>
      <c r="J147" s="14"/>
      <c r="K147" s="14"/>
      <c r="L147" s="193"/>
      <c r="M147" s="198"/>
      <c r="N147" s="199"/>
      <c r="O147" s="199"/>
      <c r="P147" s="199"/>
      <c r="Q147" s="199"/>
      <c r="R147" s="199"/>
      <c r="S147" s="199"/>
      <c r="T147" s="20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194" t="s">
        <v>265</v>
      </c>
      <c r="AU147" s="194" t="s">
        <v>90</v>
      </c>
      <c r="AV147" s="14" t="s">
        <v>90</v>
      </c>
      <c r="AW147" s="14" t="s">
        <v>35</v>
      </c>
      <c r="AX147" s="14" t="s">
        <v>79</v>
      </c>
      <c r="AY147" s="194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1069</v>
      </c>
      <c r="G148" s="14"/>
      <c r="H148" s="196">
        <v>-0.42299999999999999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1391</v>
      </c>
      <c r="G149" s="14"/>
      <c r="H149" s="196">
        <v>-8.8000000000000007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30.466999999999995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3" customHeight="1">
      <c r="A151" s="38"/>
      <c r="B151" s="171"/>
      <c r="C151" s="172" t="s">
        <v>268</v>
      </c>
      <c r="D151" s="172" t="s">
        <v>258</v>
      </c>
      <c r="E151" s="173" t="s">
        <v>711</v>
      </c>
      <c r="F151" s="174" t="s">
        <v>712</v>
      </c>
      <c r="G151" s="175" t="s">
        <v>693</v>
      </c>
      <c r="H151" s="176">
        <v>14.973000000000001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9.0000000000000006E-05</v>
      </c>
      <c r="R151" s="181">
        <f>Q151*H151</f>
        <v>0.0013475700000000002</v>
      </c>
      <c r="S151" s="181">
        <v>6.0000000000000002E-05</v>
      </c>
      <c r="T151" s="182">
        <f>S151*H151</f>
        <v>0.00089838000000000006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1393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714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1073</v>
      </c>
      <c r="G153" s="14"/>
      <c r="H153" s="196">
        <v>1.7729999999999999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1394</v>
      </c>
      <c r="G154" s="14"/>
      <c r="H154" s="196">
        <v>13.199999999999999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5" customFormat="1">
      <c r="A155" s="15"/>
      <c r="B155" s="201"/>
      <c r="C155" s="15"/>
      <c r="D155" s="186" t="s">
        <v>265</v>
      </c>
      <c r="E155" s="202" t="s">
        <v>1</v>
      </c>
      <c r="F155" s="203" t="s">
        <v>269</v>
      </c>
      <c r="G155" s="15"/>
      <c r="H155" s="204">
        <v>14.972999999999999</v>
      </c>
      <c r="I155" s="205"/>
      <c r="J155" s="15"/>
      <c r="K155" s="15"/>
      <c r="L155" s="201"/>
      <c r="M155" s="206"/>
      <c r="N155" s="207"/>
      <c r="O155" s="207"/>
      <c r="P155" s="207"/>
      <c r="Q155" s="207"/>
      <c r="R155" s="207"/>
      <c r="S155" s="207"/>
      <c r="T155" s="208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02" t="s">
        <v>265</v>
      </c>
      <c r="AU155" s="202" t="s">
        <v>90</v>
      </c>
      <c r="AV155" s="15" t="s">
        <v>270</v>
      </c>
      <c r="AW155" s="15" t="s">
        <v>35</v>
      </c>
      <c r="AX155" s="15" t="s">
        <v>87</v>
      </c>
      <c r="AY155" s="202" t="s">
        <v>255</v>
      </c>
    </row>
    <row r="156" s="12" customFormat="1" ht="22.8" customHeight="1">
      <c r="A156" s="12"/>
      <c r="B156" s="158"/>
      <c r="C156" s="12"/>
      <c r="D156" s="159" t="s">
        <v>78</v>
      </c>
      <c r="E156" s="169" t="s">
        <v>301</v>
      </c>
      <c r="F156" s="169" t="s">
        <v>584</v>
      </c>
      <c r="G156" s="12"/>
      <c r="H156" s="12"/>
      <c r="I156" s="161"/>
      <c r="J156" s="170">
        <f>BK156</f>
        <v>0</v>
      </c>
      <c r="K156" s="12"/>
      <c r="L156" s="158"/>
      <c r="M156" s="163"/>
      <c r="N156" s="164"/>
      <c r="O156" s="164"/>
      <c r="P156" s="165">
        <f>SUM(P157:P165)</f>
        <v>0</v>
      </c>
      <c r="Q156" s="164"/>
      <c r="R156" s="165">
        <f>SUM(R157:R165)</f>
        <v>0.0016837300000000003</v>
      </c>
      <c r="S156" s="164"/>
      <c r="T156" s="166">
        <f>SUM(T157:T165)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59" t="s">
        <v>87</v>
      </c>
      <c r="AT156" s="167" t="s">
        <v>78</v>
      </c>
      <c r="AU156" s="167" t="s">
        <v>87</v>
      </c>
      <c r="AY156" s="159" t="s">
        <v>255</v>
      </c>
      <c r="BK156" s="168">
        <f>SUM(BK157:BK165)</f>
        <v>0</v>
      </c>
    </row>
    <row r="157" s="2" customFormat="1" ht="37.8" customHeight="1">
      <c r="A157" s="38"/>
      <c r="B157" s="171"/>
      <c r="C157" s="172" t="s">
        <v>270</v>
      </c>
      <c r="D157" s="172" t="s">
        <v>258</v>
      </c>
      <c r="E157" s="173" t="s">
        <v>718</v>
      </c>
      <c r="F157" s="174" t="s">
        <v>719</v>
      </c>
      <c r="G157" s="175" t="s">
        <v>693</v>
      </c>
      <c r="H157" s="176">
        <v>38.350000000000001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270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270</v>
      </c>
      <c r="BM157" s="183" t="s">
        <v>1395</v>
      </c>
    </row>
    <row r="158" s="14" customFormat="1">
      <c r="A158" s="14"/>
      <c r="B158" s="193"/>
      <c r="C158" s="14"/>
      <c r="D158" s="186" t="s">
        <v>265</v>
      </c>
      <c r="E158" s="194" t="s">
        <v>1</v>
      </c>
      <c r="F158" s="195" t="s">
        <v>1396</v>
      </c>
      <c r="G158" s="14"/>
      <c r="H158" s="196">
        <v>38.350000000000001</v>
      </c>
      <c r="I158" s="197"/>
      <c r="J158" s="14"/>
      <c r="K158" s="14"/>
      <c r="L158" s="193"/>
      <c r="M158" s="198"/>
      <c r="N158" s="199"/>
      <c r="O158" s="199"/>
      <c r="P158" s="199"/>
      <c r="Q158" s="199"/>
      <c r="R158" s="199"/>
      <c r="S158" s="199"/>
      <c r="T158" s="20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194" t="s">
        <v>265</v>
      </c>
      <c r="AU158" s="194" t="s">
        <v>90</v>
      </c>
      <c r="AV158" s="14" t="s">
        <v>90</v>
      </c>
      <c r="AW158" s="14" t="s">
        <v>35</v>
      </c>
      <c r="AX158" s="14" t="s">
        <v>87</v>
      </c>
      <c r="AY158" s="194" t="s">
        <v>255</v>
      </c>
    </row>
    <row r="159" s="2" customFormat="1" ht="37.8" customHeight="1">
      <c r="A159" s="38"/>
      <c r="B159" s="171"/>
      <c r="C159" s="172" t="s">
        <v>282</v>
      </c>
      <c r="D159" s="172" t="s">
        <v>258</v>
      </c>
      <c r="E159" s="173" t="s">
        <v>722</v>
      </c>
      <c r="F159" s="174" t="s">
        <v>723</v>
      </c>
      <c r="G159" s="175" t="s">
        <v>693</v>
      </c>
      <c r="H159" s="176">
        <v>14.973000000000001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1.0000000000000001E-05</v>
      </c>
      <c r="R159" s="181">
        <f>Q159*H159</f>
        <v>0.00014973000000000002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270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1397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714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1073</v>
      </c>
      <c r="G161" s="14"/>
      <c r="H161" s="196">
        <v>1.7729999999999999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4" customFormat="1">
      <c r="A162" s="14"/>
      <c r="B162" s="193"/>
      <c r="C162" s="14"/>
      <c r="D162" s="186" t="s">
        <v>265</v>
      </c>
      <c r="E162" s="194" t="s">
        <v>1</v>
      </c>
      <c r="F162" s="195" t="s">
        <v>1394</v>
      </c>
      <c r="G162" s="14"/>
      <c r="H162" s="196">
        <v>13.199999999999999</v>
      </c>
      <c r="I162" s="197"/>
      <c r="J162" s="14"/>
      <c r="K162" s="14"/>
      <c r="L162" s="193"/>
      <c r="M162" s="198"/>
      <c r="N162" s="199"/>
      <c r="O162" s="199"/>
      <c r="P162" s="199"/>
      <c r="Q162" s="199"/>
      <c r="R162" s="199"/>
      <c r="S162" s="199"/>
      <c r="T162" s="20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4" t="s">
        <v>265</v>
      </c>
      <c r="AU162" s="194" t="s">
        <v>90</v>
      </c>
      <c r="AV162" s="14" t="s">
        <v>90</v>
      </c>
      <c r="AW162" s="14" t="s">
        <v>35</v>
      </c>
      <c r="AX162" s="14" t="s">
        <v>79</v>
      </c>
      <c r="AY162" s="194" t="s">
        <v>255</v>
      </c>
    </row>
    <row r="163" s="15" customFormat="1">
      <c r="A163" s="15"/>
      <c r="B163" s="201"/>
      <c r="C163" s="15"/>
      <c r="D163" s="186" t="s">
        <v>265</v>
      </c>
      <c r="E163" s="202" t="s">
        <v>1</v>
      </c>
      <c r="F163" s="203" t="s">
        <v>269</v>
      </c>
      <c r="G163" s="15"/>
      <c r="H163" s="204">
        <v>14.972999999999999</v>
      </c>
      <c r="I163" s="205"/>
      <c r="J163" s="15"/>
      <c r="K163" s="15"/>
      <c r="L163" s="201"/>
      <c r="M163" s="206"/>
      <c r="N163" s="207"/>
      <c r="O163" s="207"/>
      <c r="P163" s="207"/>
      <c r="Q163" s="207"/>
      <c r="R163" s="207"/>
      <c r="S163" s="207"/>
      <c r="T163" s="208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02" t="s">
        <v>265</v>
      </c>
      <c r="AU163" s="202" t="s">
        <v>90</v>
      </c>
      <c r="AV163" s="15" t="s">
        <v>270</v>
      </c>
      <c r="AW163" s="15" t="s">
        <v>35</v>
      </c>
      <c r="AX163" s="15" t="s">
        <v>87</v>
      </c>
      <c r="AY163" s="202" t="s">
        <v>255</v>
      </c>
    </row>
    <row r="164" s="2" customFormat="1" ht="37.8" customHeight="1">
      <c r="A164" s="38"/>
      <c r="B164" s="171"/>
      <c r="C164" s="172" t="s">
        <v>287</v>
      </c>
      <c r="D164" s="172" t="s">
        <v>258</v>
      </c>
      <c r="E164" s="173" t="s">
        <v>725</v>
      </c>
      <c r="F164" s="174" t="s">
        <v>726</v>
      </c>
      <c r="G164" s="175" t="s">
        <v>693</v>
      </c>
      <c r="H164" s="176">
        <v>38.350000000000001</v>
      </c>
      <c r="I164" s="177"/>
      <c r="J164" s="178">
        <f>ROUND(I164*H164,2)</f>
        <v>0</v>
      </c>
      <c r="K164" s="174" t="s">
        <v>262</v>
      </c>
      <c r="L164" s="39"/>
      <c r="M164" s="179" t="s">
        <v>1</v>
      </c>
      <c r="N164" s="180" t="s">
        <v>44</v>
      </c>
      <c r="O164" s="77"/>
      <c r="P164" s="181">
        <f>O164*H164</f>
        <v>0</v>
      </c>
      <c r="Q164" s="181">
        <v>4.0000000000000003E-05</v>
      </c>
      <c r="R164" s="181">
        <f>Q164*H164</f>
        <v>0.0015340000000000002</v>
      </c>
      <c r="S164" s="181">
        <v>0</v>
      </c>
      <c r="T164" s="18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3" t="s">
        <v>270</v>
      </c>
      <c r="AT164" s="183" t="s">
        <v>258</v>
      </c>
      <c r="AU164" s="183" t="s">
        <v>90</v>
      </c>
      <c r="AY164" s="19" t="s">
        <v>255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19" t="s">
        <v>87</v>
      </c>
      <c r="BK164" s="184">
        <f>ROUND(I164*H164,2)</f>
        <v>0</v>
      </c>
      <c r="BL164" s="19" t="s">
        <v>270</v>
      </c>
      <c r="BM164" s="183" t="s">
        <v>1398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1396</v>
      </c>
      <c r="G165" s="14"/>
      <c r="H165" s="196">
        <v>38.350000000000001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87</v>
      </c>
      <c r="AY165" s="194" t="s">
        <v>255</v>
      </c>
    </row>
    <row r="166" s="12" customFormat="1" ht="22.8" customHeight="1">
      <c r="A166" s="12"/>
      <c r="B166" s="158"/>
      <c r="C166" s="12"/>
      <c r="D166" s="159" t="s">
        <v>78</v>
      </c>
      <c r="E166" s="169" t="s">
        <v>600</v>
      </c>
      <c r="F166" s="169" t="s">
        <v>601</v>
      </c>
      <c r="G166" s="12"/>
      <c r="H166" s="12"/>
      <c r="I166" s="161"/>
      <c r="J166" s="170">
        <f>BK166</f>
        <v>0</v>
      </c>
      <c r="K166" s="12"/>
      <c r="L166" s="158"/>
      <c r="M166" s="163"/>
      <c r="N166" s="164"/>
      <c r="O166" s="164"/>
      <c r="P166" s="165">
        <f>SUM(P167:P171)</f>
        <v>0</v>
      </c>
      <c r="Q166" s="164"/>
      <c r="R166" s="165">
        <f>SUM(R167:R171)</f>
        <v>0</v>
      </c>
      <c r="S166" s="164"/>
      <c r="T166" s="166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59" t="s">
        <v>87</v>
      </c>
      <c r="AT166" s="167" t="s">
        <v>78</v>
      </c>
      <c r="AU166" s="167" t="s">
        <v>87</v>
      </c>
      <c r="AY166" s="159" t="s">
        <v>255</v>
      </c>
      <c r="BK166" s="168">
        <f>SUM(BK167:BK171)</f>
        <v>0</v>
      </c>
    </row>
    <row r="167" s="2" customFormat="1" ht="37.8" customHeight="1">
      <c r="A167" s="38"/>
      <c r="B167" s="171"/>
      <c r="C167" s="172" t="s">
        <v>291</v>
      </c>
      <c r="D167" s="172" t="s">
        <v>258</v>
      </c>
      <c r="E167" s="173" t="s">
        <v>728</v>
      </c>
      <c r="F167" s="174" t="s">
        <v>729</v>
      </c>
      <c r="G167" s="175" t="s">
        <v>604</v>
      </c>
      <c r="H167" s="176">
        <v>0.46400000000000002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1399</v>
      </c>
    </row>
    <row r="168" s="2" customFormat="1" ht="33" customHeight="1">
      <c r="A168" s="38"/>
      <c r="B168" s="171"/>
      <c r="C168" s="172" t="s">
        <v>280</v>
      </c>
      <c r="D168" s="172" t="s">
        <v>258</v>
      </c>
      <c r="E168" s="173" t="s">
        <v>606</v>
      </c>
      <c r="F168" s="174" t="s">
        <v>607</v>
      </c>
      <c r="G168" s="175" t="s">
        <v>604</v>
      </c>
      <c r="H168" s="176">
        <v>0.46400000000000002</v>
      </c>
      <c r="I168" s="177"/>
      <c r="J168" s="178">
        <f>ROUND(I168*H168,2)</f>
        <v>0</v>
      </c>
      <c r="K168" s="174" t="s">
        <v>262</v>
      </c>
      <c r="L168" s="39"/>
      <c r="M168" s="179" t="s">
        <v>1</v>
      </c>
      <c r="N168" s="180" t="s">
        <v>44</v>
      </c>
      <c r="O168" s="77"/>
      <c r="P168" s="181">
        <f>O168*H168</f>
        <v>0</v>
      </c>
      <c r="Q168" s="181">
        <v>0</v>
      </c>
      <c r="R168" s="181">
        <f>Q168*H168</f>
        <v>0</v>
      </c>
      <c r="S168" s="181">
        <v>0</v>
      </c>
      <c r="T168" s="18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3" t="s">
        <v>270</v>
      </c>
      <c r="AT168" s="183" t="s">
        <v>258</v>
      </c>
      <c r="AU168" s="183" t="s">
        <v>90</v>
      </c>
      <c r="AY168" s="19" t="s">
        <v>255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19" t="s">
        <v>87</v>
      </c>
      <c r="BK168" s="184">
        <f>ROUND(I168*H168,2)</f>
        <v>0</v>
      </c>
      <c r="BL168" s="19" t="s">
        <v>270</v>
      </c>
      <c r="BM168" s="183" t="s">
        <v>1400</v>
      </c>
    </row>
    <row r="169" s="2" customFormat="1" ht="44.25" customHeight="1">
      <c r="A169" s="38"/>
      <c r="B169" s="171"/>
      <c r="C169" s="172" t="s">
        <v>301</v>
      </c>
      <c r="D169" s="172" t="s">
        <v>258</v>
      </c>
      <c r="E169" s="173" t="s">
        <v>609</v>
      </c>
      <c r="F169" s="174" t="s">
        <v>732</v>
      </c>
      <c r="G169" s="175" t="s">
        <v>604</v>
      </c>
      <c r="H169" s="176">
        <v>6.96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270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270</v>
      </c>
      <c r="BM169" s="183" t="s">
        <v>1401</v>
      </c>
    </row>
    <row r="170" s="14" customFormat="1">
      <c r="A170" s="14"/>
      <c r="B170" s="193"/>
      <c r="C170" s="14"/>
      <c r="D170" s="186" t="s">
        <v>265</v>
      </c>
      <c r="E170" s="194" t="s">
        <v>1</v>
      </c>
      <c r="F170" s="195" t="s">
        <v>1402</v>
      </c>
      <c r="G170" s="14"/>
      <c r="H170" s="196">
        <v>6.96</v>
      </c>
      <c r="I170" s="197"/>
      <c r="J170" s="14"/>
      <c r="K170" s="14"/>
      <c r="L170" s="193"/>
      <c r="M170" s="198"/>
      <c r="N170" s="199"/>
      <c r="O170" s="199"/>
      <c r="P170" s="199"/>
      <c r="Q170" s="199"/>
      <c r="R170" s="199"/>
      <c r="S170" s="199"/>
      <c r="T170" s="20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194" t="s">
        <v>265</v>
      </c>
      <c r="AU170" s="194" t="s">
        <v>90</v>
      </c>
      <c r="AV170" s="14" t="s">
        <v>90</v>
      </c>
      <c r="AW170" s="14" t="s">
        <v>35</v>
      </c>
      <c r="AX170" s="14" t="s">
        <v>87</v>
      </c>
      <c r="AY170" s="194" t="s">
        <v>255</v>
      </c>
    </row>
    <row r="171" s="2" customFormat="1" ht="44.25" customHeight="1">
      <c r="A171" s="38"/>
      <c r="B171" s="171"/>
      <c r="C171" s="172" t="s">
        <v>307</v>
      </c>
      <c r="D171" s="172" t="s">
        <v>258</v>
      </c>
      <c r="E171" s="173" t="s">
        <v>616</v>
      </c>
      <c r="F171" s="174" t="s">
        <v>617</v>
      </c>
      <c r="G171" s="175" t="s">
        <v>604</v>
      </c>
      <c r="H171" s="176">
        <v>0.46400000000000002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1403</v>
      </c>
    </row>
    <row r="172" s="12" customFormat="1" ht="22.8" customHeight="1">
      <c r="A172" s="12"/>
      <c r="B172" s="158"/>
      <c r="C172" s="12"/>
      <c r="D172" s="159" t="s">
        <v>78</v>
      </c>
      <c r="E172" s="169" t="s">
        <v>736</v>
      </c>
      <c r="F172" s="169" t="s">
        <v>737</v>
      </c>
      <c r="G172" s="12"/>
      <c r="H172" s="12"/>
      <c r="I172" s="161"/>
      <c r="J172" s="170">
        <f>BK172</f>
        <v>0</v>
      </c>
      <c r="K172" s="12"/>
      <c r="L172" s="158"/>
      <c r="M172" s="163"/>
      <c r="N172" s="164"/>
      <c r="O172" s="164"/>
      <c r="P172" s="165">
        <f>P173</f>
        <v>0</v>
      </c>
      <c r="Q172" s="164"/>
      <c r="R172" s="165">
        <f>R173</f>
        <v>0</v>
      </c>
      <c r="S172" s="164"/>
      <c r="T172" s="166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59" t="s">
        <v>87</v>
      </c>
      <c r="AT172" s="167" t="s">
        <v>78</v>
      </c>
      <c r="AU172" s="167" t="s">
        <v>87</v>
      </c>
      <c r="AY172" s="159" t="s">
        <v>255</v>
      </c>
      <c r="BK172" s="168">
        <f>BK173</f>
        <v>0</v>
      </c>
    </row>
    <row r="173" s="2" customFormat="1" ht="62.7" customHeight="1">
      <c r="A173" s="38"/>
      <c r="B173" s="171"/>
      <c r="C173" s="172" t="s">
        <v>312</v>
      </c>
      <c r="D173" s="172" t="s">
        <v>258</v>
      </c>
      <c r="E173" s="173" t="s">
        <v>738</v>
      </c>
      <c r="F173" s="174" t="s">
        <v>739</v>
      </c>
      <c r="G173" s="175" t="s">
        <v>604</v>
      </c>
      <c r="H173" s="176">
        <v>0.59699999999999998</v>
      </c>
      <c r="I173" s="177"/>
      <c r="J173" s="178">
        <f>ROUND(I173*H173,2)</f>
        <v>0</v>
      </c>
      <c r="K173" s="174" t="s">
        <v>262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270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1404</v>
      </c>
    </row>
    <row r="174" s="12" customFormat="1" ht="25.92" customHeight="1">
      <c r="A174" s="12"/>
      <c r="B174" s="158"/>
      <c r="C174" s="12"/>
      <c r="D174" s="159" t="s">
        <v>78</v>
      </c>
      <c r="E174" s="160" t="s">
        <v>253</v>
      </c>
      <c r="F174" s="160" t="s">
        <v>254</v>
      </c>
      <c r="G174" s="12"/>
      <c r="H174" s="12"/>
      <c r="I174" s="161"/>
      <c r="J174" s="162">
        <f>BK174</f>
        <v>0</v>
      </c>
      <c r="K174" s="12"/>
      <c r="L174" s="158"/>
      <c r="M174" s="163"/>
      <c r="N174" s="164"/>
      <c r="O174" s="164"/>
      <c r="P174" s="165">
        <f>P175+P196+P208+P248+P282+P318+P356</f>
        <v>0</v>
      </c>
      <c r="Q174" s="164"/>
      <c r="R174" s="165">
        <f>R175+R196+R208+R248+R282+R318+R356</f>
        <v>0.70867989999999992</v>
      </c>
      <c r="S174" s="164"/>
      <c r="T174" s="166">
        <f>T175+T196+T208+T248+T282+T318+T356</f>
        <v>0.46275482000000001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59" t="s">
        <v>90</v>
      </c>
      <c r="AT174" s="167" t="s">
        <v>78</v>
      </c>
      <c r="AU174" s="167" t="s">
        <v>79</v>
      </c>
      <c r="AY174" s="159" t="s">
        <v>255</v>
      </c>
      <c r="BK174" s="168">
        <f>BK175+BK196+BK208+BK248+BK282+BK318+BK356</f>
        <v>0</v>
      </c>
    </row>
    <row r="175" s="12" customFormat="1" ht="22.8" customHeight="1">
      <c r="A175" s="12"/>
      <c r="B175" s="158"/>
      <c r="C175" s="12"/>
      <c r="D175" s="159" t="s">
        <v>78</v>
      </c>
      <c r="E175" s="169" t="s">
        <v>1087</v>
      </c>
      <c r="F175" s="169" t="s">
        <v>1088</v>
      </c>
      <c r="G175" s="12"/>
      <c r="H175" s="12"/>
      <c r="I175" s="161"/>
      <c r="J175" s="170">
        <f>BK175</f>
        <v>0</v>
      </c>
      <c r="K175" s="12"/>
      <c r="L175" s="158"/>
      <c r="M175" s="163"/>
      <c r="N175" s="164"/>
      <c r="O175" s="164"/>
      <c r="P175" s="165">
        <f>SUM(P176:P195)</f>
        <v>0</v>
      </c>
      <c r="Q175" s="164"/>
      <c r="R175" s="165">
        <f>SUM(R176:R195)</f>
        <v>0.035720000000000002</v>
      </c>
      <c r="S175" s="164"/>
      <c r="T175" s="166">
        <f>SUM(T176:T195)</f>
        <v>0.02102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59" t="s">
        <v>90</v>
      </c>
      <c r="AT175" s="167" t="s">
        <v>78</v>
      </c>
      <c r="AU175" s="167" t="s">
        <v>87</v>
      </c>
      <c r="AY175" s="159" t="s">
        <v>255</v>
      </c>
      <c r="BK175" s="168">
        <f>SUM(BK176:BK195)</f>
        <v>0</v>
      </c>
    </row>
    <row r="176" s="2" customFormat="1" ht="16.5" customHeight="1">
      <c r="A176" s="38"/>
      <c r="B176" s="171"/>
      <c r="C176" s="172" t="s">
        <v>8</v>
      </c>
      <c r="D176" s="172" t="s">
        <v>258</v>
      </c>
      <c r="E176" s="173" t="s">
        <v>1089</v>
      </c>
      <c r="F176" s="174" t="s">
        <v>1090</v>
      </c>
      <c r="G176" s="175" t="s">
        <v>1091</v>
      </c>
      <c r="H176" s="176">
        <v>1</v>
      </c>
      <c r="I176" s="177"/>
      <c r="J176" s="178">
        <f>ROUND(I176*H176,2)</f>
        <v>0</v>
      </c>
      <c r="K176" s="174" t="s">
        <v>262</v>
      </c>
      <c r="L176" s="39"/>
      <c r="M176" s="179" t="s">
        <v>1</v>
      </c>
      <c r="N176" s="180" t="s">
        <v>44</v>
      </c>
      <c r="O176" s="77"/>
      <c r="P176" s="181">
        <f>O176*H176</f>
        <v>0</v>
      </c>
      <c r="Q176" s="181">
        <v>0</v>
      </c>
      <c r="R176" s="181">
        <f>Q176*H176</f>
        <v>0</v>
      </c>
      <c r="S176" s="181">
        <v>0.019460000000000002</v>
      </c>
      <c r="T176" s="182">
        <f>S176*H176</f>
        <v>0.019460000000000002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263</v>
      </c>
      <c r="AT176" s="183" t="s">
        <v>258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263</v>
      </c>
      <c r="BM176" s="183" t="s">
        <v>1405</v>
      </c>
    </row>
    <row r="177" s="13" customFormat="1">
      <c r="A177" s="13"/>
      <c r="B177" s="185"/>
      <c r="C177" s="13"/>
      <c r="D177" s="186" t="s">
        <v>265</v>
      </c>
      <c r="E177" s="187" t="s">
        <v>1</v>
      </c>
      <c r="F177" s="188" t="s">
        <v>1389</v>
      </c>
      <c r="G177" s="13"/>
      <c r="H177" s="187" t="s">
        <v>1</v>
      </c>
      <c r="I177" s="189"/>
      <c r="J177" s="13"/>
      <c r="K177" s="13"/>
      <c r="L177" s="185"/>
      <c r="M177" s="190"/>
      <c r="N177" s="191"/>
      <c r="O177" s="191"/>
      <c r="P177" s="191"/>
      <c r="Q177" s="191"/>
      <c r="R177" s="191"/>
      <c r="S177" s="191"/>
      <c r="T177" s="19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87" t="s">
        <v>265</v>
      </c>
      <c r="AU177" s="187" t="s">
        <v>90</v>
      </c>
      <c r="AV177" s="13" t="s">
        <v>87</v>
      </c>
      <c r="AW177" s="13" t="s">
        <v>35</v>
      </c>
      <c r="AX177" s="13" t="s">
        <v>79</v>
      </c>
      <c r="AY177" s="187" t="s">
        <v>255</v>
      </c>
    </row>
    <row r="178" s="14" customFormat="1">
      <c r="A178" s="14"/>
      <c r="B178" s="193"/>
      <c r="C178" s="14"/>
      <c r="D178" s="186" t="s">
        <v>265</v>
      </c>
      <c r="E178" s="194" t="s">
        <v>1</v>
      </c>
      <c r="F178" s="195" t="s">
        <v>87</v>
      </c>
      <c r="G178" s="14"/>
      <c r="H178" s="196">
        <v>1</v>
      </c>
      <c r="I178" s="197"/>
      <c r="J178" s="14"/>
      <c r="K178" s="14"/>
      <c r="L178" s="193"/>
      <c r="M178" s="198"/>
      <c r="N178" s="199"/>
      <c r="O178" s="199"/>
      <c r="P178" s="199"/>
      <c r="Q178" s="199"/>
      <c r="R178" s="199"/>
      <c r="S178" s="199"/>
      <c r="T178" s="20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194" t="s">
        <v>265</v>
      </c>
      <c r="AU178" s="194" t="s">
        <v>90</v>
      </c>
      <c r="AV178" s="14" t="s">
        <v>90</v>
      </c>
      <c r="AW178" s="14" t="s">
        <v>35</v>
      </c>
      <c r="AX178" s="14" t="s">
        <v>87</v>
      </c>
      <c r="AY178" s="194" t="s">
        <v>255</v>
      </c>
    </row>
    <row r="179" s="2" customFormat="1" ht="37.8" customHeight="1">
      <c r="A179" s="38"/>
      <c r="B179" s="171"/>
      <c r="C179" s="172" t="s">
        <v>320</v>
      </c>
      <c r="D179" s="172" t="s">
        <v>258</v>
      </c>
      <c r="E179" s="173" t="s">
        <v>1093</v>
      </c>
      <c r="F179" s="174" t="s">
        <v>1094</v>
      </c>
      <c r="G179" s="175" t="s">
        <v>1091</v>
      </c>
      <c r="H179" s="176">
        <v>1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0.021219999999999999</v>
      </c>
      <c r="R179" s="181">
        <f>Q179*H179</f>
        <v>0.021219999999999999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263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263</v>
      </c>
      <c r="BM179" s="183" t="s">
        <v>1406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1389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87</v>
      </c>
      <c r="G181" s="14"/>
      <c r="H181" s="196">
        <v>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87</v>
      </c>
      <c r="AY181" s="194" t="s">
        <v>255</v>
      </c>
    </row>
    <row r="182" s="2" customFormat="1" ht="16.5" customHeight="1">
      <c r="A182" s="38"/>
      <c r="B182" s="171"/>
      <c r="C182" s="172" t="s">
        <v>325</v>
      </c>
      <c r="D182" s="172" t="s">
        <v>258</v>
      </c>
      <c r="E182" s="173" t="s">
        <v>1096</v>
      </c>
      <c r="F182" s="174" t="s">
        <v>1097</v>
      </c>
      <c r="G182" s="175" t="s">
        <v>1091</v>
      </c>
      <c r="H182" s="176">
        <v>1</v>
      </c>
      <c r="I182" s="177"/>
      <c r="J182" s="178">
        <f>ROUND(I182*H182,2)</f>
        <v>0</v>
      </c>
      <c r="K182" s="174" t="s">
        <v>262</v>
      </c>
      <c r="L182" s="39"/>
      <c r="M182" s="179" t="s">
        <v>1</v>
      </c>
      <c r="N182" s="180" t="s">
        <v>44</v>
      </c>
      <c r="O182" s="77"/>
      <c r="P182" s="181">
        <f>O182*H182</f>
        <v>0</v>
      </c>
      <c r="Q182" s="181">
        <v>0</v>
      </c>
      <c r="R182" s="181">
        <f>Q182*H182</f>
        <v>0</v>
      </c>
      <c r="S182" s="181">
        <v>0.00156</v>
      </c>
      <c r="T182" s="182">
        <f>S182*H182</f>
        <v>0.00156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3" t="s">
        <v>263</v>
      </c>
      <c r="AT182" s="183" t="s">
        <v>258</v>
      </c>
      <c r="AU182" s="183" t="s">
        <v>90</v>
      </c>
      <c r="AY182" s="19" t="s">
        <v>255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19" t="s">
        <v>87</v>
      </c>
      <c r="BK182" s="184">
        <f>ROUND(I182*H182,2)</f>
        <v>0</v>
      </c>
      <c r="BL182" s="19" t="s">
        <v>263</v>
      </c>
      <c r="BM182" s="183" t="s">
        <v>1407</v>
      </c>
    </row>
    <row r="183" s="13" customFormat="1">
      <c r="A183" s="13"/>
      <c r="B183" s="185"/>
      <c r="C183" s="13"/>
      <c r="D183" s="186" t="s">
        <v>265</v>
      </c>
      <c r="E183" s="187" t="s">
        <v>1</v>
      </c>
      <c r="F183" s="188" t="s">
        <v>1389</v>
      </c>
      <c r="G183" s="13"/>
      <c r="H183" s="187" t="s">
        <v>1</v>
      </c>
      <c r="I183" s="189"/>
      <c r="J183" s="13"/>
      <c r="K183" s="13"/>
      <c r="L183" s="185"/>
      <c r="M183" s="190"/>
      <c r="N183" s="191"/>
      <c r="O183" s="191"/>
      <c r="P183" s="191"/>
      <c r="Q183" s="191"/>
      <c r="R183" s="191"/>
      <c r="S183" s="191"/>
      <c r="T183" s="19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87" t="s">
        <v>265</v>
      </c>
      <c r="AU183" s="187" t="s">
        <v>90</v>
      </c>
      <c r="AV183" s="13" t="s">
        <v>87</v>
      </c>
      <c r="AW183" s="13" t="s">
        <v>35</v>
      </c>
      <c r="AX183" s="13" t="s">
        <v>79</v>
      </c>
      <c r="AY183" s="187" t="s">
        <v>255</v>
      </c>
    </row>
    <row r="184" s="14" customFormat="1">
      <c r="A184" s="14"/>
      <c r="B184" s="193"/>
      <c r="C184" s="14"/>
      <c r="D184" s="186" t="s">
        <v>265</v>
      </c>
      <c r="E184" s="194" t="s">
        <v>1</v>
      </c>
      <c r="F184" s="195" t="s">
        <v>87</v>
      </c>
      <c r="G184" s="14"/>
      <c r="H184" s="196">
        <v>1</v>
      </c>
      <c r="I184" s="197"/>
      <c r="J184" s="14"/>
      <c r="K184" s="14"/>
      <c r="L184" s="193"/>
      <c r="M184" s="198"/>
      <c r="N184" s="199"/>
      <c r="O184" s="199"/>
      <c r="P184" s="199"/>
      <c r="Q184" s="199"/>
      <c r="R184" s="199"/>
      <c r="S184" s="199"/>
      <c r="T184" s="20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4" t="s">
        <v>265</v>
      </c>
      <c r="AU184" s="194" t="s">
        <v>90</v>
      </c>
      <c r="AV184" s="14" t="s">
        <v>90</v>
      </c>
      <c r="AW184" s="14" t="s">
        <v>35</v>
      </c>
      <c r="AX184" s="14" t="s">
        <v>87</v>
      </c>
      <c r="AY184" s="194" t="s">
        <v>255</v>
      </c>
    </row>
    <row r="185" s="2" customFormat="1" ht="21.75" customHeight="1">
      <c r="A185" s="38"/>
      <c r="B185" s="171"/>
      <c r="C185" s="172" t="s">
        <v>330</v>
      </c>
      <c r="D185" s="172" t="s">
        <v>258</v>
      </c>
      <c r="E185" s="173" t="s">
        <v>1099</v>
      </c>
      <c r="F185" s="174" t="s">
        <v>1100</v>
      </c>
      <c r="G185" s="175" t="s">
        <v>1091</v>
      </c>
      <c r="H185" s="176">
        <v>1</v>
      </c>
      <c r="I185" s="177"/>
      <c r="J185" s="178">
        <f>ROUND(I185*H185,2)</f>
        <v>0</v>
      </c>
      <c r="K185" s="174" t="s">
        <v>262</v>
      </c>
      <c r="L185" s="39"/>
      <c r="M185" s="179" t="s">
        <v>1</v>
      </c>
      <c r="N185" s="180" t="s">
        <v>44</v>
      </c>
      <c r="O185" s="77"/>
      <c r="P185" s="181">
        <f>O185*H185</f>
        <v>0</v>
      </c>
      <c r="Q185" s="181">
        <v>0.0018</v>
      </c>
      <c r="R185" s="181">
        <f>Q185*H185</f>
        <v>0.0018</v>
      </c>
      <c r="S185" s="181">
        <v>0</v>
      </c>
      <c r="T185" s="18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3" t="s">
        <v>263</v>
      </c>
      <c r="AT185" s="183" t="s">
        <v>258</v>
      </c>
      <c r="AU185" s="183" t="s">
        <v>90</v>
      </c>
      <c r="AY185" s="19" t="s">
        <v>255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19" t="s">
        <v>87</v>
      </c>
      <c r="BK185" s="184">
        <f>ROUND(I185*H185,2)</f>
        <v>0</v>
      </c>
      <c r="BL185" s="19" t="s">
        <v>263</v>
      </c>
      <c r="BM185" s="183" t="s">
        <v>1408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1389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87</v>
      </c>
      <c r="G187" s="14"/>
      <c r="H187" s="196">
        <v>1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87</v>
      </c>
      <c r="AY187" s="194" t="s">
        <v>255</v>
      </c>
    </row>
    <row r="188" s="2" customFormat="1" ht="24.15" customHeight="1">
      <c r="A188" s="38"/>
      <c r="B188" s="171"/>
      <c r="C188" s="172" t="s">
        <v>263</v>
      </c>
      <c r="D188" s="172" t="s">
        <v>258</v>
      </c>
      <c r="E188" s="173" t="s">
        <v>1102</v>
      </c>
      <c r="F188" s="174" t="s">
        <v>1103</v>
      </c>
      <c r="G188" s="175" t="s">
        <v>261</v>
      </c>
      <c r="H188" s="176">
        <v>1</v>
      </c>
      <c r="I188" s="177"/>
      <c r="J188" s="178">
        <f>ROUND(I188*H188,2)</f>
        <v>0</v>
      </c>
      <c r="K188" s="174" t="s">
        <v>262</v>
      </c>
      <c r="L188" s="39"/>
      <c r="M188" s="179" t="s">
        <v>1</v>
      </c>
      <c r="N188" s="180" t="s">
        <v>44</v>
      </c>
      <c r="O188" s="77"/>
      <c r="P188" s="181">
        <f>O188*H188</f>
        <v>0</v>
      </c>
      <c r="Q188" s="181">
        <v>0.00023000000000000001</v>
      </c>
      <c r="R188" s="181">
        <f>Q188*H188</f>
        <v>0.00023000000000000001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263</v>
      </c>
      <c r="AT188" s="183" t="s">
        <v>258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263</v>
      </c>
      <c r="BM188" s="183" t="s">
        <v>1409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1389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3" customFormat="1">
      <c r="A190" s="13"/>
      <c r="B190" s="185"/>
      <c r="C190" s="13"/>
      <c r="D190" s="186" t="s">
        <v>265</v>
      </c>
      <c r="E190" s="187" t="s">
        <v>1</v>
      </c>
      <c r="F190" s="188" t="s">
        <v>1105</v>
      </c>
      <c r="G190" s="13"/>
      <c r="H190" s="187" t="s">
        <v>1</v>
      </c>
      <c r="I190" s="189"/>
      <c r="J190" s="13"/>
      <c r="K190" s="13"/>
      <c r="L190" s="185"/>
      <c r="M190" s="190"/>
      <c r="N190" s="191"/>
      <c r="O190" s="191"/>
      <c r="P190" s="191"/>
      <c r="Q190" s="191"/>
      <c r="R190" s="191"/>
      <c r="S190" s="191"/>
      <c r="T190" s="19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87" t="s">
        <v>265</v>
      </c>
      <c r="AU190" s="187" t="s">
        <v>90</v>
      </c>
      <c r="AV190" s="13" t="s">
        <v>87</v>
      </c>
      <c r="AW190" s="13" t="s">
        <v>35</v>
      </c>
      <c r="AX190" s="13" t="s">
        <v>79</v>
      </c>
      <c r="AY190" s="187" t="s">
        <v>255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87</v>
      </c>
      <c r="G191" s="14"/>
      <c r="H191" s="196">
        <v>1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87</v>
      </c>
      <c r="AY191" s="194" t="s">
        <v>255</v>
      </c>
    </row>
    <row r="192" s="2" customFormat="1" ht="16.5" customHeight="1">
      <c r="A192" s="38"/>
      <c r="B192" s="171"/>
      <c r="C192" s="172" t="s">
        <v>337</v>
      </c>
      <c r="D192" s="172" t="s">
        <v>258</v>
      </c>
      <c r="E192" s="173" t="s">
        <v>1106</v>
      </c>
      <c r="F192" s="174" t="s">
        <v>1107</v>
      </c>
      <c r="G192" s="175" t="s">
        <v>1091</v>
      </c>
      <c r="H192" s="176">
        <v>1</v>
      </c>
      <c r="I192" s="177"/>
      <c r="J192" s="178">
        <f>ROUND(I192*H192,2)</f>
        <v>0</v>
      </c>
      <c r="K192" s="174" t="s">
        <v>1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0.01247</v>
      </c>
      <c r="R192" s="181">
        <f>Q192*H192</f>
        <v>0.01247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263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263</v>
      </c>
      <c r="BM192" s="183" t="s">
        <v>1410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1389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87</v>
      </c>
      <c r="AY194" s="194" t="s">
        <v>255</v>
      </c>
    </row>
    <row r="195" s="2" customFormat="1" ht="49.05" customHeight="1">
      <c r="A195" s="38"/>
      <c r="B195" s="171"/>
      <c r="C195" s="172" t="s">
        <v>340</v>
      </c>
      <c r="D195" s="172" t="s">
        <v>258</v>
      </c>
      <c r="E195" s="173" t="s">
        <v>1109</v>
      </c>
      <c r="F195" s="174" t="s">
        <v>1110</v>
      </c>
      <c r="G195" s="175" t="s">
        <v>759</v>
      </c>
      <c r="H195" s="224"/>
      <c r="I195" s="177"/>
      <c r="J195" s="178">
        <f>ROUND(I195*H195,2)</f>
        <v>0</v>
      </c>
      <c r="K195" s="174" t="s">
        <v>262</v>
      </c>
      <c r="L195" s="39"/>
      <c r="M195" s="179" t="s">
        <v>1</v>
      </c>
      <c r="N195" s="180" t="s">
        <v>44</v>
      </c>
      <c r="O195" s="77"/>
      <c r="P195" s="181">
        <f>O195*H195</f>
        <v>0</v>
      </c>
      <c r="Q195" s="181">
        <v>0</v>
      </c>
      <c r="R195" s="181">
        <f>Q195*H195</f>
        <v>0</v>
      </c>
      <c r="S195" s="181">
        <v>0</v>
      </c>
      <c r="T195" s="18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3" t="s">
        <v>263</v>
      </c>
      <c r="AT195" s="183" t="s">
        <v>258</v>
      </c>
      <c r="AU195" s="183" t="s">
        <v>90</v>
      </c>
      <c r="AY195" s="19" t="s">
        <v>255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19" t="s">
        <v>87</v>
      </c>
      <c r="BK195" s="184">
        <f>ROUND(I195*H195,2)</f>
        <v>0</v>
      </c>
      <c r="BL195" s="19" t="s">
        <v>263</v>
      </c>
      <c r="BM195" s="183" t="s">
        <v>1411</v>
      </c>
    </row>
    <row r="196" s="12" customFormat="1" ht="22.8" customHeight="1">
      <c r="A196" s="12"/>
      <c r="B196" s="158"/>
      <c r="C196" s="12"/>
      <c r="D196" s="159" t="s">
        <v>78</v>
      </c>
      <c r="E196" s="169" t="s">
        <v>741</v>
      </c>
      <c r="F196" s="169" t="s">
        <v>742</v>
      </c>
      <c r="G196" s="12"/>
      <c r="H196" s="12"/>
      <c r="I196" s="161"/>
      <c r="J196" s="170">
        <f>BK196</f>
        <v>0</v>
      </c>
      <c r="K196" s="12"/>
      <c r="L196" s="158"/>
      <c r="M196" s="163"/>
      <c r="N196" s="164"/>
      <c r="O196" s="164"/>
      <c r="P196" s="165">
        <f>SUM(P197:P207)</f>
        <v>0</v>
      </c>
      <c r="Q196" s="164"/>
      <c r="R196" s="165">
        <f>SUM(R197:R207)</f>
        <v>0.36835579999999996</v>
      </c>
      <c r="S196" s="164"/>
      <c r="T196" s="166">
        <f>SUM(T197:T207)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59" t="s">
        <v>90</v>
      </c>
      <c r="AT196" s="167" t="s">
        <v>78</v>
      </c>
      <c r="AU196" s="167" t="s">
        <v>87</v>
      </c>
      <c r="AY196" s="159" t="s">
        <v>255</v>
      </c>
      <c r="BK196" s="168">
        <f>SUM(BK197:BK207)</f>
        <v>0</v>
      </c>
    </row>
    <row r="197" s="2" customFormat="1" ht="37.8" customHeight="1">
      <c r="A197" s="38"/>
      <c r="B197" s="171"/>
      <c r="C197" s="172" t="s">
        <v>343</v>
      </c>
      <c r="D197" s="172" t="s">
        <v>258</v>
      </c>
      <c r="E197" s="173" t="s">
        <v>743</v>
      </c>
      <c r="F197" s="174" t="s">
        <v>744</v>
      </c>
      <c r="G197" s="175" t="s">
        <v>693</v>
      </c>
      <c r="H197" s="176">
        <v>38.350000000000001</v>
      </c>
      <c r="I197" s="177"/>
      <c r="J197" s="178">
        <f>ROUND(I197*H197,2)</f>
        <v>0</v>
      </c>
      <c r="K197" s="174" t="s">
        <v>262</v>
      </c>
      <c r="L197" s="39"/>
      <c r="M197" s="179" t="s">
        <v>1</v>
      </c>
      <c r="N197" s="180" t="s">
        <v>44</v>
      </c>
      <c r="O197" s="77"/>
      <c r="P197" s="181">
        <f>O197*H197</f>
        <v>0</v>
      </c>
      <c r="Q197" s="181">
        <v>0.0070499999999999998</v>
      </c>
      <c r="R197" s="181">
        <f>Q197*H197</f>
        <v>0.27036749999999998</v>
      </c>
      <c r="S197" s="181">
        <v>0</v>
      </c>
      <c r="T197" s="18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3" t="s">
        <v>263</v>
      </c>
      <c r="AT197" s="183" t="s">
        <v>258</v>
      </c>
      <c r="AU197" s="183" t="s">
        <v>90</v>
      </c>
      <c r="AY197" s="19" t="s">
        <v>255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19" t="s">
        <v>87</v>
      </c>
      <c r="BK197" s="184">
        <f>ROUND(I197*H197,2)</f>
        <v>0</v>
      </c>
      <c r="BL197" s="19" t="s">
        <v>263</v>
      </c>
      <c r="BM197" s="183" t="s">
        <v>1412</v>
      </c>
    </row>
    <row r="198" s="13" customFormat="1">
      <c r="A198" s="13"/>
      <c r="B198" s="185"/>
      <c r="C198" s="13"/>
      <c r="D198" s="186" t="s">
        <v>265</v>
      </c>
      <c r="E198" s="187" t="s">
        <v>1</v>
      </c>
      <c r="F198" s="188" t="s">
        <v>1389</v>
      </c>
      <c r="G198" s="13"/>
      <c r="H198" s="187" t="s">
        <v>1</v>
      </c>
      <c r="I198" s="189"/>
      <c r="J198" s="13"/>
      <c r="K198" s="13"/>
      <c r="L198" s="185"/>
      <c r="M198" s="190"/>
      <c r="N198" s="191"/>
      <c r="O198" s="191"/>
      <c r="P198" s="191"/>
      <c r="Q198" s="191"/>
      <c r="R198" s="191"/>
      <c r="S198" s="191"/>
      <c r="T198" s="19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187" t="s">
        <v>265</v>
      </c>
      <c r="AU198" s="187" t="s">
        <v>90</v>
      </c>
      <c r="AV198" s="13" t="s">
        <v>87</v>
      </c>
      <c r="AW198" s="13" t="s">
        <v>35</v>
      </c>
      <c r="AX198" s="13" t="s">
        <v>79</v>
      </c>
      <c r="AY198" s="187" t="s">
        <v>255</v>
      </c>
    </row>
    <row r="199" s="14" customFormat="1">
      <c r="A199" s="14"/>
      <c r="B199" s="193"/>
      <c r="C199" s="14"/>
      <c r="D199" s="186" t="s">
        <v>265</v>
      </c>
      <c r="E199" s="194" t="s">
        <v>1</v>
      </c>
      <c r="F199" s="195" t="s">
        <v>1396</v>
      </c>
      <c r="G199" s="14"/>
      <c r="H199" s="196">
        <v>38.350000000000001</v>
      </c>
      <c r="I199" s="197"/>
      <c r="J199" s="14"/>
      <c r="K199" s="14"/>
      <c r="L199" s="193"/>
      <c r="M199" s="198"/>
      <c r="N199" s="199"/>
      <c r="O199" s="199"/>
      <c r="P199" s="199"/>
      <c r="Q199" s="199"/>
      <c r="R199" s="199"/>
      <c r="S199" s="199"/>
      <c r="T199" s="20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194" t="s">
        <v>265</v>
      </c>
      <c r="AU199" s="194" t="s">
        <v>90</v>
      </c>
      <c r="AV199" s="14" t="s">
        <v>90</v>
      </c>
      <c r="AW199" s="14" t="s">
        <v>35</v>
      </c>
      <c r="AX199" s="14" t="s">
        <v>79</v>
      </c>
      <c r="AY199" s="194" t="s">
        <v>255</v>
      </c>
    </row>
    <row r="200" s="15" customFormat="1">
      <c r="A200" s="15"/>
      <c r="B200" s="201"/>
      <c r="C200" s="15"/>
      <c r="D200" s="186" t="s">
        <v>265</v>
      </c>
      <c r="E200" s="202" t="s">
        <v>1</v>
      </c>
      <c r="F200" s="203" t="s">
        <v>269</v>
      </c>
      <c r="G200" s="15"/>
      <c r="H200" s="204">
        <v>38.350000000000001</v>
      </c>
      <c r="I200" s="205"/>
      <c r="J200" s="15"/>
      <c r="K200" s="15"/>
      <c r="L200" s="201"/>
      <c r="M200" s="206"/>
      <c r="N200" s="207"/>
      <c r="O200" s="207"/>
      <c r="P200" s="207"/>
      <c r="Q200" s="207"/>
      <c r="R200" s="207"/>
      <c r="S200" s="207"/>
      <c r="T200" s="208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02" t="s">
        <v>265</v>
      </c>
      <c r="AU200" s="202" t="s">
        <v>90</v>
      </c>
      <c r="AV200" s="15" t="s">
        <v>270</v>
      </c>
      <c r="AW200" s="15" t="s">
        <v>35</v>
      </c>
      <c r="AX200" s="15" t="s">
        <v>87</v>
      </c>
      <c r="AY200" s="202" t="s">
        <v>255</v>
      </c>
    </row>
    <row r="201" s="2" customFormat="1" ht="37.8" customHeight="1">
      <c r="A201" s="38"/>
      <c r="B201" s="171"/>
      <c r="C201" s="209" t="s">
        <v>348</v>
      </c>
      <c r="D201" s="209" t="s">
        <v>277</v>
      </c>
      <c r="E201" s="210" t="s">
        <v>748</v>
      </c>
      <c r="F201" s="211" t="s">
        <v>749</v>
      </c>
      <c r="G201" s="212" t="s">
        <v>693</v>
      </c>
      <c r="H201" s="213">
        <v>44.103000000000002</v>
      </c>
      <c r="I201" s="214"/>
      <c r="J201" s="215">
        <f>ROUND(I201*H201,2)</f>
        <v>0</v>
      </c>
      <c r="K201" s="211" t="s">
        <v>262</v>
      </c>
      <c r="L201" s="216"/>
      <c r="M201" s="217" t="s">
        <v>1</v>
      </c>
      <c r="N201" s="218" t="s">
        <v>44</v>
      </c>
      <c r="O201" s="77"/>
      <c r="P201" s="181">
        <f>O201*H201</f>
        <v>0</v>
      </c>
      <c r="Q201" s="181">
        <v>0.0020999999999999999</v>
      </c>
      <c r="R201" s="181">
        <f>Q201*H201</f>
        <v>0.092616299999999999</v>
      </c>
      <c r="S201" s="181">
        <v>0</v>
      </c>
      <c r="T201" s="18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3" t="s">
        <v>397</v>
      </c>
      <c r="AT201" s="183" t="s">
        <v>277</v>
      </c>
      <c r="AU201" s="183" t="s">
        <v>90</v>
      </c>
      <c r="AY201" s="19" t="s">
        <v>255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19" t="s">
        <v>87</v>
      </c>
      <c r="BK201" s="184">
        <f>ROUND(I201*H201,2)</f>
        <v>0</v>
      </c>
      <c r="BL201" s="19" t="s">
        <v>263</v>
      </c>
      <c r="BM201" s="183" t="s">
        <v>1413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1414</v>
      </c>
      <c r="G202" s="14"/>
      <c r="H202" s="196">
        <v>44.103000000000002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87</v>
      </c>
      <c r="AY202" s="194" t="s">
        <v>255</v>
      </c>
    </row>
    <row r="203" s="2" customFormat="1" ht="24.15" customHeight="1">
      <c r="A203" s="38"/>
      <c r="B203" s="171"/>
      <c r="C203" s="172" t="s">
        <v>7</v>
      </c>
      <c r="D203" s="172" t="s">
        <v>258</v>
      </c>
      <c r="E203" s="173" t="s">
        <v>752</v>
      </c>
      <c r="F203" s="174" t="s">
        <v>753</v>
      </c>
      <c r="G203" s="175" t="s">
        <v>297</v>
      </c>
      <c r="H203" s="176">
        <v>26.859999999999999</v>
      </c>
      <c r="I203" s="177"/>
      <c r="J203" s="178">
        <f>ROUND(I203*H203,2)</f>
        <v>0</v>
      </c>
      <c r="K203" s="174" t="s">
        <v>262</v>
      </c>
      <c r="L203" s="39"/>
      <c r="M203" s="179" t="s">
        <v>1</v>
      </c>
      <c r="N203" s="180" t="s">
        <v>44</v>
      </c>
      <c r="O203" s="77"/>
      <c r="P203" s="181">
        <f>O203*H203</f>
        <v>0</v>
      </c>
      <c r="Q203" s="181">
        <v>0.00020000000000000001</v>
      </c>
      <c r="R203" s="181">
        <f>Q203*H203</f>
        <v>0.005372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263</v>
      </c>
      <c r="AT203" s="183" t="s">
        <v>258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263</v>
      </c>
      <c r="BM203" s="183" t="s">
        <v>1415</v>
      </c>
    </row>
    <row r="204" s="13" customFormat="1">
      <c r="A204" s="13"/>
      <c r="B204" s="185"/>
      <c r="C204" s="13"/>
      <c r="D204" s="186" t="s">
        <v>265</v>
      </c>
      <c r="E204" s="187" t="s">
        <v>1</v>
      </c>
      <c r="F204" s="188" t="s">
        <v>1416</v>
      </c>
      <c r="G204" s="13"/>
      <c r="H204" s="187" t="s">
        <v>1</v>
      </c>
      <c r="I204" s="189"/>
      <c r="J204" s="13"/>
      <c r="K204" s="13"/>
      <c r="L204" s="185"/>
      <c r="M204" s="190"/>
      <c r="N204" s="191"/>
      <c r="O204" s="191"/>
      <c r="P204" s="191"/>
      <c r="Q204" s="191"/>
      <c r="R204" s="191"/>
      <c r="S204" s="191"/>
      <c r="T204" s="19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187" t="s">
        <v>265</v>
      </c>
      <c r="AU204" s="187" t="s">
        <v>90</v>
      </c>
      <c r="AV204" s="13" t="s">
        <v>87</v>
      </c>
      <c r="AW204" s="13" t="s">
        <v>35</v>
      </c>
      <c r="AX204" s="13" t="s">
        <v>79</v>
      </c>
      <c r="AY204" s="187" t="s">
        <v>255</v>
      </c>
    </row>
    <row r="205" s="14" customFormat="1">
      <c r="A205" s="14"/>
      <c r="B205" s="193"/>
      <c r="C205" s="14"/>
      <c r="D205" s="186" t="s">
        <v>265</v>
      </c>
      <c r="E205" s="194" t="s">
        <v>1</v>
      </c>
      <c r="F205" s="195" t="s">
        <v>1417</v>
      </c>
      <c r="G205" s="14"/>
      <c r="H205" s="196">
        <v>26.859999999999999</v>
      </c>
      <c r="I205" s="197"/>
      <c r="J205" s="14"/>
      <c r="K205" s="14"/>
      <c r="L205" s="193"/>
      <c r="M205" s="198"/>
      <c r="N205" s="199"/>
      <c r="O205" s="199"/>
      <c r="P205" s="199"/>
      <c r="Q205" s="199"/>
      <c r="R205" s="199"/>
      <c r="S205" s="199"/>
      <c r="T205" s="20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194" t="s">
        <v>265</v>
      </c>
      <c r="AU205" s="194" t="s">
        <v>90</v>
      </c>
      <c r="AV205" s="14" t="s">
        <v>90</v>
      </c>
      <c r="AW205" s="14" t="s">
        <v>35</v>
      </c>
      <c r="AX205" s="14" t="s">
        <v>79</v>
      </c>
      <c r="AY205" s="194" t="s">
        <v>255</v>
      </c>
    </row>
    <row r="206" s="15" customFormat="1">
      <c r="A206" s="15"/>
      <c r="B206" s="201"/>
      <c r="C206" s="15"/>
      <c r="D206" s="186" t="s">
        <v>265</v>
      </c>
      <c r="E206" s="202" t="s">
        <v>1</v>
      </c>
      <c r="F206" s="203" t="s">
        <v>269</v>
      </c>
      <c r="G206" s="15"/>
      <c r="H206" s="204">
        <v>26.859999999999999</v>
      </c>
      <c r="I206" s="205"/>
      <c r="J206" s="15"/>
      <c r="K206" s="15"/>
      <c r="L206" s="201"/>
      <c r="M206" s="206"/>
      <c r="N206" s="207"/>
      <c r="O206" s="207"/>
      <c r="P206" s="207"/>
      <c r="Q206" s="207"/>
      <c r="R206" s="207"/>
      <c r="S206" s="207"/>
      <c r="T206" s="208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02" t="s">
        <v>265</v>
      </c>
      <c r="AU206" s="202" t="s">
        <v>90</v>
      </c>
      <c r="AV206" s="15" t="s">
        <v>270</v>
      </c>
      <c r="AW206" s="15" t="s">
        <v>35</v>
      </c>
      <c r="AX206" s="15" t="s">
        <v>87</v>
      </c>
      <c r="AY206" s="202" t="s">
        <v>255</v>
      </c>
    </row>
    <row r="207" s="2" customFormat="1" ht="76.35" customHeight="1">
      <c r="A207" s="38"/>
      <c r="B207" s="171"/>
      <c r="C207" s="172" t="s">
        <v>357</v>
      </c>
      <c r="D207" s="172" t="s">
        <v>258</v>
      </c>
      <c r="E207" s="173" t="s">
        <v>757</v>
      </c>
      <c r="F207" s="174" t="s">
        <v>758</v>
      </c>
      <c r="G207" s="175" t="s">
        <v>759</v>
      </c>
      <c r="H207" s="224"/>
      <c r="I207" s="177"/>
      <c r="J207" s="178">
        <f>ROUND(I207*H207,2)</f>
        <v>0</v>
      </c>
      <c r="K207" s="174" t="s">
        <v>262</v>
      </c>
      <c r="L207" s="39"/>
      <c r="M207" s="179" t="s">
        <v>1</v>
      </c>
      <c r="N207" s="180" t="s">
        <v>44</v>
      </c>
      <c r="O207" s="77"/>
      <c r="P207" s="181">
        <f>O207*H207</f>
        <v>0</v>
      </c>
      <c r="Q207" s="181">
        <v>0</v>
      </c>
      <c r="R207" s="181">
        <f>Q207*H207</f>
        <v>0</v>
      </c>
      <c r="S207" s="181">
        <v>0</v>
      </c>
      <c r="T207" s="18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3" t="s">
        <v>263</v>
      </c>
      <c r="AT207" s="183" t="s">
        <v>258</v>
      </c>
      <c r="AU207" s="183" t="s">
        <v>90</v>
      </c>
      <c r="AY207" s="19" t="s">
        <v>255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19" t="s">
        <v>87</v>
      </c>
      <c r="BK207" s="184">
        <f>ROUND(I207*H207,2)</f>
        <v>0</v>
      </c>
      <c r="BL207" s="19" t="s">
        <v>263</v>
      </c>
      <c r="BM207" s="183" t="s">
        <v>1418</v>
      </c>
    </row>
    <row r="208" s="12" customFormat="1" ht="22.8" customHeight="1">
      <c r="A208" s="12"/>
      <c r="B208" s="158"/>
      <c r="C208" s="12"/>
      <c r="D208" s="159" t="s">
        <v>78</v>
      </c>
      <c r="E208" s="169" t="s">
        <v>761</v>
      </c>
      <c r="F208" s="169" t="s">
        <v>762</v>
      </c>
      <c r="G208" s="12"/>
      <c r="H208" s="12"/>
      <c r="I208" s="161"/>
      <c r="J208" s="170">
        <f>BK208</f>
        <v>0</v>
      </c>
      <c r="K208" s="12"/>
      <c r="L208" s="158"/>
      <c r="M208" s="163"/>
      <c r="N208" s="164"/>
      <c r="O208" s="164"/>
      <c r="P208" s="165">
        <f>SUM(P209:P247)</f>
        <v>0</v>
      </c>
      <c r="Q208" s="164"/>
      <c r="R208" s="165">
        <f>SUM(R209:R247)</f>
        <v>0.023820000000000001</v>
      </c>
      <c r="S208" s="164"/>
      <c r="T208" s="166">
        <f>SUM(T209:T247)</f>
        <v>0.02545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159" t="s">
        <v>90</v>
      </c>
      <c r="AT208" s="167" t="s">
        <v>78</v>
      </c>
      <c r="AU208" s="167" t="s">
        <v>87</v>
      </c>
      <c r="AY208" s="159" t="s">
        <v>255</v>
      </c>
      <c r="BK208" s="168">
        <f>SUM(BK209:BK247)</f>
        <v>0</v>
      </c>
    </row>
    <row r="209" s="2" customFormat="1" ht="24.15" customHeight="1">
      <c r="A209" s="38"/>
      <c r="B209" s="171"/>
      <c r="C209" s="172" t="s">
        <v>362</v>
      </c>
      <c r="D209" s="172" t="s">
        <v>258</v>
      </c>
      <c r="E209" s="173" t="s">
        <v>763</v>
      </c>
      <c r="F209" s="174" t="s">
        <v>764</v>
      </c>
      <c r="G209" s="175" t="s">
        <v>261</v>
      </c>
      <c r="H209" s="176">
        <v>1</v>
      </c>
      <c r="I209" s="177"/>
      <c r="J209" s="178">
        <f>ROUND(I209*H209,2)</f>
        <v>0</v>
      </c>
      <c r="K209" s="174" t="s">
        <v>262</v>
      </c>
      <c r="L209" s="39"/>
      <c r="M209" s="179" t="s">
        <v>1</v>
      </c>
      <c r="N209" s="180" t="s">
        <v>44</v>
      </c>
      <c r="O209" s="77"/>
      <c r="P209" s="181">
        <f>O209*H209</f>
        <v>0</v>
      </c>
      <c r="Q209" s="181">
        <v>0</v>
      </c>
      <c r="R209" s="181">
        <f>Q209*H209</f>
        <v>0</v>
      </c>
      <c r="S209" s="181">
        <v>0.001</v>
      </c>
      <c r="T209" s="182">
        <f>S209*H209</f>
        <v>0.001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83" t="s">
        <v>263</v>
      </c>
      <c r="AT209" s="183" t="s">
        <v>258</v>
      </c>
      <c r="AU209" s="183" t="s">
        <v>90</v>
      </c>
      <c r="AY209" s="19" t="s">
        <v>255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19" t="s">
        <v>87</v>
      </c>
      <c r="BK209" s="184">
        <f>ROUND(I209*H209,2)</f>
        <v>0</v>
      </c>
      <c r="BL209" s="19" t="s">
        <v>263</v>
      </c>
      <c r="BM209" s="183" t="s">
        <v>1419</v>
      </c>
    </row>
    <row r="210" s="13" customFormat="1">
      <c r="A210" s="13"/>
      <c r="B210" s="185"/>
      <c r="C210" s="13"/>
      <c r="D210" s="186" t="s">
        <v>265</v>
      </c>
      <c r="E210" s="187" t="s">
        <v>1</v>
      </c>
      <c r="F210" s="188" t="s">
        <v>1117</v>
      </c>
      <c r="G210" s="13"/>
      <c r="H210" s="187" t="s">
        <v>1</v>
      </c>
      <c r="I210" s="189"/>
      <c r="J210" s="13"/>
      <c r="K210" s="13"/>
      <c r="L210" s="185"/>
      <c r="M210" s="190"/>
      <c r="N210" s="191"/>
      <c r="O210" s="191"/>
      <c r="P210" s="191"/>
      <c r="Q210" s="191"/>
      <c r="R210" s="191"/>
      <c r="S210" s="191"/>
      <c r="T210" s="19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87" t="s">
        <v>265</v>
      </c>
      <c r="AU210" s="187" t="s">
        <v>90</v>
      </c>
      <c r="AV210" s="13" t="s">
        <v>87</v>
      </c>
      <c r="AW210" s="13" t="s">
        <v>35</v>
      </c>
      <c r="AX210" s="13" t="s">
        <v>79</v>
      </c>
      <c r="AY210" s="187" t="s">
        <v>255</v>
      </c>
    </row>
    <row r="211" s="13" customFormat="1">
      <c r="A211" s="13"/>
      <c r="B211" s="185"/>
      <c r="C211" s="13"/>
      <c r="D211" s="186" t="s">
        <v>265</v>
      </c>
      <c r="E211" s="187" t="s">
        <v>1</v>
      </c>
      <c r="F211" s="188" t="s">
        <v>1389</v>
      </c>
      <c r="G211" s="13"/>
      <c r="H211" s="187" t="s">
        <v>1</v>
      </c>
      <c r="I211" s="189"/>
      <c r="J211" s="13"/>
      <c r="K211" s="13"/>
      <c r="L211" s="185"/>
      <c r="M211" s="190"/>
      <c r="N211" s="191"/>
      <c r="O211" s="191"/>
      <c r="P211" s="191"/>
      <c r="Q211" s="191"/>
      <c r="R211" s="191"/>
      <c r="S211" s="191"/>
      <c r="T211" s="19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87" t="s">
        <v>265</v>
      </c>
      <c r="AU211" s="187" t="s">
        <v>90</v>
      </c>
      <c r="AV211" s="13" t="s">
        <v>87</v>
      </c>
      <c r="AW211" s="13" t="s">
        <v>35</v>
      </c>
      <c r="AX211" s="13" t="s">
        <v>79</v>
      </c>
      <c r="AY211" s="187" t="s">
        <v>255</v>
      </c>
    </row>
    <row r="212" s="14" customFormat="1">
      <c r="A212" s="14"/>
      <c r="B212" s="193"/>
      <c r="C212" s="14"/>
      <c r="D212" s="186" t="s">
        <v>265</v>
      </c>
      <c r="E212" s="194" t="s">
        <v>1</v>
      </c>
      <c r="F212" s="195" t="s">
        <v>87</v>
      </c>
      <c r="G212" s="14"/>
      <c r="H212" s="196">
        <v>1</v>
      </c>
      <c r="I212" s="197"/>
      <c r="J212" s="14"/>
      <c r="K212" s="14"/>
      <c r="L212" s="193"/>
      <c r="M212" s="198"/>
      <c r="N212" s="199"/>
      <c r="O212" s="199"/>
      <c r="P212" s="199"/>
      <c r="Q212" s="199"/>
      <c r="R212" s="199"/>
      <c r="S212" s="199"/>
      <c r="T212" s="20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194" t="s">
        <v>265</v>
      </c>
      <c r="AU212" s="194" t="s">
        <v>90</v>
      </c>
      <c r="AV212" s="14" t="s">
        <v>90</v>
      </c>
      <c r="AW212" s="14" t="s">
        <v>35</v>
      </c>
      <c r="AX212" s="14" t="s">
        <v>79</v>
      </c>
      <c r="AY212" s="194" t="s">
        <v>255</v>
      </c>
    </row>
    <row r="213" s="15" customFormat="1">
      <c r="A213" s="15"/>
      <c r="B213" s="201"/>
      <c r="C213" s="15"/>
      <c r="D213" s="186" t="s">
        <v>265</v>
      </c>
      <c r="E213" s="202" t="s">
        <v>1</v>
      </c>
      <c r="F213" s="203" t="s">
        <v>269</v>
      </c>
      <c r="G213" s="15"/>
      <c r="H213" s="204">
        <v>1</v>
      </c>
      <c r="I213" s="205"/>
      <c r="J213" s="15"/>
      <c r="K213" s="15"/>
      <c r="L213" s="201"/>
      <c r="M213" s="206"/>
      <c r="N213" s="207"/>
      <c r="O213" s="207"/>
      <c r="P213" s="207"/>
      <c r="Q213" s="207"/>
      <c r="R213" s="207"/>
      <c r="S213" s="207"/>
      <c r="T213" s="208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02" t="s">
        <v>265</v>
      </c>
      <c r="AU213" s="202" t="s">
        <v>90</v>
      </c>
      <c r="AV213" s="15" t="s">
        <v>270</v>
      </c>
      <c r="AW213" s="15" t="s">
        <v>35</v>
      </c>
      <c r="AX213" s="15" t="s">
        <v>87</v>
      </c>
      <c r="AY213" s="202" t="s">
        <v>255</v>
      </c>
    </row>
    <row r="214" s="2" customFormat="1" ht="37.8" customHeight="1">
      <c r="A214" s="38"/>
      <c r="B214" s="171"/>
      <c r="C214" s="172" t="s">
        <v>366</v>
      </c>
      <c r="D214" s="172" t="s">
        <v>258</v>
      </c>
      <c r="E214" s="173" t="s">
        <v>1118</v>
      </c>
      <c r="F214" s="174" t="s">
        <v>1119</v>
      </c>
      <c r="G214" s="175" t="s">
        <v>261</v>
      </c>
      <c r="H214" s="176">
        <v>1</v>
      </c>
      <c r="I214" s="177"/>
      <c r="J214" s="178">
        <f>ROUND(I214*H214,2)</f>
        <v>0</v>
      </c>
      <c r="K214" s="174" t="s">
        <v>262</v>
      </c>
      <c r="L214" s="39"/>
      <c r="M214" s="179" t="s">
        <v>1</v>
      </c>
      <c r="N214" s="180" t="s">
        <v>44</v>
      </c>
      <c r="O214" s="77"/>
      <c r="P214" s="181">
        <f>O214*H214</f>
        <v>0</v>
      </c>
      <c r="Q214" s="181">
        <v>0</v>
      </c>
      <c r="R214" s="181">
        <f>Q214*H214</f>
        <v>0</v>
      </c>
      <c r="S214" s="181">
        <v>0</v>
      </c>
      <c r="T214" s="18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3" t="s">
        <v>263</v>
      </c>
      <c r="AT214" s="183" t="s">
        <v>258</v>
      </c>
      <c r="AU214" s="183" t="s">
        <v>90</v>
      </c>
      <c r="AY214" s="19" t="s">
        <v>255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19" t="s">
        <v>87</v>
      </c>
      <c r="BK214" s="184">
        <f>ROUND(I214*H214,2)</f>
        <v>0</v>
      </c>
      <c r="BL214" s="19" t="s">
        <v>263</v>
      </c>
      <c r="BM214" s="183" t="s">
        <v>1420</v>
      </c>
    </row>
    <row r="215" s="13" customFormat="1">
      <c r="A215" s="13"/>
      <c r="B215" s="185"/>
      <c r="C215" s="13"/>
      <c r="D215" s="186" t="s">
        <v>265</v>
      </c>
      <c r="E215" s="187" t="s">
        <v>1</v>
      </c>
      <c r="F215" s="188" t="s">
        <v>1421</v>
      </c>
      <c r="G215" s="13"/>
      <c r="H215" s="187" t="s">
        <v>1</v>
      </c>
      <c r="I215" s="189"/>
      <c r="J215" s="13"/>
      <c r="K215" s="13"/>
      <c r="L215" s="185"/>
      <c r="M215" s="190"/>
      <c r="N215" s="191"/>
      <c r="O215" s="191"/>
      <c r="P215" s="191"/>
      <c r="Q215" s="191"/>
      <c r="R215" s="191"/>
      <c r="S215" s="191"/>
      <c r="T215" s="19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87" t="s">
        <v>265</v>
      </c>
      <c r="AU215" s="187" t="s">
        <v>90</v>
      </c>
      <c r="AV215" s="13" t="s">
        <v>87</v>
      </c>
      <c r="AW215" s="13" t="s">
        <v>35</v>
      </c>
      <c r="AX215" s="13" t="s">
        <v>79</v>
      </c>
      <c r="AY215" s="187" t="s">
        <v>255</v>
      </c>
    </row>
    <row r="216" s="14" customFormat="1">
      <c r="A216" s="14"/>
      <c r="B216" s="193"/>
      <c r="C216" s="14"/>
      <c r="D216" s="186" t="s">
        <v>265</v>
      </c>
      <c r="E216" s="194" t="s">
        <v>1</v>
      </c>
      <c r="F216" s="195" t="s">
        <v>87</v>
      </c>
      <c r="G216" s="14"/>
      <c r="H216" s="196">
        <v>1</v>
      </c>
      <c r="I216" s="197"/>
      <c r="J216" s="14"/>
      <c r="K216" s="14"/>
      <c r="L216" s="193"/>
      <c r="M216" s="198"/>
      <c r="N216" s="199"/>
      <c r="O216" s="199"/>
      <c r="P216" s="199"/>
      <c r="Q216" s="199"/>
      <c r="R216" s="199"/>
      <c r="S216" s="199"/>
      <c r="T216" s="20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194" t="s">
        <v>265</v>
      </c>
      <c r="AU216" s="194" t="s">
        <v>90</v>
      </c>
      <c r="AV216" s="14" t="s">
        <v>90</v>
      </c>
      <c r="AW216" s="14" t="s">
        <v>35</v>
      </c>
      <c r="AX216" s="14" t="s">
        <v>79</v>
      </c>
      <c r="AY216" s="194" t="s">
        <v>255</v>
      </c>
    </row>
    <row r="217" s="15" customFormat="1">
      <c r="A217" s="15"/>
      <c r="B217" s="201"/>
      <c r="C217" s="15"/>
      <c r="D217" s="186" t="s">
        <v>265</v>
      </c>
      <c r="E217" s="202" t="s">
        <v>1</v>
      </c>
      <c r="F217" s="203" t="s">
        <v>269</v>
      </c>
      <c r="G217" s="15"/>
      <c r="H217" s="204">
        <v>1</v>
      </c>
      <c r="I217" s="205"/>
      <c r="J217" s="15"/>
      <c r="K217" s="15"/>
      <c r="L217" s="201"/>
      <c r="M217" s="206"/>
      <c r="N217" s="207"/>
      <c r="O217" s="207"/>
      <c r="P217" s="207"/>
      <c r="Q217" s="207"/>
      <c r="R217" s="207"/>
      <c r="S217" s="207"/>
      <c r="T217" s="208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02" t="s">
        <v>265</v>
      </c>
      <c r="AU217" s="202" t="s">
        <v>90</v>
      </c>
      <c r="AV217" s="15" t="s">
        <v>270</v>
      </c>
      <c r="AW217" s="15" t="s">
        <v>35</v>
      </c>
      <c r="AX217" s="15" t="s">
        <v>87</v>
      </c>
      <c r="AY217" s="202" t="s">
        <v>255</v>
      </c>
    </row>
    <row r="218" s="2" customFormat="1" ht="24.15" customHeight="1">
      <c r="A218" s="38"/>
      <c r="B218" s="171"/>
      <c r="C218" s="209" t="s">
        <v>371</v>
      </c>
      <c r="D218" s="209" t="s">
        <v>277</v>
      </c>
      <c r="E218" s="210" t="s">
        <v>1122</v>
      </c>
      <c r="F218" s="211" t="s">
        <v>1123</v>
      </c>
      <c r="G218" s="212" t="s">
        <v>261</v>
      </c>
      <c r="H218" s="213">
        <v>1</v>
      </c>
      <c r="I218" s="214"/>
      <c r="J218" s="215">
        <f>ROUND(I218*H218,2)</f>
        <v>0</v>
      </c>
      <c r="K218" s="211" t="s">
        <v>262</v>
      </c>
      <c r="L218" s="216"/>
      <c r="M218" s="217" t="s">
        <v>1</v>
      </c>
      <c r="N218" s="218" t="s">
        <v>44</v>
      </c>
      <c r="O218" s="77"/>
      <c r="P218" s="181">
        <f>O218*H218</f>
        <v>0</v>
      </c>
      <c r="Q218" s="181">
        <v>0.020500000000000001</v>
      </c>
      <c r="R218" s="181">
        <f>Q218*H218</f>
        <v>0.020500000000000001</v>
      </c>
      <c r="S218" s="181">
        <v>0</v>
      </c>
      <c r="T218" s="18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3" t="s">
        <v>397</v>
      </c>
      <c r="AT218" s="183" t="s">
        <v>277</v>
      </c>
      <c r="AU218" s="183" t="s">
        <v>90</v>
      </c>
      <c r="AY218" s="19" t="s">
        <v>255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19" t="s">
        <v>87</v>
      </c>
      <c r="BK218" s="184">
        <f>ROUND(I218*H218,2)</f>
        <v>0</v>
      </c>
      <c r="BL218" s="19" t="s">
        <v>263</v>
      </c>
      <c r="BM218" s="183" t="s">
        <v>1422</v>
      </c>
    </row>
    <row r="219" s="13" customFormat="1">
      <c r="A219" s="13"/>
      <c r="B219" s="185"/>
      <c r="C219" s="13"/>
      <c r="D219" s="186" t="s">
        <v>265</v>
      </c>
      <c r="E219" s="187" t="s">
        <v>1</v>
      </c>
      <c r="F219" s="188" t="s">
        <v>1421</v>
      </c>
      <c r="G219" s="13"/>
      <c r="H219" s="187" t="s">
        <v>1</v>
      </c>
      <c r="I219" s="189"/>
      <c r="J219" s="13"/>
      <c r="K219" s="13"/>
      <c r="L219" s="185"/>
      <c r="M219" s="190"/>
      <c r="N219" s="191"/>
      <c r="O219" s="191"/>
      <c r="P219" s="191"/>
      <c r="Q219" s="191"/>
      <c r="R219" s="191"/>
      <c r="S219" s="191"/>
      <c r="T219" s="19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87" t="s">
        <v>265</v>
      </c>
      <c r="AU219" s="187" t="s">
        <v>90</v>
      </c>
      <c r="AV219" s="13" t="s">
        <v>87</v>
      </c>
      <c r="AW219" s="13" t="s">
        <v>35</v>
      </c>
      <c r="AX219" s="13" t="s">
        <v>79</v>
      </c>
      <c r="AY219" s="187" t="s">
        <v>255</v>
      </c>
    </row>
    <row r="220" s="14" customFormat="1">
      <c r="A220" s="14"/>
      <c r="B220" s="193"/>
      <c r="C220" s="14"/>
      <c r="D220" s="186" t="s">
        <v>265</v>
      </c>
      <c r="E220" s="194" t="s">
        <v>1</v>
      </c>
      <c r="F220" s="195" t="s">
        <v>87</v>
      </c>
      <c r="G220" s="14"/>
      <c r="H220" s="196">
        <v>1</v>
      </c>
      <c r="I220" s="197"/>
      <c r="J220" s="14"/>
      <c r="K220" s="14"/>
      <c r="L220" s="193"/>
      <c r="M220" s="198"/>
      <c r="N220" s="199"/>
      <c r="O220" s="199"/>
      <c r="P220" s="199"/>
      <c r="Q220" s="199"/>
      <c r="R220" s="199"/>
      <c r="S220" s="199"/>
      <c r="T220" s="20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194" t="s">
        <v>265</v>
      </c>
      <c r="AU220" s="194" t="s">
        <v>90</v>
      </c>
      <c r="AV220" s="14" t="s">
        <v>90</v>
      </c>
      <c r="AW220" s="14" t="s">
        <v>35</v>
      </c>
      <c r="AX220" s="14" t="s">
        <v>79</v>
      </c>
      <c r="AY220" s="194" t="s">
        <v>255</v>
      </c>
    </row>
    <row r="221" s="15" customFormat="1">
      <c r="A221" s="15"/>
      <c r="B221" s="201"/>
      <c r="C221" s="15"/>
      <c r="D221" s="186" t="s">
        <v>265</v>
      </c>
      <c r="E221" s="202" t="s">
        <v>1</v>
      </c>
      <c r="F221" s="203" t="s">
        <v>269</v>
      </c>
      <c r="G221" s="15"/>
      <c r="H221" s="204">
        <v>1</v>
      </c>
      <c r="I221" s="205"/>
      <c r="J221" s="15"/>
      <c r="K221" s="15"/>
      <c r="L221" s="201"/>
      <c r="M221" s="206"/>
      <c r="N221" s="207"/>
      <c r="O221" s="207"/>
      <c r="P221" s="207"/>
      <c r="Q221" s="207"/>
      <c r="R221" s="207"/>
      <c r="S221" s="207"/>
      <c r="T221" s="208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02" t="s">
        <v>265</v>
      </c>
      <c r="AU221" s="202" t="s">
        <v>90</v>
      </c>
      <c r="AV221" s="15" t="s">
        <v>270</v>
      </c>
      <c r="AW221" s="15" t="s">
        <v>35</v>
      </c>
      <c r="AX221" s="15" t="s">
        <v>87</v>
      </c>
      <c r="AY221" s="202" t="s">
        <v>255</v>
      </c>
    </row>
    <row r="222" s="2" customFormat="1" ht="24.15" customHeight="1">
      <c r="A222" s="38"/>
      <c r="B222" s="171"/>
      <c r="C222" s="172" t="s">
        <v>375</v>
      </c>
      <c r="D222" s="172" t="s">
        <v>258</v>
      </c>
      <c r="E222" s="173" t="s">
        <v>776</v>
      </c>
      <c r="F222" s="174" t="s">
        <v>777</v>
      </c>
      <c r="G222" s="175" t="s">
        <v>261</v>
      </c>
      <c r="H222" s="176">
        <v>1</v>
      </c>
      <c r="I222" s="177"/>
      <c r="J222" s="178">
        <f>ROUND(I222*H222,2)</f>
        <v>0</v>
      </c>
      <c r="K222" s="174" t="s">
        <v>262</v>
      </c>
      <c r="L222" s="39"/>
      <c r="M222" s="179" t="s">
        <v>1</v>
      </c>
      <c r="N222" s="180" t="s">
        <v>44</v>
      </c>
      <c r="O222" s="77"/>
      <c r="P222" s="181">
        <f>O222*H222</f>
        <v>0</v>
      </c>
      <c r="Q222" s="181">
        <v>0</v>
      </c>
      <c r="R222" s="181">
        <f>Q222*H222</f>
        <v>0</v>
      </c>
      <c r="S222" s="181">
        <v>0</v>
      </c>
      <c r="T222" s="18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3" t="s">
        <v>263</v>
      </c>
      <c r="AT222" s="183" t="s">
        <v>258</v>
      </c>
      <c r="AU222" s="183" t="s">
        <v>90</v>
      </c>
      <c r="AY222" s="19" t="s">
        <v>255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19" t="s">
        <v>87</v>
      </c>
      <c r="BK222" s="184">
        <f>ROUND(I222*H222,2)</f>
        <v>0</v>
      </c>
      <c r="BL222" s="19" t="s">
        <v>263</v>
      </c>
      <c r="BM222" s="183" t="s">
        <v>1423</v>
      </c>
    </row>
    <row r="223" s="14" customFormat="1">
      <c r="A223" s="14"/>
      <c r="B223" s="193"/>
      <c r="C223" s="14"/>
      <c r="D223" s="186" t="s">
        <v>265</v>
      </c>
      <c r="E223" s="194" t="s">
        <v>1</v>
      </c>
      <c r="F223" s="195" t="s">
        <v>87</v>
      </c>
      <c r="G223" s="14"/>
      <c r="H223" s="196">
        <v>1</v>
      </c>
      <c r="I223" s="197"/>
      <c r="J223" s="14"/>
      <c r="K223" s="14"/>
      <c r="L223" s="193"/>
      <c r="M223" s="198"/>
      <c r="N223" s="199"/>
      <c r="O223" s="199"/>
      <c r="P223" s="199"/>
      <c r="Q223" s="199"/>
      <c r="R223" s="199"/>
      <c r="S223" s="199"/>
      <c r="T223" s="20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194" t="s">
        <v>265</v>
      </c>
      <c r="AU223" s="194" t="s">
        <v>90</v>
      </c>
      <c r="AV223" s="14" t="s">
        <v>90</v>
      </c>
      <c r="AW223" s="14" t="s">
        <v>35</v>
      </c>
      <c r="AX223" s="14" t="s">
        <v>87</v>
      </c>
      <c r="AY223" s="194" t="s">
        <v>255</v>
      </c>
    </row>
    <row r="224" s="2" customFormat="1" ht="16.5" customHeight="1">
      <c r="A224" s="38"/>
      <c r="B224" s="171"/>
      <c r="C224" s="209" t="s">
        <v>379</v>
      </c>
      <c r="D224" s="209" t="s">
        <v>277</v>
      </c>
      <c r="E224" s="210" t="s">
        <v>779</v>
      </c>
      <c r="F224" s="211" t="s">
        <v>780</v>
      </c>
      <c r="G224" s="212" t="s">
        <v>261</v>
      </c>
      <c r="H224" s="213">
        <v>1</v>
      </c>
      <c r="I224" s="214"/>
      <c r="J224" s="215">
        <f>ROUND(I224*H224,2)</f>
        <v>0</v>
      </c>
      <c r="K224" s="211" t="s">
        <v>262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0.00014999999999999999</v>
      </c>
      <c r="R224" s="181">
        <f>Q224*H224</f>
        <v>0.00014999999999999999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397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263</v>
      </c>
      <c r="BM224" s="183" t="s">
        <v>1424</v>
      </c>
    </row>
    <row r="225" s="2" customFormat="1" ht="24.15" customHeight="1">
      <c r="A225" s="38"/>
      <c r="B225" s="171"/>
      <c r="C225" s="172" t="s">
        <v>383</v>
      </c>
      <c r="D225" s="172" t="s">
        <v>258</v>
      </c>
      <c r="E225" s="173" t="s">
        <v>782</v>
      </c>
      <c r="F225" s="174" t="s">
        <v>783</v>
      </c>
      <c r="G225" s="175" t="s">
        <v>261</v>
      </c>
      <c r="H225" s="176">
        <v>1</v>
      </c>
      <c r="I225" s="177"/>
      <c r="J225" s="178">
        <f>ROUND(I225*H225,2)</f>
        <v>0</v>
      </c>
      <c r="K225" s="174" t="s">
        <v>262</v>
      </c>
      <c r="L225" s="39"/>
      <c r="M225" s="179" t="s">
        <v>1</v>
      </c>
      <c r="N225" s="180" t="s">
        <v>44</v>
      </c>
      <c r="O225" s="77"/>
      <c r="P225" s="181">
        <f>O225*H225</f>
        <v>0</v>
      </c>
      <c r="Q225" s="181">
        <v>0</v>
      </c>
      <c r="R225" s="181">
        <f>Q225*H225</f>
        <v>0</v>
      </c>
      <c r="S225" s="181">
        <v>0.00044999999999999999</v>
      </c>
      <c r="T225" s="182">
        <f>S225*H225</f>
        <v>0.00044999999999999999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3" t="s">
        <v>263</v>
      </c>
      <c r="AT225" s="183" t="s">
        <v>258</v>
      </c>
      <c r="AU225" s="183" t="s">
        <v>90</v>
      </c>
      <c r="AY225" s="19" t="s">
        <v>255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19" t="s">
        <v>87</v>
      </c>
      <c r="BK225" s="184">
        <f>ROUND(I225*H225,2)</f>
        <v>0</v>
      </c>
      <c r="BL225" s="19" t="s">
        <v>263</v>
      </c>
      <c r="BM225" s="183" t="s">
        <v>1425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87</v>
      </c>
      <c r="AY226" s="194" t="s">
        <v>255</v>
      </c>
    </row>
    <row r="227" s="2" customFormat="1" ht="24.15" customHeight="1">
      <c r="A227" s="38"/>
      <c r="B227" s="171"/>
      <c r="C227" s="172" t="s">
        <v>387</v>
      </c>
      <c r="D227" s="172" t="s">
        <v>258</v>
      </c>
      <c r="E227" s="173" t="s">
        <v>785</v>
      </c>
      <c r="F227" s="174" t="s">
        <v>786</v>
      </c>
      <c r="G227" s="175" t="s">
        <v>297</v>
      </c>
      <c r="H227" s="176">
        <v>4.9000000000000004</v>
      </c>
      <c r="I227" s="177"/>
      <c r="J227" s="178">
        <f>ROUND(I227*H227,2)</f>
        <v>0</v>
      </c>
      <c r="K227" s="174" t="s">
        <v>262</v>
      </c>
      <c r="L227" s="39"/>
      <c r="M227" s="179" t="s">
        <v>1</v>
      </c>
      <c r="N227" s="180" t="s">
        <v>44</v>
      </c>
      <c r="O227" s="77"/>
      <c r="P227" s="181">
        <f>O227*H227</f>
        <v>0</v>
      </c>
      <c r="Q227" s="181">
        <v>0</v>
      </c>
      <c r="R227" s="181">
        <f>Q227*H227</f>
        <v>0</v>
      </c>
      <c r="S227" s="181">
        <v>0</v>
      </c>
      <c r="T227" s="18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83" t="s">
        <v>263</v>
      </c>
      <c r="AT227" s="183" t="s">
        <v>258</v>
      </c>
      <c r="AU227" s="183" t="s">
        <v>90</v>
      </c>
      <c r="AY227" s="19" t="s">
        <v>255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19" t="s">
        <v>87</v>
      </c>
      <c r="BK227" s="184">
        <f>ROUND(I227*H227,2)</f>
        <v>0</v>
      </c>
      <c r="BL227" s="19" t="s">
        <v>263</v>
      </c>
      <c r="BM227" s="183" t="s">
        <v>1426</v>
      </c>
    </row>
    <row r="228" s="14" customFormat="1">
      <c r="A228" s="14"/>
      <c r="B228" s="193"/>
      <c r="C228" s="14"/>
      <c r="D228" s="186" t="s">
        <v>265</v>
      </c>
      <c r="E228" s="194" t="s">
        <v>1</v>
      </c>
      <c r="F228" s="195" t="s">
        <v>1129</v>
      </c>
      <c r="G228" s="14"/>
      <c r="H228" s="196">
        <v>4.9000000000000004</v>
      </c>
      <c r="I228" s="197"/>
      <c r="J228" s="14"/>
      <c r="K228" s="14"/>
      <c r="L228" s="193"/>
      <c r="M228" s="198"/>
      <c r="N228" s="199"/>
      <c r="O228" s="199"/>
      <c r="P228" s="199"/>
      <c r="Q228" s="199"/>
      <c r="R228" s="199"/>
      <c r="S228" s="199"/>
      <c r="T228" s="20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194" t="s">
        <v>265</v>
      </c>
      <c r="AU228" s="194" t="s">
        <v>90</v>
      </c>
      <c r="AV228" s="14" t="s">
        <v>90</v>
      </c>
      <c r="AW228" s="14" t="s">
        <v>35</v>
      </c>
      <c r="AX228" s="14" t="s">
        <v>79</v>
      </c>
      <c r="AY228" s="194" t="s">
        <v>255</v>
      </c>
    </row>
    <row r="229" s="15" customFormat="1">
      <c r="A229" s="15"/>
      <c r="B229" s="201"/>
      <c r="C229" s="15"/>
      <c r="D229" s="186" t="s">
        <v>265</v>
      </c>
      <c r="E229" s="202" t="s">
        <v>1</v>
      </c>
      <c r="F229" s="203" t="s">
        <v>269</v>
      </c>
      <c r="G229" s="15"/>
      <c r="H229" s="204">
        <v>4.9000000000000004</v>
      </c>
      <c r="I229" s="205"/>
      <c r="J229" s="15"/>
      <c r="K229" s="15"/>
      <c r="L229" s="201"/>
      <c r="M229" s="206"/>
      <c r="N229" s="207"/>
      <c r="O229" s="207"/>
      <c r="P229" s="207"/>
      <c r="Q229" s="207"/>
      <c r="R229" s="207"/>
      <c r="S229" s="207"/>
      <c r="T229" s="20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02" t="s">
        <v>265</v>
      </c>
      <c r="AU229" s="202" t="s">
        <v>90</v>
      </c>
      <c r="AV229" s="15" t="s">
        <v>270</v>
      </c>
      <c r="AW229" s="15" t="s">
        <v>35</v>
      </c>
      <c r="AX229" s="15" t="s">
        <v>87</v>
      </c>
      <c r="AY229" s="202" t="s">
        <v>255</v>
      </c>
    </row>
    <row r="230" s="2" customFormat="1" ht="24.15" customHeight="1">
      <c r="A230" s="38"/>
      <c r="B230" s="171"/>
      <c r="C230" s="172" t="s">
        <v>300</v>
      </c>
      <c r="D230" s="172" t="s">
        <v>258</v>
      </c>
      <c r="E230" s="173" t="s">
        <v>789</v>
      </c>
      <c r="F230" s="174" t="s">
        <v>790</v>
      </c>
      <c r="G230" s="175" t="s">
        <v>261</v>
      </c>
      <c r="H230" s="176">
        <v>1</v>
      </c>
      <c r="I230" s="177"/>
      <c r="J230" s="178">
        <f>ROUND(I230*H230,2)</f>
        <v>0</v>
      </c>
      <c r="K230" s="174" t="s">
        <v>262</v>
      </c>
      <c r="L230" s="39"/>
      <c r="M230" s="179" t="s">
        <v>1</v>
      </c>
      <c r="N230" s="180" t="s">
        <v>44</v>
      </c>
      <c r="O230" s="77"/>
      <c r="P230" s="181">
        <f>O230*H230</f>
        <v>0</v>
      </c>
      <c r="Q230" s="181">
        <v>0</v>
      </c>
      <c r="R230" s="181">
        <f>Q230*H230</f>
        <v>0</v>
      </c>
      <c r="S230" s="181">
        <v>0.024</v>
      </c>
      <c r="T230" s="182">
        <f>S230*H230</f>
        <v>0.024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83" t="s">
        <v>263</v>
      </c>
      <c r="AT230" s="183" t="s">
        <v>258</v>
      </c>
      <c r="AU230" s="183" t="s">
        <v>90</v>
      </c>
      <c r="AY230" s="19" t="s">
        <v>255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19" t="s">
        <v>87</v>
      </c>
      <c r="BK230" s="184">
        <f>ROUND(I230*H230,2)</f>
        <v>0</v>
      </c>
      <c r="BL230" s="19" t="s">
        <v>263</v>
      </c>
      <c r="BM230" s="183" t="s">
        <v>1427</v>
      </c>
    </row>
    <row r="231" s="13" customFormat="1">
      <c r="A231" s="13"/>
      <c r="B231" s="185"/>
      <c r="C231" s="13"/>
      <c r="D231" s="186" t="s">
        <v>265</v>
      </c>
      <c r="E231" s="187" t="s">
        <v>1</v>
      </c>
      <c r="F231" s="188" t="s">
        <v>792</v>
      </c>
      <c r="G231" s="13"/>
      <c r="H231" s="187" t="s">
        <v>1</v>
      </c>
      <c r="I231" s="189"/>
      <c r="J231" s="13"/>
      <c r="K231" s="13"/>
      <c r="L231" s="185"/>
      <c r="M231" s="190"/>
      <c r="N231" s="191"/>
      <c r="O231" s="191"/>
      <c r="P231" s="191"/>
      <c r="Q231" s="191"/>
      <c r="R231" s="191"/>
      <c r="S231" s="191"/>
      <c r="T231" s="19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87" t="s">
        <v>265</v>
      </c>
      <c r="AU231" s="187" t="s">
        <v>90</v>
      </c>
      <c r="AV231" s="13" t="s">
        <v>87</v>
      </c>
      <c r="AW231" s="13" t="s">
        <v>35</v>
      </c>
      <c r="AX231" s="13" t="s">
        <v>79</v>
      </c>
      <c r="AY231" s="187" t="s">
        <v>255</v>
      </c>
    </row>
    <row r="232" s="14" customFormat="1">
      <c r="A232" s="14"/>
      <c r="B232" s="193"/>
      <c r="C232" s="14"/>
      <c r="D232" s="186" t="s">
        <v>265</v>
      </c>
      <c r="E232" s="194" t="s">
        <v>1</v>
      </c>
      <c r="F232" s="195" t="s">
        <v>87</v>
      </c>
      <c r="G232" s="14"/>
      <c r="H232" s="196">
        <v>1</v>
      </c>
      <c r="I232" s="197"/>
      <c r="J232" s="14"/>
      <c r="K232" s="14"/>
      <c r="L232" s="193"/>
      <c r="M232" s="198"/>
      <c r="N232" s="199"/>
      <c r="O232" s="199"/>
      <c r="P232" s="199"/>
      <c r="Q232" s="199"/>
      <c r="R232" s="199"/>
      <c r="S232" s="199"/>
      <c r="T232" s="20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194" t="s">
        <v>265</v>
      </c>
      <c r="AU232" s="194" t="s">
        <v>90</v>
      </c>
      <c r="AV232" s="14" t="s">
        <v>90</v>
      </c>
      <c r="AW232" s="14" t="s">
        <v>35</v>
      </c>
      <c r="AX232" s="14" t="s">
        <v>87</v>
      </c>
      <c r="AY232" s="194" t="s">
        <v>255</v>
      </c>
    </row>
    <row r="233" s="2" customFormat="1" ht="24.15" customHeight="1">
      <c r="A233" s="38"/>
      <c r="B233" s="171"/>
      <c r="C233" s="172" t="s">
        <v>306</v>
      </c>
      <c r="D233" s="172" t="s">
        <v>258</v>
      </c>
      <c r="E233" s="173" t="s">
        <v>793</v>
      </c>
      <c r="F233" s="174" t="s">
        <v>794</v>
      </c>
      <c r="G233" s="175" t="s">
        <v>261</v>
      </c>
      <c r="H233" s="176">
        <v>1</v>
      </c>
      <c r="I233" s="177"/>
      <c r="J233" s="178">
        <f>ROUND(I233*H233,2)</f>
        <v>0</v>
      </c>
      <c r="K233" s="174" t="s">
        <v>262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263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263</v>
      </c>
      <c r="BM233" s="183" t="s">
        <v>1428</v>
      </c>
    </row>
    <row r="234" s="13" customFormat="1">
      <c r="A234" s="13"/>
      <c r="B234" s="185"/>
      <c r="C234" s="13"/>
      <c r="D234" s="186" t="s">
        <v>265</v>
      </c>
      <c r="E234" s="187" t="s">
        <v>1</v>
      </c>
      <c r="F234" s="188" t="s">
        <v>1117</v>
      </c>
      <c r="G234" s="13"/>
      <c r="H234" s="187" t="s">
        <v>1</v>
      </c>
      <c r="I234" s="189"/>
      <c r="J234" s="13"/>
      <c r="K234" s="13"/>
      <c r="L234" s="185"/>
      <c r="M234" s="190"/>
      <c r="N234" s="191"/>
      <c r="O234" s="191"/>
      <c r="P234" s="191"/>
      <c r="Q234" s="191"/>
      <c r="R234" s="191"/>
      <c r="S234" s="191"/>
      <c r="T234" s="19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87" t="s">
        <v>265</v>
      </c>
      <c r="AU234" s="187" t="s">
        <v>90</v>
      </c>
      <c r="AV234" s="13" t="s">
        <v>87</v>
      </c>
      <c r="AW234" s="13" t="s">
        <v>35</v>
      </c>
      <c r="AX234" s="13" t="s">
        <v>79</v>
      </c>
      <c r="AY234" s="187" t="s">
        <v>255</v>
      </c>
    </row>
    <row r="235" s="13" customFormat="1">
      <c r="A235" s="13"/>
      <c r="B235" s="185"/>
      <c r="C235" s="13"/>
      <c r="D235" s="186" t="s">
        <v>265</v>
      </c>
      <c r="E235" s="187" t="s">
        <v>1</v>
      </c>
      <c r="F235" s="188" t="s">
        <v>1389</v>
      </c>
      <c r="G235" s="13"/>
      <c r="H235" s="187" t="s">
        <v>1</v>
      </c>
      <c r="I235" s="189"/>
      <c r="J235" s="13"/>
      <c r="K235" s="13"/>
      <c r="L235" s="185"/>
      <c r="M235" s="190"/>
      <c r="N235" s="191"/>
      <c r="O235" s="191"/>
      <c r="P235" s="191"/>
      <c r="Q235" s="191"/>
      <c r="R235" s="191"/>
      <c r="S235" s="191"/>
      <c r="T235" s="19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87" t="s">
        <v>265</v>
      </c>
      <c r="AU235" s="187" t="s">
        <v>90</v>
      </c>
      <c r="AV235" s="13" t="s">
        <v>87</v>
      </c>
      <c r="AW235" s="13" t="s">
        <v>35</v>
      </c>
      <c r="AX235" s="13" t="s">
        <v>79</v>
      </c>
      <c r="AY235" s="187" t="s">
        <v>255</v>
      </c>
    </row>
    <row r="236" s="14" customFormat="1">
      <c r="A236" s="14"/>
      <c r="B236" s="193"/>
      <c r="C236" s="14"/>
      <c r="D236" s="186" t="s">
        <v>265</v>
      </c>
      <c r="E236" s="194" t="s">
        <v>1</v>
      </c>
      <c r="F236" s="195" t="s">
        <v>87</v>
      </c>
      <c r="G236" s="14"/>
      <c r="H236" s="196">
        <v>1</v>
      </c>
      <c r="I236" s="197"/>
      <c r="J236" s="14"/>
      <c r="K236" s="14"/>
      <c r="L236" s="193"/>
      <c r="M236" s="198"/>
      <c r="N236" s="199"/>
      <c r="O236" s="199"/>
      <c r="P236" s="199"/>
      <c r="Q236" s="199"/>
      <c r="R236" s="199"/>
      <c r="S236" s="199"/>
      <c r="T236" s="20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194" t="s">
        <v>265</v>
      </c>
      <c r="AU236" s="194" t="s">
        <v>90</v>
      </c>
      <c r="AV236" s="14" t="s">
        <v>90</v>
      </c>
      <c r="AW236" s="14" t="s">
        <v>35</v>
      </c>
      <c r="AX236" s="14" t="s">
        <v>79</v>
      </c>
      <c r="AY236" s="194" t="s">
        <v>255</v>
      </c>
    </row>
    <row r="237" s="15" customFormat="1">
      <c r="A237" s="15"/>
      <c r="B237" s="201"/>
      <c r="C237" s="15"/>
      <c r="D237" s="186" t="s">
        <v>265</v>
      </c>
      <c r="E237" s="202" t="s">
        <v>1</v>
      </c>
      <c r="F237" s="203" t="s">
        <v>269</v>
      </c>
      <c r="G237" s="15"/>
      <c r="H237" s="204">
        <v>1</v>
      </c>
      <c r="I237" s="205"/>
      <c r="J237" s="15"/>
      <c r="K237" s="15"/>
      <c r="L237" s="201"/>
      <c r="M237" s="206"/>
      <c r="N237" s="207"/>
      <c r="O237" s="207"/>
      <c r="P237" s="207"/>
      <c r="Q237" s="207"/>
      <c r="R237" s="207"/>
      <c r="S237" s="207"/>
      <c r="T237" s="20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02" t="s">
        <v>265</v>
      </c>
      <c r="AU237" s="202" t="s">
        <v>90</v>
      </c>
      <c r="AV237" s="15" t="s">
        <v>270</v>
      </c>
      <c r="AW237" s="15" t="s">
        <v>35</v>
      </c>
      <c r="AX237" s="15" t="s">
        <v>87</v>
      </c>
      <c r="AY237" s="202" t="s">
        <v>255</v>
      </c>
    </row>
    <row r="238" s="2" customFormat="1" ht="24.15" customHeight="1">
      <c r="A238" s="38"/>
      <c r="B238" s="171"/>
      <c r="C238" s="209" t="s">
        <v>397</v>
      </c>
      <c r="D238" s="209" t="s">
        <v>277</v>
      </c>
      <c r="E238" s="210" t="s">
        <v>1132</v>
      </c>
      <c r="F238" s="211" t="s">
        <v>1133</v>
      </c>
      <c r="G238" s="212" t="s">
        <v>261</v>
      </c>
      <c r="H238" s="213">
        <v>1</v>
      </c>
      <c r="I238" s="214"/>
      <c r="J238" s="215">
        <f>ROUND(I238*H238,2)</f>
        <v>0</v>
      </c>
      <c r="K238" s="211" t="s">
        <v>262</v>
      </c>
      <c r="L238" s="216"/>
      <c r="M238" s="217" t="s">
        <v>1</v>
      </c>
      <c r="N238" s="218" t="s">
        <v>44</v>
      </c>
      <c r="O238" s="77"/>
      <c r="P238" s="181">
        <f>O238*H238</f>
        <v>0</v>
      </c>
      <c r="Q238" s="181">
        <v>0.00097000000000000005</v>
      </c>
      <c r="R238" s="181">
        <f>Q238*H238</f>
        <v>0.00097000000000000005</v>
      </c>
      <c r="S238" s="181">
        <v>0</v>
      </c>
      <c r="T238" s="18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3" t="s">
        <v>397</v>
      </c>
      <c r="AT238" s="183" t="s">
        <v>277</v>
      </c>
      <c r="AU238" s="183" t="s">
        <v>90</v>
      </c>
      <c r="AY238" s="19" t="s">
        <v>255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19" t="s">
        <v>87</v>
      </c>
      <c r="BK238" s="184">
        <f>ROUND(I238*H238,2)</f>
        <v>0</v>
      </c>
      <c r="BL238" s="19" t="s">
        <v>263</v>
      </c>
      <c r="BM238" s="183" t="s">
        <v>1429</v>
      </c>
    </row>
    <row r="239" s="13" customFormat="1">
      <c r="A239" s="13"/>
      <c r="B239" s="185"/>
      <c r="C239" s="13"/>
      <c r="D239" s="186" t="s">
        <v>265</v>
      </c>
      <c r="E239" s="187" t="s">
        <v>1</v>
      </c>
      <c r="F239" s="188" t="s">
        <v>1117</v>
      </c>
      <c r="G239" s="13"/>
      <c r="H239" s="187" t="s">
        <v>1</v>
      </c>
      <c r="I239" s="189"/>
      <c r="J239" s="13"/>
      <c r="K239" s="13"/>
      <c r="L239" s="185"/>
      <c r="M239" s="190"/>
      <c r="N239" s="191"/>
      <c r="O239" s="191"/>
      <c r="P239" s="191"/>
      <c r="Q239" s="191"/>
      <c r="R239" s="191"/>
      <c r="S239" s="191"/>
      <c r="T239" s="19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87" t="s">
        <v>265</v>
      </c>
      <c r="AU239" s="187" t="s">
        <v>90</v>
      </c>
      <c r="AV239" s="13" t="s">
        <v>87</v>
      </c>
      <c r="AW239" s="13" t="s">
        <v>35</v>
      </c>
      <c r="AX239" s="13" t="s">
        <v>79</v>
      </c>
      <c r="AY239" s="187" t="s">
        <v>255</v>
      </c>
    </row>
    <row r="240" s="13" customFormat="1">
      <c r="A240" s="13"/>
      <c r="B240" s="185"/>
      <c r="C240" s="13"/>
      <c r="D240" s="186" t="s">
        <v>265</v>
      </c>
      <c r="E240" s="187" t="s">
        <v>1</v>
      </c>
      <c r="F240" s="188" t="s">
        <v>1389</v>
      </c>
      <c r="G240" s="13"/>
      <c r="H240" s="187" t="s">
        <v>1</v>
      </c>
      <c r="I240" s="189"/>
      <c r="J240" s="13"/>
      <c r="K240" s="13"/>
      <c r="L240" s="185"/>
      <c r="M240" s="190"/>
      <c r="N240" s="191"/>
      <c r="O240" s="191"/>
      <c r="P240" s="191"/>
      <c r="Q240" s="191"/>
      <c r="R240" s="191"/>
      <c r="S240" s="191"/>
      <c r="T240" s="19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87" t="s">
        <v>265</v>
      </c>
      <c r="AU240" s="187" t="s">
        <v>90</v>
      </c>
      <c r="AV240" s="13" t="s">
        <v>87</v>
      </c>
      <c r="AW240" s="13" t="s">
        <v>35</v>
      </c>
      <c r="AX240" s="13" t="s">
        <v>79</v>
      </c>
      <c r="AY240" s="187" t="s">
        <v>255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87</v>
      </c>
      <c r="G241" s="14"/>
      <c r="H241" s="196">
        <v>1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79</v>
      </c>
      <c r="AY241" s="194" t="s">
        <v>255</v>
      </c>
    </row>
    <row r="242" s="15" customFormat="1">
      <c r="A242" s="15"/>
      <c r="B242" s="201"/>
      <c r="C242" s="15"/>
      <c r="D242" s="186" t="s">
        <v>265</v>
      </c>
      <c r="E242" s="202" t="s">
        <v>1</v>
      </c>
      <c r="F242" s="203" t="s">
        <v>269</v>
      </c>
      <c r="G242" s="15"/>
      <c r="H242" s="204">
        <v>1</v>
      </c>
      <c r="I242" s="205"/>
      <c r="J242" s="15"/>
      <c r="K242" s="15"/>
      <c r="L242" s="201"/>
      <c r="M242" s="206"/>
      <c r="N242" s="207"/>
      <c r="O242" s="207"/>
      <c r="P242" s="207"/>
      <c r="Q242" s="207"/>
      <c r="R242" s="207"/>
      <c r="S242" s="207"/>
      <c r="T242" s="20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02" t="s">
        <v>265</v>
      </c>
      <c r="AU242" s="202" t="s">
        <v>90</v>
      </c>
      <c r="AV242" s="15" t="s">
        <v>270</v>
      </c>
      <c r="AW242" s="15" t="s">
        <v>35</v>
      </c>
      <c r="AX242" s="15" t="s">
        <v>87</v>
      </c>
      <c r="AY242" s="202" t="s">
        <v>255</v>
      </c>
    </row>
    <row r="243" s="2" customFormat="1" ht="24.15" customHeight="1">
      <c r="A243" s="38"/>
      <c r="B243" s="171"/>
      <c r="C243" s="172" t="s">
        <v>401</v>
      </c>
      <c r="D243" s="172" t="s">
        <v>258</v>
      </c>
      <c r="E243" s="173" t="s">
        <v>799</v>
      </c>
      <c r="F243" s="174" t="s">
        <v>800</v>
      </c>
      <c r="G243" s="175" t="s">
        <v>261</v>
      </c>
      <c r="H243" s="176">
        <v>1</v>
      </c>
      <c r="I243" s="177"/>
      <c r="J243" s="178">
        <f>ROUND(I243*H243,2)</f>
        <v>0</v>
      </c>
      <c r="K243" s="174" t="s">
        <v>1</v>
      </c>
      <c r="L243" s="39"/>
      <c r="M243" s="179" t="s">
        <v>1</v>
      </c>
      <c r="N243" s="180" t="s">
        <v>44</v>
      </c>
      <c r="O243" s="77"/>
      <c r="P243" s="181">
        <f>O243*H243</f>
        <v>0</v>
      </c>
      <c r="Q243" s="181">
        <v>0</v>
      </c>
      <c r="R243" s="181">
        <f>Q243*H243</f>
        <v>0</v>
      </c>
      <c r="S243" s="181">
        <v>0</v>
      </c>
      <c r="T243" s="18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83" t="s">
        <v>263</v>
      </c>
      <c r="AT243" s="183" t="s">
        <v>258</v>
      </c>
      <c r="AU243" s="183" t="s">
        <v>90</v>
      </c>
      <c r="AY243" s="19" t="s">
        <v>255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19" t="s">
        <v>87</v>
      </c>
      <c r="BK243" s="184">
        <f>ROUND(I243*H243,2)</f>
        <v>0</v>
      </c>
      <c r="BL243" s="19" t="s">
        <v>263</v>
      </c>
      <c r="BM243" s="183" t="s">
        <v>1430</v>
      </c>
    </row>
    <row r="244" s="14" customFormat="1">
      <c r="A244" s="14"/>
      <c r="B244" s="193"/>
      <c r="C244" s="14"/>
      <c r="D244" s="186" t="s">
        <v>265</v>
      </c>
      <c r="E244" s="194" t="s">
        <v>1</v>
      </c>
      <c r="F244" s="195" t="s">
        <v>87</v>
      </c>
      <c r="G244" s="14"/>
      <c r="H244" s="196">
        <v>1</v>
      </c>
      <c r="I244" s="197"/>
      <c r="J244" s="14"/>
      <c r="K244" s="14"/>
      <c r="L244" s="193"/>
      <c r="M244" s="198"/>
      <c r="N244" s="199"/>
      <c r="O244" s="199"/>
      <c r="P244" s="199"/>
      <c r="Q244" s="199"/>
      <c r="R244" s="199"/>
      <c r="S244" s="199"/>
      <c r="T244" s="20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194" t="s">
        <v>265</v>
      </c>
      <c r="AU244" s="194" t="s">
        <v>90</v>
      </c>
      <c r="AV244" s="14" t="s">
        <v>90</v>
      </c>
      <c r="AW244" s="14" t="s">
        <v>35</v>
      </c>
      <c r="AX244" s="14" t="s">
        <v>87</v>
      </c>
      <c r="AY244" s="194" t="s">
        <v>255</v>
      </c>
    </row>
    <row r="245" s="2" customFormat="1" ht="16.5" customHeight="1">
      <c r="A245" s="38"/>
      <c r="B245" s="171"/>
      <c r="C245" s="209" t="s">
        <v>406</v>
      </c>
      <c r="D245" s="209" t="s">
        <v>277</v>
      </c>
      <c r="E245" s="210" t="s">
        <v>802</v>
      </c>
      <c r="F245" s="211" t="s">
        <v>803</v>
      </c>
      <c r="G245" s="212" t="s">
        <v>261</v>
      </c>
      <c r="H245" s="213">
        <v>1</v>
      </c>
      <c r="I245" s="214"/>
      <c r="J245" s="215">
        <f>ROUND(I245*H245,2)</f>
        <v>0</v>
      </c>
      <c r="K245" s="211" t="s">
        <v>262</v>
      </c>
      <c r="L245" s="216"/>
      <c r="M245" s="217" t="s">
        <v>1</v>
      </c>
      <c r="N245" s="218" t="s">
        <v>44</v>
      </c>
      <c r="O245" s="77"/>
      <c r="P245" s="181">
        <f>O245*H245</f>
        <v>0</v>
      </c>
      <c r="Q245" s="181">
        <v>0.0022000000000000001</v>
      </c>
      <c r="R245" s="181">
        <f>Q245*H245</f>
        <v>0.0022000000000000001</v>
      </c>
      <c r="S245" s="181">
        <v>0</v>
      </c>
      <c r="T245" s="18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3" t="s">
        <v>397</v>
      </c>
      <c r="AT245" s="183" t="s">
        <v>277</v>
      </c>
      <c r="AU245" s="183" t="s">
        <v>90</v>
      </c>
      <c r="AY245" s="19" t="s">
        <v>255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19" t="s">
        <v>87</v>
      </c>
      <c r="BK245" s="184">
        <f>ROUND(I245*H245,2)</f>
        <v>0</v>
      </c>
      <c r="BL245" s="19" t="s">
        <v>263</v>
      </c>
      <c r="BM245" s="183" t="s">
        <v>1431</v>
      </c>
    </row>
    <row r="246" s="14" customFormat="1">
      <c r="A246" s="14"/>
      <c r="B246" s="193"/>
      <c r="C246" s="14"/>
      <c r="D246" s="186" t="s">
        <v>265</v>
      </c>
      <c r="E246" s="194" t="s">
        <v>1</v>
      </c>
      <c r="F246" s="195" t="s">
        <v>87</v>
      </c>
      <c r="G246" s="14"/>
      <c r="H246" s="196">
        <v>1</v>
      </c>
      <c r="I246" s="197"/>
      <c r="J246" s="14"/>
      <c r="K246" s="14"/>
      <c r="L246" s="193"/>
      <c r="M246" s="198"/>
      <c r="N246" s="199"/>
      <c r="O246" s="199"/>
      <c r="P246" s="199"/>
      <c r="Q246" s="199"/>
      <c r="R246" s="199"/>
      <c r="S246" s="199"/>
      <c r="T246" s="20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194" t="s">
        <v>265</v>
      </c>
      <c r="AU246" s="194" t="s">
        <v>90</v>
      </c>
      <c r="AV246" s="14" t="s">
        <v>90</v>
      </c>
      <c r="AW246" s="14" t="s">
        <v>35</v>
      </c>
      <c r="AX246" s="14" t="s">
        <v>87</v>
      </c>
      <c r="AY246" s="194" t="s">
        <v>255</v>
      </c>
    </row>
    <row r="247" s="2" customFormat="1" ht="49.05" customHeight="1">
      <c r="A247" s="38"/>
      <c r="B247" s="171"/>
      <c r="C247" s="172" t="s">
        <v>410</v>
      </c>
      <c r="D247" s="172" t="s">
        <v>258</v>
      </c>
      <c r="E247" s="173" t="s">
        <v>805</v>
      </c>
      <c r="F247" s="174" t="s">
        <v>806</v>
      </c>
      <c r="G247" s="175" t="s">
        <v>759</v>
      </c>
      <c r="H247" s="224"/>
      <c r="I247" s="177"/>
      <c r="J247" s="178">
        <f>ROUND(I247*H247,2)</f>
        <v>0</v>
      </c>
      <c r="K247" s="174" t="s">
        <v>262</v>
      </c>
      <c r="L247" s="39"/>
      <c r="M247" s="179" t="s">
        <v>1</v>
      </c>
      <c r="N247" s="180" t="s">
        <v>44</v>
      </c>
      <c r="O247" s="77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3" t="s">
        <v>263</v>
      </c>
      <c r="AT247" s="183" t="s">
        <v>258</v>
      </c>
      <c r="AU247" s="183" t="s">
        <v>90</v>
      </c>
      <c r="AY247" s="19" t="s">
        <v>255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19" t="s">
        <v>87</v>
      </c>
      <c r="BK247" s="184">
        <f>ROUND(I247*H247,2)</f>
        <v>0</v>
      </c>
      <c r="BL247" s="19" t="s">
        <v>263</v>
      </c>
      <c r="BM247" s="183" t="s">
        <v>1432</v>
      </c>
    </row>
    <row r="248" s="12" customFormat="1" ht="22.8" customHeight="1">
      <c r="A248" s="12"/>
      <c r="B248" s="158"/>
      <c r="C248" s="12"/>
      <c r="D248" s="159" t="s">
        <v>78</v>
      </c>
      <c r="E248" s="169" t="s">
        <v>823</v>
      </c>
      <c r="F248" s="169" t="s">
        <v>824</v>
      </c>
      <c r="G248" s="12"/>
      <c r="H248" s="12"/>
      <c r="I248" s="161"/>
      <c r="J248" s="170">
        <f>BK248</f>
        <v>0</v>
      </c>
      <c r="K248" s="12"/>
      <c r="L248" s="158"/>
      <c r="M248" s="163"/>
      <c r="N248" s="164"/>
      <c r="O248" s="164"/>
      <c r="P248" s="165">
        <f>SUM(P249:P281)</f>
        <v>0</v>
      </c>
      <c r="Q248" s="164"/>
      <c r="R248" s="165">
        <f>SUM(R249:R281)</f>
        <v>0.16008865</v>
      </c>
      <c r="S248" s="164"/>
      <c r="T248" s="166">
        <f>SUM(T249:T281)</f>
        <v>0.34515000000000001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159" t="s">
        <v>90</v>
      </c>
      <c r="AT248" s="167" t="s">
        <v>78</v>
      </c>
      <c r="AU248" s="167" t="s">
        <v>87</v>
      </c>
      <c r="AY248" s="159" t="s">
        <v>255</v>
      </c>
      <c r="BK248" s="168">
        <f>SUM(BK249:BK281)</f>
        <v>0</v>
      </c>
    </row>
    <row r="249" s="2" customFormat="1" ht="37.8" customHeight="1">
      <c r="A249" s="38"/>
      <c r="B249" s="171"/>
      <c r="C249" s="172" t="s">
        <v>414</v>
      </c>
      <c r="D249" s="172" t="s">
        <v>258</v>
      </c>
      <c r="E249" s="173" t="s">
        <v>825</v>
      </c>
      <c r="F249" s="174" t="s">
        <v>826</v>
      </c>
      <c r="G249" s="175" t="s">
        <v>693</v>
      </c>
      <c r="H249" s="176">
        <v>38.350000000000001</v>
      </c>
      <c r="I249" s="177"/>
      <c r="J249" s="178">
        <f>ROUND(I249*H249,2)</f>
        <v>0</v>
      </c>
      <c r="K249" s="174" t="s">
        <v>262</v>
      </c>
      <c r="L249" s="39"/>
      <c r="M249" s="179" t="s">
        <v>1</v>
      </c>
      <c r="N249" s="180" t="s">
        <v>44</v>
      </c>
      <c r="O249" s="77"/>
      <c r="P249" s="181">
        <f>O249*H249</f>
        <v>0</v>
      </c>
      <c r="Q249" s="181">
        <v>0</v>
      </c>
      <c r="R249" s="181">
        <f>Q249*H249</f>
        <v>0</v>
      </c>
      <c r="S249" s="181">
        <v>0</v>
      </c>
      <c r="T249" s="18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83" t="s">
        <v>263</v>
      </c>
      <c r="AT249" s="183" t="s">
        <v>258</v>
      </c>
      <c r="AU249" s="183" t="s">
        <v>90</v>
      </c>
      <c r="AY249" s="19" t="s">
        <v>255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19" t="s">
        <v>87</v>
      </c>
      <c r="BK249" s="184">
        <f>ROUND(I249*H249,2)</f>
        <v>0</v>
      </c>
      <c r="BL249" s="19" t="s">
        <v>263</v>
      </c>
      <c r="BM249" s="183" t="s">
        <v>1433</v>
      </c>
    </row>
    <row r="250" s="13" customFormat="1">
      <c r="A250" s="13"/>
      <c r="B250" s="185"/>
      <c r="C250" s="13"/>
      <c r="D250" s="186" t="s">
        <v>265</v>
      </c>
      <c r="E250" s="187" t="s">
        <v>1</v>
      </c>
      <c r="F250" s="188" t="s">
        <v>828</v>
      </c>
      <c r="G250" s="13"/>
      <c r="H250" s="187" t="s">
        <v>1</v>
      </c>
      <c r="I250" s="189"/>
      <c r="J250" s="13"/>
      <c r="K250" s="13"/>
      <c r="L250" s="185"/>
      <c r="M250" s="190"/>
      <c r="N250" s="191"/>
      <c r="O250" s="191"/>
      <c r="P250" s="191"/>
      <c r="Q250" s="191"/>
      <c r="R250" s="191"/>
      <c r="S250" s="191"/>
      <c r="T250" s="19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187" t="s">
        <v>265</v>
      </c>
      <c r="AU250" s="187" t="s">
        <v>90</v>
      </c>
      <c r="AV250" s="13" t="s">
        <v>87</v>
      </c>
      <c r="AW250" s="13" t="s">
        <v>35</v>
      </c>
      <c r="AX250" s="13" t="s">
        <v>79</v>
      </c>
      <c r="AY250" s="187" t="s">
        <v>255</v>
      </c>
    </row>
    <row r="251" s="13" customFormat="1">
      <c r="A251" s="13"/>
      <c r="B251" s="185"/>
      <c r="C251" s="13"/>
      <c r="D251" s="186" t="s">
        <v>265</v>
      </c>
      <c r="E251" s="187" t="s">
        <v>1</v>
      </c>
      <c r="F251" s="188" t="s">
        <v>1389</v>
      </c>
      <c r="G251" s="13"/>
      <c r="H251" s="187" t="s">
        <v>1</v>
      </c>
      <c r="I251" s="189"/>
      <c r="J251" s="13"/>
      <c r="K251" s="13"/>
      <c r="L251" s="185"/>
      <c r="M251" s="190"/>
      <c r="N251" s="191"/>
      <c r="O251" s="191"/>
      <c r="P251" s="191"/>
      <c r="Q251" s="191"/>
      <c r="R251" s="191"/>
      <c r="S251" s="191"/>
      <c r="T251" s="19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87" t="s">
        <v>265</v>
      </c>
      <c r="AU251" s="187" t="s">
        <v>90</v>
      </c>
      <c r="AV251" s="13" t="s">
        <v>87</v>
      </c>
      <c r="AW251" s="13" t="s">
        <v>35</v>
      </c>
      <c r="AX251" s="13" t="s">
        <v>79</v>
      </c>
      <c r="AY251" s="187" t="s">
        <v>255</v>
      </c>
    </row>
    <row r="252" s="14" customFormat="1">
      <c r="A252" s="14"/>
      <c r="B252" s="193"/>
      <c r="C252" s="14"/>
      <c r="D252" s="186" t="s">
        <v>265</v>
      </c>
      <c r="E252" s="194" t="s">
        <v>1</v>
      </c>
      <c r="F252" s="195" t="s">
        <v>1396</v>
      </c>
      <c r="G252" s="14"/>
      <c r="H252" s="196">
        <v>38.350000000000001</v>
      </c>
      <c r="I252" s="197"/>
      <c r="J252" s="14"/>
      <c r="K252" s="14"/>
      <c r="L252" s="193"/>
      <c r="M252" s="198"/>
      <c r="N252" s="199"/>
      <c r="O252" s="199"/>
      <c r="P252" s="199"/>
      <c r="Q252" s="199"/>
      <c r="R252" s="199"/>
      <c r="S252" s="199"/>
      <c r="T252" s="20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194" t="s">
        <v>265</v>
      </c>
      <c r="AU252" s="194" t="s">
        <v>90</v>
      </c>
      <c r="AV252" s="14" t="s">
        <v>90</v>
      </c>
      <c r="AW252" s="14" t="s">
        <v>35</v>
      </c>
      <c r="AX252" s="14" t="s">
        <v>79</v>
      </c>
      <c r="AY252" s="194" t="s">
        <v>255</v>
      </c>
    </row>
    <row r="253" s="15" customFormat="1">
      <c r="A253" s="15"/>
      <c r="B253" s="201"/>
      <c r="C253" s="15"/>
      <c r="D253" s="186" t="s">
        <v>265</v>
      </c>
      <c r="E253" s="202" t="s">
        <v>1</v>
      </c>
      <c r="F253" s="203" t="s">
        <v>269</v>
      </c>
      <c r="G253" s="15"/>
      <c r="H253" s="204">
        <v>38.350000000000001</v>
      </c>
      <c r="I253" s="205"/>
      <c r="J253" s="15"/>
      <c r="K253" s="15"/>
      <c r="L253" s="201"/>
      <c r="M253" s="206"/>
      <c r="N253" s="207"/>
      <c r="O253" s="207"/>
      <c r="P253" s="207"/>
      <c r="Q253" s="207"/>
      <c r="R253" s="207"/>
      <c r="S253" s="207"/>
      <c r="T253" s="208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02" t="s">
        <v>265</v>
      </c>
      <c r="AU253" s="202" t="s">
        <v>90</v>
      </c>
      <c r="AV253" s="15" t="s">
        <v>270</v>
      </c>
      <c r="AW253" s="15" t="s">
        <v>35</v>
      </c>
      <c r="AX253" s="15" t="s">
        <v>87</v>
      </c>
      <c r="AY253" s="202" t="s">
        <v>255</v>
      </c>
    </row>
    <row r="254" s="2" customFormat="1" ht="24.15" customHeight="1">
      <c r="A254" s="38"/>
      <c r="B254" s="171"/>
      <c r="C254" s="172" t="s">
        <v>418</v>
      </c>
      <c r="D254" s="172" t="s">
        <v>258</v>
      </c>
      <c r="E254" s="173" t="s">
        <v>829</v>
      </c>
      <c r="F254" s="174" t="s">
        <v>830</v>
      </c>
      <c r="G254" s="175" t="s">
        <v>693</v>
      </c>
      <c r="H254" s="176">
        <v>38.350000000000001</v>
      </c>
      <c r="I254" s="177"/>
      <c r="J254" s="178">
        <f>ROUND(I254*H254,2)</f>
        <v>0</v>
      </c>
      <c r="K254" s="174" t="s">
        <v>262</v>
      </c>
      <c r="L254" s="39"/>
      <c r="M254" s="179" t="s">
        <v>1</v>
      </c>
      <c r="N254" s="180" t="s">
        <v>44</v>
      </c>
      <c r="O254" s="77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3" t="s">
        <v>263</v>
      </c>
      <c r="AT254" s="183" t="s">
        <v>258</v>
      </c>
      <c r="AU254" s="183" t="s">
        <v>90</v>
      </c>
      <c r="AY254" s="19" t="s">
        <v>255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19" t="s">
        <v>87</v>
      </c>
      <c r="BK254" s="184">
        <f>ROUND(I254*H254,2)</f>
        <v>0</v>
      </c>
      <c r="BL254" s="19" t="s">
        <v>263</v>
      </c>
      <c r="BM254" s="183" t="s">
        <v>1434</v>
      </c>
    </row>
    <row r="255" s="13" customFormat="1">
      <c r="A255" s="13"/>
      <c r="B255" s="185"/>
      <c r="C255" s="13"/>
      <c r="D255" s="186" t="s">
        <v>265</v>
      </c>
      <c r="E255" s="187" t="s">
        <v>1</v>
      </c>
      <c r="F255" s="188" t="s">
        <v>828</v>
      </c>
      <c r="G255" s="13"/>
      <c r="H255" s="187" t="s">
        <v>1</v>
      </c>
      <c r="I255" s="189"/>
      <c r="J255" s="13"/>
      <c r="K255" s="13"/>
      <c r="L255" s="185"/>
      <c r="M255" s="190"/>
      <c r="N255" s="191"/>
      <c r="O255" s="191"/>
      <c r="P255" s="191"/>
      <c r="Q255" s="191"/>
      <c r="R255" s="191"/>
      <c r="S255" s="191"/>
      <c r="T255" s="19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87" t="s">
        <v>265</v>
      </c>
      <c r="AU255" s="187" t="s">
        <v>90</v>
      </c>
      <c r="AV255" s="13" t="s">
        <v>87</v>
      </c>
      <c r="AW255" s="13" t="s">
        <v>35</v>
      </c>
      <c r="AX255" s="13" t="s">
        <v>79</v>
      </c>
      <c r="AY255" s="187" t="s">
        <v>255</v>
      </c>
    </row>
    <row r="256" s="13" customFormat="1">
      <c r="A256" s="13"/>
      <c r="B256" s="185"/>
      <c r="C256" s="13"/>
      <c r="D256" s="186" t="s">
        <v>265</v>
      </c>
      <c r="E256" s="187" t="s">
        <v>1</v>
      </c>
      <c r="F256" s="188" t="s">
        <v>1389</v>
      </c>
      <c r="G256" s="13"/>
      <c r="H256" s="187" t="s">
        <v>1</v>
      </c>
      <c r="I256" s="189"/>
      <c r="J256" s="13"/>
      <c r="K256" s="13"/>
      <c r="L256" s="185"/>
      <c r="M256" s="190"/>
      <c r="N256" s="191"/>
      <c r="O256" s="191"/>
      <c r="P256" s="191"/>
      <c r="Q256" s="191"/>
      <c r="R256" s="191"/>
      <c r="S256" s="191"/>
      <c r="T256" s="19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187" t="s">
        <v>265</v>
      </c>
      <c r="AU256" s="187" t="s">
        <v>90</v>
      </c>
      <c r="AV256" s="13" t="s">
        <v>87</v>
      </c>
      <c r="AW256" s="13" t="s">
        <v>35</v>
      </c>
      <c r="AX256" s="13" t="s">
        <v>79</v>
      </c>
      <c r="AY256" s="187" t="s">
        <v>255</v>
      </c>
    </row>
    <row r="257" s="14" customFormat="1">
      <c r="A257" s="14"/>
      <c r="B257" s="193"/>
      <c r="C257" s="14"/>
      <c r="D257" s="186" t="s">
        <v>265</v>
      </c>
      <c r="E257" s="194" t="s">
        <v>1</v>
      </c>
      <c r="F257" s="195" t="s">
        <v>1396</v>
      </c>
      <c r="G257" s="14"/>
      <c r="H257" s="196">
        <v>38.350000000000001</v>
      </c>
      <c r="I257" s="197"/>
      <c r="J257" s="14"/>
      <c r="K257" s="14"/>
      <c r="L257" s="193"/>
      <c r="M257" s="198"/>
      <c r="N257" s="199"/>
      <c r="O257" s="199"/>
      <c r="P257" s="199"/>
      <c r="Q257" s="199"/>
      <c r="R257" s="199"/>
      <c r="S257" s="199"/>
      <c r="T257" s="20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194" t="s">
        <v>265</v>
      </c>
      <c r="AU257" s="194" t="s">
        <v>90</v>
      </c>
      <c r="AV257" s="14" t="s">
        <v>90</v>
      </c>
      <c r="AW257" s="14" t="s">
        <v>35</v>
      </c>
      <c r="AX257" s="14" t="s">
        <v>79</v>
      </c>
      <c r="AY257" s="194" t="s">
        <v>255</v>
      </c>
    </row>
    <row r="258" s="15" customFormat="1">
      <c r="A258" s="15"/>
      <c r="B258" s="201"/>
      <c r="C258" s="15"/>
      <c r="D258" s="186" t="s">
        <v>265</v>
      </c>
      <c r="E258" s="202" t="s">
        <v>1</v>
      </c>
      <c r="F258" s="203" t="s">
        <v>269</v>
      </c>
      <c r="G258" s="15"/>
      <c r="H258" s="204">
        <v>38.350000000000001</v>
      </c>
      <c r="I258" s="205"/>
      <c r="J258" s="15"/>
      <c r="K258" s="15"/>
      <c r="L258" s="201"/>
      <c r="M258" s="206"/>
      <c r="N258" s="207"/>
      <c r="O258" s="207"/>
      <c r="P258" s="207"/>
      <c r="Q258" s="207"/>
      <c r="R258" s="207"/>
      <c r="S258" s="207"/>
      <c r="T258" s="208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02" t="s">
        <v>265</v>
      </c>
      <c r="AU258" s="202" t="s">
        <v>90</v>
      </c>
      <c r="AV258" s="15" t="s">
        <v>270</v>
      </c>
      <c r="AW258" s="15" t="s">
        <v>35</v>
      </c>
      <c r="AX258" s="15" t="s">
        <v>87</v>
      </c>
      <c r="AY258" s="202" t="s">
        <v>255</v>
      </c>
    </row>
    <row r="259" s="2" customFormat="1" ht="24.15" customHeight="1">
      <c r="A259" s="38"/>
      <c r="B259" s="171"/>
      <c r="C259" s="172" t="s">
        <v>422</v>
      </c>
      <c r="D259" s="172" t="s">
        <v>258</v>
      </c>
      <c r="E259" s="173" t="s">
        <v>832</v>
      </c>
      <c r="F259" s="174" t="s">
        <v>833</v>
      </c>
      <c r="G259" s="175" t="s">
        <v>693</v>
      </c>
      <c r="H259" s="176">
        <v>115.05</v>
      </c>
      <c r="I259" s="177"/>
      <c r="J259" s="178">
        <f>ROUND(I259*H259,2)</f>
        <v>0</v>
      </c>
      <c r="K259" s="174" t="s">
        <v>262</v>
      </c>
      <c r="L259" s="39"/>
      <c r="M259" s="179" t="s">
        <v>1</v>
      </c>
      <c r="N259" s="180" t="s">
        <v>44</v>
      </c>
      <c r="O259" s="77"/>
      <c r="P259" s="181">
        <f>O259*H259</f>
        <v>0</v>
      </c>
      <c r="Q259" s="181">
        <v>0</v>
      </c>
      <c r="R259" s="181">
        <f>Q259*H259</f>
        <v>0</v>
      </c>
      <c r="S259" s="181">
        <v>0.0030000000000000001</v>
      </c>
      <c r="T259" s="182">
        <f>S259*H259</f>
        <v>0.34515000000000001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3" t="s">
        <v>263</v>
      </c>
      <c r="AT259" s="183" t="s">
        <v>258</v>
      </c>
      <c r="AU259" s="183" t="s">
        <v>90</v>
      </c>
      <c r="AY259" s="19" t="s">
        <v>255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19" t="s">
        <v>87</v>
      </c>
      <c r="BK259" s="184">
        <f>ROUND(I259*H259,2)</f>
        <v>0</v>
      </c>
      <c r="BL259" s="19" t="s">
        <v>263</v>
      </c>
      <c r="BM259" s="183" t="s">
        <v>1435</v>
      </c>
    </row>
    <row r="260" s="13" customFormat="1">
      <c r="A260" s="13"/>
      <c r="B260" s="185"/>
      <c r="C260" s="13"/>
      <c r="D260" s="186" t="s">
        <v>265</v>
      </c>
      <c r="E260" s="187" t="s">
        <v>1</v>
      </c>
      <c r="F260" s="188" t="s">
        <v>835</v>
      </c>
      <c r="G260" s="13"/>
      <c r="H260" s="187" t="s">
        <v>1</v>
      </c>
      <c r="I260" s="189"/>
      <c r="J260" s="13"/>
      <c r="K260" s="13"/>
      <c r="L260" s="185"/>
      <c r="M260" s="190"/>
      <c r="N260" s="191"/>
      <c r="O260" s="191"/>
      <c r="P260" s="191"/>
      <c r="Q260" s="191"/>
      <c r="R260" s="191"/>
      <c r="S260" s="191"/>
      <c r="T260" s="19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87" t="s">
        <v>265</v>
      </c>
      <c r="AU260" s="187" t="s">
        <v>90</v>
      </c>
      <c r="AV260" s="13" t="s">
        <v>87</v>
      </c>
      <c r="AW260" s="13" t="s">
        <v>35</v>
      </c>
      <c r="AX260" s="13" t="s">
        <v>79</v>
      </c>
      <c r="AY260" s="187" t="s">
        <v>255</v>
      </c>
    </row>
    <row r="261" s="13" customFormat="1">
      <c r="A261" s="13"/>
      <c r="B261" s="185"/>
      <c r="C261" s="13"/>
      <c r="D261" s="186" t="s">
        <v>265</v>
      </c>
      <c r="E261" s="187" t="s">
        <v>1</v>
      </c>
      <c r="F261" s="188" t="s">
        <v>1389</v>
      </c>
      <c r="G261" s="13"/>
      <c r="H261" s="187" t="s">
        <v>1</v>
      </c>
      <c r="I261" s="189"/>
      <c r="J261" s="13"/>
      <c r="K261" s="13"/>
      <c r="L261" s="185"/>
      <c r="M261" s="190"/>
      <c r="N261" s="191"/>
      <c r="O261" s="191"/>
      <c r="P261" s="191"/>
      <c r="Q261" s="191"/>
      <c r="R261" s="191"/>
      <c r="S261" s="191"/>
      <c r="T261" s="19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87" t="s">
        <v>265</v>
      </c>
      <c r="AU261" s="187" t="s">
        <v>90</v>
      </c>
      <c r="AV261" s="13" t="s">
        <v>87</v>
      </c>
      <c r="AW261" s="13" t="s">
        <v>35</v>
      </c>
      <c r="AX261" s="13" t="s">
        <v>79</v>
      </c>
      <c r="AY261" s="187" t="s">
        <v>255</v>
      </c>
    </row>
    <row r="262" s="14" customFormat="1">
      <c r="A262" s="14"/>
      <c r="B262" s="193"/>
      <c r="C262" s="14"/>
      <c r="D262" s="186" t="s">
        <v>265</v>
      </c>
      <c r="E262" s="194" t="s">
        <v>1</v>
      </c>
      <c r="F262" s="195" t="s">
        <v>1436</v>
      </c>
      <c r="G262" s="14"/>
      <c r="H262" s="196">
        <v>115.05</v>
      </c>
      <c r="I262" s="197"/>
      <c r="J262" s="14"/>
      <c r="K262" s="14"/>
      <c r="L262" s="193"/>
      <c r="M262" s="198"/>
      <c r="N262" s="199"/>
      <c r="O262" s="199"/>
      <c r="P262" s="199"/>
      <c r="Q262" s="199"/>
      <c r="R262" s="199"/>
      <c r="S262" s="199"/>
      <c r="T262" s="20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194" t="s">
        <v>265</v>
      </c>
      <c r="AU262" s="194" t="s">
        <v>90</v>
      </c>
      <c r="AV262" s="14" t="s">
        <v>90</v>
      </c>
      <c r="AW262" s="14" t="s">
        <v>35</v>
      </c>
      <c r="AX262" s="14" t="s">
        <v>79</v>
      </c>
      <c r="AY262" s="194" t="s">
        <v>255</v>
      </c>
    </row>
    <row r="263" s="15" customFormat="1">
      <c r="A263" s="15"/>
      <c r="B263" s="201"/>
      <c r="C263" s="15"/>
      <c r="D263" s="186" t="s">
        <v>265</v>
      </c>
      <c r="E263" s="202" t="s">
        <v>1</v>
      </c>
      <c r="F263" s="203" t="s">
        <v>269</v>
      </c>
      <c r="G263" s="15"/>
      <c r="H263" s="204">
        <v>115.05</v>
      </c>
      <c r="I263" s="205"/>
      <c r="J263" s="15"/>
      <c r="K263" s="15"/>
      <c r="L263" s="201"/>
      <c r="M263" s="206"/>
      <c r="N263" s="207"/>
      <c r="O263" s="207"/>
      <c r="P263" s="207"/>
      <c r="Q263" s="207"/>
      <c r="R263" s="207"/>
      <c r="S263" s="207"/>
      <c r="T263" s="20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02" t="s">
        <v>265</v>
      </c>
      <c r="AU263" s="202" t="s">
        <v>90</v>
      </c>
      <c r="AV263" s="15" t="s">
        <v>270</v>
      </c>
      <c r="AW263" s="15" t="s">
        <v>35</v>
      </c>
      <c r="AX263" s="15" t="s">
        <v>87</v>
      </c>
      <c r="AY263" s="202" t="s">
        <v>255</v>
      </c>
    </row>
    <row r="264" s="2" customFormat="1" ht="24.15" customHeight="1">
      <c r="A264" s="38"/>
      <c r="B264" s="171"/>
      <c r="C264" s="172" t="s">
        <v>426</v>
      </c>
      <c r="D264" s="172" t="s">
        <v>258</v>
      </c>
      <c r="E264" s="173" t="s">
        <v>838</v>
      </c>
      <c r="F264" s="174" t="s">
        <v>839</v>
      </c>
      <c r="G264" s="175" t="s">
        <v>693</v>
      </c>
      <c r="H264" s="176">
        <v>38.350000000000001</v>
      </c>
      <c r="I264" s="177"/>
      <c r="J264" s="178">
        <f>ROUND(I264*H264,2)</f>
        <v>0</v>
      </c>
      <c r="K264" s="174" t="s">
        <v>840</v>
      </c>
      <c r="L264" s="39"/>
      <c r="M264" s="179" t="s">
        <v>1</v>
      </c>
      <c r="N264" s="180" t="s">
        <v>44</v>
      </c>
      <c r="O264" s="77"/>
      <c r="P264" s="181">
        <f>O264*H264</f>
        <v>0</v>
      </c>
      <c r="Q264" s="181">
        <v>0.00029999999999999997</v>
      </c>
      <c r="R264" s="181">
        <f>Q264*H264</f>
        <v>0.011505</v>
      </c>
      <c r="S264" s="181">
        <v>0</v>
      </c>
      <c r="T264" s="18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3" t="s">
        <v>263</v>
      </c>
      <c r="AT264" s="183" t="s">
        <v>258</v>
      </c>
      <c r="AU264" s="183" t="s">
        <v>90</v>
      </c>
      <c r="AY264" s="19" t="s">
        <v>255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19" t="s">
        <v>87</v>
      </c>
      <c r="BK264" s="184">
        <f>ROUND(I264*H264,2)</f>
        <v>0</v>
      </c>
      <c r="BL264" s="19" t="s">
        <v>263</v>
      </c>
      <c r="BM264" s="183" t="s">
        <v>1437</v>
      </c>
    </row>
    <row r="265" s="13" customFormat="1">
      <c r="A265" s="13"/>
      <c r="B265" s="185"/>
      <c r="C265" s="13"/>
      <c r="D265" s="186" t="s">
        <v>265</v>
      </c>
      <c r="E265" s="187" t="s">
        <v>1</v>
      </c>
      <c r="F265" s="188" t="s">
        <v>1389</v>
      </c>
      <c r="G265" s="13"/>
      <c r="H265" s="187" t="s">
        <v>1</v>
      </c>
      <c r="I265" s="189"/>
      <c r="J265" s="13"/>
      <c r="K265" s="13"/>
      <c r="L265" s="185"/>
      <c r="M265" s="190"/>
      <c r="N265" s="191"/>
      <c r="O265" s="191"/>
      <c r="P265" s="191"/>
      <c r="Q265" s="191"/>
      <c r="R265" s="191"/>
      <c r="S265" s="191"/>
      <c r="T265" s="19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87" t="s">
        <v>265</v>
      </c>
      <c r="AU265" s="187" t="s">
        <v>90</v>
      </c>
      <c r="AV265" s="13" t="s">
        <v>87</v>
      </c>
      <c r="AW265" s="13" t="s">
        <v>35</v>
      </c>
      <c r="AX265" s="13" t="s">
        <v>79</v>
      </c>
      <c r="AY265" s="187" t="s">
        <v>255</v>
      </c>
    </row>
    <row r="266" s="14" customFormat="1">
      <c r="A266" s="14"/>
      <c r="B266" s="193"/>
      <c r="C266" s="14"/>
      <c r="D266" s="186" t="s">
        <v>265</v>
      </c>
      <c r="E266" s="194" t="s">
        <v>1</v>
      </c>
      <c r="F266" s="195" t="s">
        <v>1396</v>
      </c>
      <c r="G266" s="14"/>
      <c r="H266" s="196">
        <v>38.350000000000001</v>
      </c>
      <c r="I266" s="197"/>
      <c r="J266" s="14"/>
      <c r="K266" s="14"/>
      <c r="L266" s="193"/>
      <c r="M266" s="198"/>
      <c r="N266" s="199"/>
      <c r="O266" s="199"/>
      <c r="P266" s="199"/>
      <c r="Q266" s="199"/>
      <c r="R266" s="199"/>
      <c r="S266" s="199"/>
      <c r="T266" s="20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194" t="s">
        <v>265</v>
      </c>
      <c r="AU266" s="194" t="s">
        <v>90</v>
      </c>
      <c r="AV266" s="14" t="s">
        <v>90</v>
      </c>
      <c r="AW266" s="14" t="s">
        <v>35</v>
      </c>
      <c r="AX266" s="14" t="s">
        <v>79</v>
      </c>
      <c r="AY266" s="194" t="s">
        <v>255</v>
      </c>
    </row>
    <row r="267" s="15" customFormat="1">
      <c r="A267" s="15"/>
      <c r="B267" s="201"/>
      <c r="C267" s="15"/>
      <c r="D267" s="186" t="s">
        <v>265</v>
      </c>
      <c r="E267" s="202" t="s">
        <v>1</v>
      </c>
      <c r="F267" s="203" t="s">
        <v>269</v>
      </c>
      <c r="G267" s="15"/>
      <c r="H267" s="204">
        <v>38.350000000000001</v>
      </c>
      <c r="I267" s="205"/>
      <c r="J267" s="15"/>
      <c r="K267" s="15"/>
      <c r="L267" s="201"/>
      <c r="M267" s="206"/>
      <c r="N267" s="207"/>
      <c r="O267" s="207"/>
      <c r="P267" s="207"/>
      <c r="Q267" s="207"/>
      <c r="R267" s="207"/>
      <c r="S267" s="207"/>
      <c r="T267" s="208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02" t="s">
        <v>265</v>
      </c>
      <c r="AU267" s="202" t="s">
        <v>90</v>
      </c>
      <c r="AV267" s="15" t="s">
        <v>270</v>
      </c>
      <c r="AW267" s="15" t="s">
        <v>35</v>
      </c>
      <c r="AX267" s="15" t="s">
        <v>87</v>
      </c>
      <c r="AY267" s="202" t="s">
        <v>255</v>
      </c>
    </row>
    <row r="268" s="2" customFormat="1" ht="37.8" customHeight="1">
      <c r="A268" s="38"/>
      <c r="B268" s="171"/>
      <c r="C268" s="209" t="s">
        <v>316</v>
      </c>
      <c r="D268" s="209" t="s">
        <v>277</v>
      </c>
      <c r="E268" s="210" t="s">
        <v>842</v>
      </c>
      <c r="F268" s="211" t="s">
        <v>843</v>
      </c>
      <c r="G268" s="212" t="s">
        <v>693</v>
      </c>
      <c r="H268" s="213">
        <v>46.426000000000002</v>
      </c>
      <c r="I268" s="214"/>
      <c r="J268" s="215">
        <f>ROUND(I268*H268,2)</f>
        <v>0</v>
      </c>
      <c r="K268" s="211" t="s">
        <v>262</v>
      </c>
      <c r="L268" s="216"/>
      <c r="M268" s="217" t="s">
        <v>1</v>
      </c>
      <c r="N268" s="218" t="s">
        <v>44</v>
      </c>
      <c r="O268" s="77"/>
      <c r="P268" s="181">
        <f>O268*H268</f>
        <v>0</v>
      </c>
      <c r="Q268" s="181">
        <v>0.0032000000000000002</v>
      </c>
      <c r="R268" s="181">
        <f>Q268*H268</f>
        <v>0.14856320000000001</v>
      </c>
      <c r="S268" s="181">
        <v>0</v>
      </c>
      <c r="T268" s="18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3" t="s">
        <v>397</v>
      </c>
      <c r="AT268" s="183" t="s">
        <v>277</v>
      </c>
      <c r="AU268" s="183" t="s">
        <v>90</v>
      </c>
      <c r="AY268" s="19" t="s">
        <v>255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19" t="s">
        <v>87</v>
      </c>
      <c r="BK268" s="184">
        <f>ROUND(I268*H268,2)</f>
        <v>0</v>
      </c>
      <c r="BL268" s="19" t="s">
        <v>263</v>
      </c>
      <c r="BM268" s="183" t="s">
        <v>1438</v>
      </c>
    </row>
    <row r="269" s="14" customFormat="1">
      <c r="A269" s="14"/>
      <c r="B269" s="193"/>
      <c r="C269" s="14"/>
      <c r="D269" s="186" t="s">
        <v>265</v>
      </c>
      <c r="E269" s="194" t="s">
        <v>1</v>
      </c>
      <c r="F269" s="195" t="s">
        <v>1439</v>
      </c>
      <c r="G269" s="14"/>
      <c r="H269" s="196">
        <v>46.426000000000002</v>
      </c>
      <c r="I269" s="197"/>
      <c r="J269" s="14"/>
      <c r="K269" s="14"/>
      <c r="L269" s="193"/>
      <c r="M269" s="198"/>
      <c r="N269" s="199"/>
      <c r="O269" s="199"/>
      <c r="P269" s="199"/>
      <c r="Q269" s="199"/>
      <c r="R269" s="199"/>
      <c r="S269" s="199"/>
      <c r="T269" s="20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194" t="s">
        <v>265</v>
      </c>
      <c r="AU269" s="194" t="s">
        <v>90</v>
      </c>
      <c r="AV269" s="14" t="s">
        <v>90</v>
      </c>
      <c r="AW269" s="14" t="s">
        <v>35</v>
      </c>
      <c r="AX269" s="14" t="s">
        <v>87</v>
      </c>
      <c r="AY269" s="194" t="s">
        <v>255</v>
      </c>
    </row>
    <row r="270" s="2" customFormat="1" ht="21.75" customHeight="1">
      <c r="A270" s="38"/>
      <c r="B270" s="171"/>
      <c r="C270" s="172" t="s">
        <v>434</v>
      </c>
      <c r="D270" s="172" t="s">
        <v>258</v>
      </c>
      <c r="E270" s="173" t="s">
        <v>846</v>
      </c>
      <c r="F270" s="174" t="s">
        <v>847</v>
      </c>
      <c r="G270" s="175" t="s">
        <v>297</v>
      </c>
      <c r="H270" s="176">
        <v>2.0449999999999999</v>
      </c>
      <c r="I270" s="177"/>
      <c r="J270" s="178">
        <f>ROUND(I270*H270,2)</f>
        <v>0</v>
      </c>
      <c r="K270" s="174" t="s">
        <v>262</v>
      </c>
      <c r="L270" s="39"/>
      <c r="M270" s="179" t="s">
        <v>1</v>
      </c>
      <c r="N270" s="180" t="s">
        <v>44</v>
      </c>
      <c r="O270" s="77"/>
      <c r="P270" s="181">
        <f>O270*H270</f>
        <v>0</v>
      </c>
      <c r="Q270" s="181">
        <v>1.0000000000000001E-05</v>
      </c>
      <c r="R270" s="181">
        <f>Q270*H270</f>
        <v>2.0450000000000002E-05</v>
      </c>
      <c r="S270" s="181">
        <v>0</v>
      </c>
      <c r="T270" s="18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83" t="s">
        <v>263</v>
      </c>
      <c r="AT270" s="183" t="s">
        <v>258</v>
      </c>
      <c r="AU270" s="183" t="s">
        <v>90</v>
      </c>
      <c r="AY270" s="19" t="s">
        <v>255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19" t="s">
        <v>87</v>
      </c>
      <c r="BK270" s="184">
        <f>ROUND(I270*H270,2)</f>
        <v>0</v>
      </c>
      <c r="BL270" s="19" t="s">
        <v>263</v>
      </c>
      <c r="BM270" s="183" t="s">
        <v>1440</v>
      </c>
    </row>
    <row r="271" s="13" customFormat="1">
      <c r="A271" s="13"/>
      <c r="B271" s="185"/>
      <c r="C271" s="13"/>
      <c r="D271" s="186" t="s">
        <v>265</v>
      </c>
      <c r="E271" s="187" t="s">
        <v>1</v>
      </c>
      <c r="F271" s="188" t="s">
        <v>849</v>
      </c>
      <c r="G271" s="13"/>
      <c r="H271" s="187" t="s">
        <v>1</v>
      </c>
      <c r="I271" s="189"/>
      <c r="J271" s="13"/>
      <c r="K271" s="13"/>
      <c r="L271" s="185"/>
      <c r="M271" s="190"/>
      <c r="N271" s="191"/>
      <c r="O271" s="191"/>
      <c r="P271" s="191"/>
      <c r="Q271" s="191"/>
      <c r="R271" s="191"/>
      <c r="S271" s="191"/>
      <c r="T271" s="19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87" t="s">
        <v>265</v>
      </c>
      <c r="AU271" s="187" t="s">
        <v>90</v>
      </c>
      <c r="AV271" s="13" t="s">
        <v>87</v>
      </c>
      <c r="AW271" s="13" t="s">
        <v>35</v>
      </c>
      <c r="AX271" s="13" t="s">
        <v>79</v>
      </c>
      <c r="AY271" s="187" t="s">
        <v>255</v>
      </c>
    </row>
    <row r="272" s="13" customFormat="1">
      <c r="A272" s="13"/>
      <c r="B272" s="185"/>
      <c r="C272" s="13"/>
      <c r="D272" s="186" t="s">
        <v>265</v>
      </c>
      <c r="E272" s="187" t="s">
        <v>1</v>
      </c>
      <c r="F272" s="188" t="s">
        <v>1389</v>
      </c>
      <c r="G272" s="13"/>
      <c r="H272" s="187" t="s">
        <v>1</v>
      </c>
      <c r="I272" s="189"/>
      <c r="J272" s="13"/>
      <c r="K272" s="13"/>
      <c r="L272" s="185"/>
      <c r="M272" s="190"/>
      <c r="N272" s="191"/>
      <c r="O272" s="191"/>
      <c r="P272" s="191"/>
      <c r="Q272" s="191"/>
      <c r="R272" s="191"/>
      <c r="S272" s="191"/>
      <c r="T272" s="19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87" t="s">
        <v>265</v>
      </c>
      <c r="AU272" s="187" t="s">
        <v>90</v>
      </c>
      <c r="AV272" s="13" t="s">
        <v>87</v>
      </c>
      <c r="AW272" s="13" t="s">
        <v>35</v>
      </c>
      <c r="AX272" s="13" t="s">
        <v>79</v>
      </c>
      <c r="AY272" s="187" t="s">
        <v>255</v>
      </c>
    </row>
    <row r="273" s="14" customFormat="1">
      <c r="A273" s="14"/>
      <c r="B273" s="193"/>
      <c r="C273" s="14"/>
      <c r="D273" s="186" t="s">
        <v>265</v>
      </c>
      <c r="E273" s="194" t="s">
        <v>1</v>
      </c>
      <c r="F273" s="195" t="s">
        <v>1441</v>
      </c>
      <c r="G273" s="14"/>
      <c r="H273" s="196">
        <v>2.117</v>
      </c>
      <c r="I273" s="197"/>
      <c r="J273" s="14"/>
      <c r="K273" s="14"/>
      <c r="L273" s="193"/>
      <c r="M273" s="198"/>
      <c r="N273" s="199"/>
      <c r="O273" s="199"/>
      <c r="P273" s="199"/>
      <c r="Q273" s="199"/>
      <c r="R273" s="199"/>
      <c r="S273" s="199"/>
      <c r="T273" s="20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194" t="s">
        <v>265</v>
      </c>
      <c r="AU273" s="194" t="s">
        <v>90</v>
      </c>
      <c r="AV273" s="14" t="s">
        <v>90</v>
      </c>
      <c r="AW273" s="14" t="s">
        <v>35</v>
      </c>
      <c r="AX273" s="14" t="s">
        <v>79</v>
      </c>
      <c r="AY273" s="194" t="s">
        <v>255</v>
      </c>
    </row>
    <row r="274" s="14" customFormat="1">
      <c r="A274" s="14"/>
      <c r="B274" s="193"/>
      <c r="C274" s="14"/>
      <c r="D274" s="186" t="s">
        <v>265</v>
      </c>
      <c r="E274" s="194" t="s">
        <v>1</v>
      </c>
      <c r="F274" s="195" t="s">
        <v>1147</v>
      </c>
      <c r="G274" s="14"/>
      <c r="H274" s="196">
        <v>-0.071999999999999995</v>
      </c>
      <c r="I274" s="197"/>
      <c r="J274" s="14"/>
      <c r="K274" s="14"/>
      <c r="L274" s="193"/>
      <c r="M274" s="198"/>
      <c r="N274" s="199"/>
      <c r="O274" s="199"/>
      <c r="P274" s="199"/>
      <c r="Q274" s="199"/>
      <c r="R274" s="199"/>
      <c r="S274" s="199"/>
      <c r="T274" s="20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194" t="s">
        <v>265</v>
      </c>
      <c r="AU274" s="194" t="s">
        <v>90</v>
      </c>
      <c r="AV274" s="14" t="s">
        <v>90</v>
      </c>
      <c r="AW274" s="14" t="s">
        <v>35</v>
      </c>
      <c r="AX274" s="14" t="s">
        <v>79</v>
      </c>
      <c r="AY274" s="194" t="s">
        <v>255</v>
      </c>
    </row>
    <row r="275" s="15" customFormat="1">
      <c r="A275" s="15"/>
      <c r="B275" s="201"/>
      <c r="C275" s="15"/>
      <c r="D275" s="186" t="s">
        <v>265</v>
      </c>
      <c r="E275" s="202" t="s">
        <v>1</v>
      </c>
      <c r="F275" s="203" t="s">
        <v>269</v>
      </c>
      <c r="G275" s="15"/>
      <c r="H275" s="204">
        <v>2.0449999999999999</v>
      </c>
      <c r="I275" s="205"/>
      <c r="J275" s="15"/>
      <c r="K275" s="15"/>
      <c r="L275" s="201"/>
      <c r="M275" s="206"/>
      <c r="N275" s="207"/>
      <c r="O275" s="207"/>
      <c r="P275" s="207"/>
      <c r="Q275" s="207"/>
      <c r="R275" s="207"/>
      <c r="S275" s="207"/>
      <c r="T275" s="208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02" t="s">
        <v>265</v>
      </c>
      <c r="AU275" s="202" t="s">
        <v>90</v>
      </c>
      <c r="AV275" s="15" t="s">
        <v>270</v>
      </c>
      <c r="AW275" s="15" t="s">
        <v>35</v>
      </c>
      <c r="AX275" s="15" t="s">
        <v>87</v>
      </c>
      <c r="AY275" s="202" t="s">
        <v>255</v>
      </c>
    </row>
    <row r="276" s="2" customFormat="1" ht="16.5" customHeight="1">
      <c r="A276" s="38"/>
      <c r="B276" s="171"/>
      <c r="C276" s="172" t="s">
        <v>438</v>
      </c>
      <c r="D276" s="172" t="s">
        <v>258</v>
      </c>
      <c r="E276" s="173" t="s">
        <v>853</v>
      </c>
      <c r="F276" s="174" t="s">
        <v>854</v>
      </c>
      <c r="G276" s="175" t="s">
        <v>693</v>
      </c>
      <c r="H276" s="176">
        <v>38.350000000000001</v>
      </c>
      <c r="I276" s="177"/>
      <c r="J276" s="178">
        <f>ROUND(I276*H276,2)</f>
        <v>0</v>
      </c>
      <c r="K276" s="174" t="s">
        <v>262</v>
      </c>
      <c r="L276" s="39"/>
      <c r="M276" s="179" t="s">
        <v>1</v>
      </c>
      <c r="N276" s="180" t="s">
        <v>44</v>
      </c>
      <c r="O276" s="77"/>
      <c r="P276" s="181">
        <f>O276*H276</f>
        <v>0</v>
      </c>
      <c r="Q276" s="181">
        <v>0</v>
      </c>
      <c r="R276" s="181">
        <f>Q276*H276</f>
        <v>0</v>
      </c>
      <c r="S276" s="181">
        <v>0</v>
      </c>
      <c r="T276" s="18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3" t="s">
        <v>263</v>
      </c>
      <c r="AT276" s="183" t="s">
        <v>258</v>
      </c>
      <c r="AU276" s="183" t="s">
        <v>90</v>
      </c>
      <c r="AY276" s="19" t="s">
        <v>255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19" t="s">
        <v>87</v>
      </c>
      <c r="BK276" s="184">
        <f>ROUND(I276*H276,2)</f>
        <v>0</v>
      </c>
      <c r="BL276" s="19" t="s">
        <v>263</v>
      </c>
      <c r="BM276" s="183" t="s">
        <v>1442</v>
      </c>
    </row>
    <row r="277" s="13" customFormat="1">
      <c r="A277" s="13"/>
      <c r="B277" s="185"/>
      <c r="C277" s="13"/>
      <c r="D277" s="186" t="s">
        <v>265</v>
      </c>
      <c r="E277" s="187" t="s">
        <v>1</v>
      </c>
      <c r="F277" s="188" t="s">
        <v>828</v>
      </c>
      <c r="G277" s="13"/>
      <c r="H277" s="187" t="s">
        <v>1</v>
      </c>
      <c r="I277" s="189"/>
      <c r="J277" s="13"/>
      <c r="K277" s="13"/>
      <c r="L277" s="185"/>
      <c r="M277" s="190"/>
      <c r="N277" s="191"/>
      <c r="O277" s="191"/>
      <c r="P277" s="191"/>
      <c r="Q277" s="191"/>
      <c r="R277" s="191"/>
      <c r="S277" s="191"/>
      <c r="T277" s="19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87" t="s">
        <v>265</v>
      </c>
      <c r="AU277" s="187" t="s">
        <v>90</v>
      </c>
      <c r="AV277" s="13" t="s">
        <v>87</v>
      </c>
      <c r="AW277" s="13" t="s">
        <v>35</v>
      </c>
      <c r="AX277" s="13" t="s">
        <v>79</v>
      </c>
      <c r="AY277" s="187" t="s">
        <v>255</v>
      </c>
    </row>
    <row r="278" s="13" customFormat="1">
      <c r="A278" s="13"/>
      <c r="B278" s="185"/>
      <c r="C278" s="13"/>
      <c r="D278" s="186" t="s">
        <v>265</v>
      </c>
      <c r="E278" s="187" t="s">
        <v>1</v>
      </c>
      <c r="F278" s="188" t="s">
        <v>1389</v>
      </c>
      <c r="G278" s="13"/>
      <c r="H278" s="187" t="s">
        <v>1</v>
      </c>
      <c r="I278" s="189"/>
      <c r="J278" s="13"/>
      <c r="K278" s="13"/>
      <c r="L278" s="185"/>
      <c r="M278" s="190"/>
      <c r="N278" s="191"/>
      <c r="O278" s="191"/>
      <c r="P278" s="191"/>
      <c r="Q278" s="191"/>
      <c r="R278" s="191"/>
      <c r="S278" s="191"/>
      <c r="T278" s="19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87" t="s">
        <v>265</v>
      </c>
      <c r="AU278" s="187" t="s">
        <v>90</v>
      </c>
      <c r="AV278" s="13" t="s">
        <v>87</v>
      </c>
      <c r="AW278" s="13" t="s">
        <v>35</v>
      </c>
      <c r="AX278" s="13" t="s">
        <v>79</v>
      </c>
      <c r="AY278" s="187" t="s">
        <v>255</v>
      </c>
    </row>
    <row r="279" s="14" customFormat="1">
      <c r="A279" s="14"/>
      <c r="B279" s="193"/>
      <c r="C279" s="14"/>
      <c r="D279" s="186" t="s">
        <v>265</v>
      </c>
      <c r="E279" s="194" t="s">
        <v>1</v>
      </c>
      <c r="F279" s="195" t="s">
        <v>1396</v>
      </c>
      <c r="G279" s="14"/>
      <c r="H279" s="196">
        <v>38.350000000000001</v>
      </c>
      <c r="I279" s="197"/>
      <c r="J279" s="14"/>
      <c r="K279" s="14"/>
      <c r="L279" s="193"/>
      <c r="M279" s="198"/>
      <c r="N279" s="199"/>
      <c r="O279" s="199"/>
      <c r="P279" s="199"/>
      <c r="Q279" s="199"/>
      <c r="R279" s="199"/>
      <c r="S279" s="199"/>
      <c r="T279" s="20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194" t="s">
        <v>265</v>
      </c>
      <c r="AU279" s="194" t="s">
        <v>90</v>
      </c>
      <c r="AV279" s="14" t="s">
        <v>90</v>
      </c>
      <c r="AW279" s="14" t="s">
        <v>35</v>
      </c>
      <c r="AX279" s="14" t="s">
        <v>79</v>
      </c>
      <c r="AY279" s="194" t="s">
        <v>255</v>
      </c>
    </row>
    <row r="280" s="15" customFormat="1">
      <c r="A280" s="15"/>
      <c r="B280" s="201"/>
      <c r="C280" s="15"/>
      <c r="D280" s="186" t="s">
        <v>265</v>
      </c>
      <c r="E280" s="202" t="s">
        <v>1</v>
      </c>
      <c r="F280" s="203" t="s">
        <v>269</v>
      </c>
      <c r="G280" s="15"/>
      <c r="H280" s="204">
        <v>38.350000000000001</v>
      </c>
      <c r="I280" s="205"/>
      <c r="J280" s="15"/>
      <c r="K280" s="15"/>
      <c r="L280" s="201"/>
      <c r="M280" s="206"/>
      <c r="N280" s="207"/>
      <c r="O280" s="207"/>
      <c r="P280" s="207"/>
      <c r="Q280" s="207"/>
      <c r="R280" s="207"/>
      <c r="S280" s="207"/>
      <c r="T280" s="208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02" t="s">
        <v>265</v>
      </c>
      <c r="AU280" s="202" t="s">
        <v>90</v>
      </c>
      <c r="AV280" s="15" t="s">
        <v>270</v>
      </c>
      <c r="AW280" s="15" t="s">
        <v>35</v>
      </c>
      <c r="AX280" s="15" t="s">
        <v>87</v>
      </c>
      <c r="AY280" s="202" t="s">
        <v>255</v>
      </c>
    </row>
    <row r="281" s="2" customFormat="1" ht="49.05" customHeight="1">
      <c r="A281" s="38"/>
      <c r="B281" s="171"/>
      <c r="C281" s="172" t="s">
        <v>442</v>
      </c>
      <c r="D281" s="172" t="s">
        <v>258</v>
      </c>
      <c r="E281" s="173" t="s">
        <v>856</v>
      </c>
      <c r="F281" s="174" t="s">
        <v>857</v>
      </c>
      <c r="G281" s="175" t="s">
        <v>759</v>
      </c>
      <c r="H281" s="224"/>
      <c r="I281" s="177"/>
      <c r="J281" s="178">
        <f>ROUND(I281*H281,2)</f>
        <v>0</v>
      </c>
      <c r="K281" s="174" t="s">
        <v>262</v>
      </c>
      <c r="L281" s="39"/>
      <c r="M281" s="179" t="s">
        <v>1</v>
      </c>
      <c r="N281" s="180" t="s">
        <v>44</v>
      </c>
      <c r="O281" s="77"/>
      <c r="P281" s="181">
        <f>O281*H281</f>
        <v>0</v>
      </c>
      <c r="Q281" s="181">
        <v>0</v>
      </c>
      <c r="R281" s="181">
        <f>Q281*H281</f>
        <v>0</v>
      </c>
      <c r="S281" s="181">
        <v>0</v>
      </c>
      <c r="T281" s="18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3" t="s">
        <v>263</v>
      </c>
      <c r="AT281" s="183" t="s">
        <v>258</v>
      </c>
      <c r="AU281" s="183" t="s">
        <v>90</v>
      </c>
      <c r="AY281" s="19" t="s">
        <v>255</v>
      </c>
      <c r="BE281" s="184">
        <f>IF(N281="základní",J281,0)</f>
        <v>0</v>
      </c>
      <c r="BF281" s="184">
        <f>IF(N281="snížená",J281,0)</f>
        <v>0</v>
      </c>
      <c r="BG281" s="184">
        <f>IF(N281="zákl. přenesená",J281,0)</f>
        <v>0</v>
      </c>
      <c r="BH281" s="184">
        <f>IF(N281="sníž. přenesená",J281,0)</f>
        <v>0</v>
      </c>
      <c r="BI281" s="184">
        <f>IF(N281="nulová",J281,0)</f>
        <v>0</v>
      </c>
      <c r="BJ281" s="19" t="s">
        <v>87</v>
      </c>
      <c r="BK281" s="184">
        <f>ROUND(I281*H281,2)</f>
        <v>0</v>
      </c>
      <c r="BL281" s="19" t="s">
        <v>263</v>
      </c>
      <c r="BM281" s="183" t="s">
        <v>1443</v>
      </c>
    </row>
    <row r="282" s="12" customFormat="1" ht="22.8" customHeight="1">
      <c r="A282" s="12"/>
      <c r="B282" s="158"/>
      <c r="C282" s="12"/>
      <c r="D282" s="159" t="s">
        <v>78</v>
      </c>
      <c r="E282" s="169" t="s">
        <v>1150</v>
      </c>
      <c r="F282" s="169" t="s">
        <v>1151</v>
      </c>
      <c r="G282" s="12"/>
      <c r="H282" s="12"/>
      <c r="I282" s="161"/>
      <c r="J282" s="170">
        <f>BK282</f>
        <v>0</v>
      </c>
      <c r="K282" s="12"/>
      <c r="L282" s="158"/>
      <c r="M282" s="163"/>
      <c r="N282" s="164"/>
      <c r="O282" s="164"/>
      <c r="P282" s="165">
        <f>SUM(P283:P317)</f>
        <v>0</v>
      </c>
      <c r="Q282" s="164"/>
      <c r="R282" s="165">
        <f>SUM(R283:R317)</f>
        <v>0.06067355</v>
      </c>
      <c r="S282" s="164"/>
      <c r="T282" s="166">
        <f>SUM(T283:T317)</f>
        <v>0.057119999999999997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159" t="s">
        <v>90</v>
      </c>
      <c r="AT282" s="167" t="s">
        <v>78</v>
      </c>
      <c r="AU282" s="167" t="s">
        <v>87</v>
      </c>
      <c r="AY282" s="159" t="s">
        <v>255</v>
      </c>
      <c r="BK282" s="168">
        <f>SUM(BK283:BK317)</f>
        <v>0</v>
      </c>
    </row>
    <row r="283" s="2" customFormat="1" ht="24.15" customHeight="1">
      <c r="A283" s="38"/>
      <c r="B283" s="171"/>
      <c r="C283" s="172" t="s">
        <v>446</v>
      </c>
      <c r="D283" s="172" t="s">
        <v>258</v>
      </c>
      <c r="E283" s="173" t="s">
        <v>1152</v>
      </c>
      <c r="F283" s="174" t="s">
        <v>1153</v>
      </c>
      <c r="G283" s="175" t="s">
        <v>693</v>
      </c>
      <c r="H283" s="176">
        <v>2.1000000000000001</v>
      </c>
      <c r="I283" s="177"/>
      <c r="J283" s="178">
        <f>ROUND(I283*H283,2)</f>
        <v>0</v>
      </c>
      <c r="K283" s="174" t="s">
        <v>262</v>
      </c>
      <c r="L283" s="39"/>
      <c r="M283" s="179" t="s">
        <v>1</v>
      </c>
      <c r="N283" s="180" t="s">
        <v>44</v>
      </c>
      <c r="O283" s="77"/>
      <c r="P283" s="181">
        <f>O283*H283</f>
        <v>0</v>
      </c>
      <c r="Q283" s="181">
        <v>0</v>
      </c>
      <c r="R283" s="181">
        <f>Q283*H283</f>
        <v>0</v>
      </c>
      <c r="S283" s="181">
        <v>0</v>
      </c>
      <c r="T283" s="18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3" t="s">
        <v>263</v>
      </c>
      <c r="AT283" s="183" t="s">
        <v>258</v>
      </c>
      <c r="AU283" s="183" t="s">
        <v>90</v>
      </c>
      <c r="AY283" s="19" t="s">
        <v>255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19" t="s">
        <v>87</v>
      </c>
      <c r="BK283" s="184">
        <f>ROUND(I283*H283,2)</f>
        <v>0</v>
      </c>
      <c r="BL283" s="19" t="s">
        <v>263</v>
      </c>
      <c r="BM283" s="183" t="s">
        <v>1444</v>
      </c>
    </row>
    <row r="284" s="13" customFormat="1">
      <c r="A284" s="13"/>
      <c r="B284" s="185"/>
      <c r="C284" s="13"/>
      <c r="D284" s="186" t="s">
        <v>265</v>
      </c>
      <c r="E284" s="187" t="s">
        <v>1</v>
      </c>
      <c r="F284" s="188" t="s">
        <v>1389</v>
      </c>
      <c r="G284" s="13"/>
      <c r="H284" s="187" t="s">
        <v>1</v>
      </c>
      <c r="I284" s="189"/>
      <c r="J284" s="13"/>
      <c r="K284" s="13"/>
      <c r="L284" s="185"/>
      <c r="M284" s="190"/>
      <c r="N284" s="191"/>
      <c r="O284" s="191"/>
      <c r="P284" s="191"/>
      <c r="Q284" s="191"/>
      <c r="R284" s="191"/>
      <c r="S284" s="191"/>
      <c r="T284" s="19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87" t="s">
        <v>265</v>
      </c>
      <c r="AU284" s="187" t="s">
        <v>90</v>
      </c>
      <c r="AV284" s="13" t="s">
        <v>87</v>
      </c>
      <c r="AW284" s="13" t="s">
        <v>35</v>
      </c>
      <c r="AX284" s="13" t="s">
        <v>79</v>
      </c>
      <c r="AY284" s="187" t="s">
        <v>255</v>
      </c>
    </row>
    <row r="285" s="14" customFormat="1">
      <c r="A285" s="14"/>
      <c r="B285" s="193"/>
      <c r="C285" s="14"/>
      <c r="D285" s="186" t="s">
        <v>265</v>
      </c>
      <c r="E285" s="194" t="s">
        <v>1</v>
      </c>
      <c r="F285" s="195" t="s">
        <v>1445</v>
      </c>
      <c r="G285" s="14"/>
      <c r="H285" s="196">
        <v>2.1000000000000001</v>
      </c>
      <c r="I285" s="197"/>
      <c r="J285" s="14"/>
      <c r="K285" s="14"/>
      <c r="L285" s="193"/>
      <c r="M285" s="198"/>
      <c r="N285" s="199"/>
      <c r="O285" s="199"/>
      <c r="P285" s="199"/>
      <c r="Q285" s="199"/>
      <c r="R285" s="199"/>
      <c r="S285" s="199"/>
      <c r="T285" s="20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194" t="s">
        <v>265</v>
      </c>
      <c r="AU285" s="194" t="s">
        <v>90</v>
      </c>
      <c r="AV285" s="14" t="s">
        <v>90</v>
      </c>
      <c r="AW285" s="14" t="s">
        <v>35</v>
      </c>
      <c r="AX285" s="14" t="s">
        <v>79</v>
      </c>
      <c r="AY285" s="194" t="s">
        <v>255</v>
      </c>
    </row>
    <row r="286" s="15" customFormat="1">
      <c r="A286" s="15"/>
      <c r="B286" s="201"/>
      <c r="C286" s="15"/>
      <c r="D286" s="186" t="s">
        <v>265</v>
      </c>
      <c r="E286" s="202" t="s">
        <v>1</v>
      </c>
      <c r="F286" s="203" t="s">
        <v>269</v>
      </c>
      <c r="G286" s="15"/>
      <c r="H286" s="204">
        <v>2.1000000000000001</v>
      </c>
      <c r="I286" s="205"/>
      <c r="J286" s="15"/>
      <c r="K286" s="15"/>
      <c r="L286" s="201"/>
      <c r="M286" s="206"/>
      <c r="N286" s="207"/>
      <c r="O286" s="207"/>
      <c r="P286" s="207"/>
      <c r="Q286" s="207"/>
      <c r="R286" s="207"/>
      <c r="S286" s="207"/>
      <c r="T286" s="20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02" t="s">
        <v>265</v>
      </c>
      <c r="AU286" s="202" t="s">
        <v>90</v>
      </c>
      <c r="AV286" s="15" t="s">
        <v>270</v>
      </c>
      <c r="AW286" s="15" t="s">
        <v>35</v>
      </c>
      <c r="AX286" s="15" t="s">
        <v>87</v>
      </c>
      <c r="AY286" s="202" t="s">
        <v>255</v>
      </c>
    </row>
    <row r="287" s="2" customFormat="1" ht="37.8" customHeight="1">
      <c r="A287" s="38"/>
      <c r="B287" s="171"/>
      <c r="C287" s="172" t="s">
        <v>450</v>
      </c>
      <c r="D287" s="172" t="s">
        <v>258</v>
      </c>
      <c r="E287" s="173" t="s">
        <v>1156</v>
      </c>
      <c r="F287" s="174" t="s">
        <v>1157</v>
      </c>
      <c r="G287" s="175" t="s">
        <v>261</v>
      </c>
      <c r="H287" s="176">
        <v>2</v>
      </c>
      <c r="I287" s="177"/>
      <c r="J287" s="178">
        <f>ROUND(I287*H287,2)</f>
        <v>0</v>
      </c>
      <c r="K287" s="174" t="s">
        <v>262</v>
      </c>
      <c r="L287" s="39"/>
      <c r="M287" s="179" t="s">
        <v>1</v>
      </c>
      <c r="N287" s="180" t="s">
        <v>44</v>
      </c>
      <c r="O287" s="77"/>
      <c r="P287" s="181">
        <f>O287*H287</f>
        <v>0</v>
      </c>
      <c r="Q287" s="181">
        <v>0.00109</v>
      </c>
      <c r="R287" s="181">
        <f>Q287*H287</f>
        <v>0.0021800000000000001</v>
      </c>
      <c r="S287" s="181">
        <v>0</v>
      </c>
      <c r="T287" s="18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3" t="s">
        <v>263</v>
      </c>
      <c r="AT287" s="183" t="s">
        <v>258</v>
      </c>
      <c r="AU287" s="183" t="s">
        <v>90</v>
      </c>
      <c r="AY287" s="19" t="s">
        <v>255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19" t="s">
        <v>87</v>
      </c>
      <c r="BK287" s="184">
        <f>ROUND(I287*H287,2)</f>
        <v>0</v>
      </c>
      <c r="BL287" s="19" t="s">
        <v>263</v>
      </c>
      <c r="BM287" s="183" t="s">
        <v>1446</v>
      </c>
    </row>
    <row r="288" s="14" customFormat="1">
      <c r="A288" s="14"/>
      <c r="B288" s="193"/>
      <c r="C288" s="14"/>
      <c r="D288" s="186" t="s">
        <v>265</v>
      </c>
      <c r="E288" s="194" t="s">
        <v>1</v>
      </c>
      <c r="F288" s="195" t="s">
        <v>90</v>
      </c>
      <c r="G288" s="14"/>
      <c r="H288" s="196">
        <v>2</v>
      </c>
      <c r="I288" s="197"/>
      <c r="J288" s="14"/>
      <c r="K288" s="14"/>
      <c r="L288" s="193"/>
      <c r="M288" s="198"/>
      <c r="N288" s="199"/>
      <c r="O288" s="199"/>
      <c r="P288" s="199"/>
      <c r="Q288" s="199"/>
      <c r="R288" s="199"/>
      <c r="S288" s="199"/>
      <c r="T288" s="20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194" t="s">
        <v>265</v>
      </c>
      <c r="AU288" s="194" t="s">
        <v>90</v>
      </c>
      <c r="AV288" s="14" t="s">
        <v>90</v>
      </c>
      <c r="AW288" s="14" t="s">
        <v>35</v>
      </c>
      <c r="AX288" s="14" t="s">
        <v>87</v>
      </c>
      <c r="AY288" s="194" t="s">
        <v>255</v>
      </c>
    </row>
    <row r="289" s="2" customFormat="1" ht="33" customHeight="1">
      <c r="A289" s="38"/>
      <c r="B289" s="171"/>
      <c r="C289" s="172" t="s">
        <v>454</v>
      </c>
      <c r="D289" s="172" t="s">
        <v>258</v>
      </c>
      <c r="E289" s="173" t="s">
        <v>1159</v>
      </c>
      <c r="F289" s="174" t="s">
        <v>1160</v>
      </c>
      <c r="G289" s="175" t="s">
        <v>693</v>
      </c>
      <c r="H289" s="176">
        <v>2.1000000000000001</v>
      </c>
      <c r="I289" s="177"/>
      <c r="J289" s="178">
        <f>ROUND(I289*H289,2)</f>
        <v>0</v>
      </c>
      <c r="K289" s="174" t="s">
        <v>262</v>
      </c>
      <c r="L289" s="39"/>
      <c r="M289" s="179" t="s">
        <v>1</v>
      </c>
      <c r="N289" s="180" t="s">
        <v>44</v>
      </c>
      <c r="O289" s="77"/>
      <c r="P289" s="181">
        <f>O289*H289</f>
        <v>0</v>
      </c>
      <c r="Q289" s="181">
        <v>0.0044999999999999997</v>
      </c>
      <c r="R289" s="181">
        <f>Q289*H289</f>
        <v>0.0094500000000000001</v>
      </c>
      <c r="S289" s="181">
        <v>0</v>
      </c>
      <c r="T289" s="18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83" t="s">
        <v>263</v>
      </c>
      <c r="AT289" s="183" t="s">
        <v>258</v>
      </c>
      <c r="AU289" s="183" t="s">
        <v>90</v>
      </c>
      <c r="AY289" s="19" t="s">
        <v>255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19" t="s">
        <v>87</v>
      </c>
      <c r="BK289" s="184">
        <f>ROUND(I289*H289,2)</f>
        <v>0</v>
      </c>
      <c r="BL289" s="19" t="s">
        <v>263</v>
      </c>
      <c r="BM289" s="183" t="s">
        <v>1447</v>
      </c>
    </row>
    <row r="290" s="13" customFormat="1">
      <c r="A290" s="13"/>
      <c r="B290" s="185"/>
      <c r="C290" s="13"/>
      <c r="D290" s="186" t="s">
        <v>265</v>
      </c>
      <c r="E290" s="187" t="s">
        <v>1</v>
      </c>
      <c r="F290" s="188" t="s">
        <v>1389</v>
      </c>
      <c r="G290" s="13"/>
      <c r="H290" s="187" t="s">
        <v>1</v>
      </c>
      <c r="I290" s="189"/>
      <c r="J290" s="13"/>
      <c r="K290" s="13"/>
      <c r="L290" s="185"/>
      <c r="M290" s="190"/>
      <c r="N290" s="191"/>
      <c r="O290" s="191"/>
      <c r="P290" s="191"/>
      <c r="Q290" s="191"/>
      <c r="R290" s="191"/>
      <c r="S290" s="191"/>
      <c r="T290" s="19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187" t="s">
        <v>265</v>
      </c>
      <c r="AU290" s="187" t="s">
        <v>90</v>
      </c>
      <c r="AV290" s="13" t="s">
        <v>87</v>
      </c>
      <c r="AW290" s="13" t="s">
        <v>35</v>
      </c>
      <c r="AX290" s="13" t="s">
        <v>79</v>
      </c>
      <c r="AY290" s="187" t="s">
        <v>255</v>
      </c>
    </row>
    <row r="291" s="14" customFormat="1">
      <c r="A291" s="14"/>
      <c r="B291" s="193"/>
      <c r="C291" s="14"/>
      <c r="D291" s="186" t="s">
        <v>265</v>
      </c>
      <c r="E291" s="194" t="s">
        <v>1</v>
      </c>
      <c r="F291" s="195" t="s">
        <v>1445</v>
      </c>
      <c r="G291" s="14"/>
      <c r="H291" s="196">
        <v>2.1000000000000001</v>
      </c>
      <c r="I291" s="197"/>
      <c r="J291" s="14"/>
      <c r="K291" s="14"/>
      <c r="L291" s="193"/>
      <c r="M291" s="198"/>
      <c r="N291" s="199"/>
      <c r="O291" s="199"/>
      <c r="P291" s="199"/>
      <c r="Q291" s="199"/>
      <c r="R291" s="199"/>
      <c r="S291" s="199"/>
      <c r="T291" s="20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194" t="s">
        <v>265</v>
      </c>
      <c r="AU291" s="194" t="s">
        <v>90</v>
      </c>
      <c r="AV291" s="14" t="s">
        <v>90</v>
      </c>
      <c r="AW291" s="14" t="s">
        <v>35</v>
      </c>
      <c r="AX291" s="14" t="s">
        <v>79</v>
      </c>
      <c r="AY291" s="194" t="s">
        <v>255</v>
      </c>
    </row>
    <row r="292" s="15" customFormat="1">
      <c r="A292" s="15"/>
      <c r="B292" s="201"/>
      <c r="C292" s="15"/>
      <c r="D292" s="186" t="s">
        <v>265</v>
      </c>
      <c r="E292" s="202" t="s">
        <v>1</v>
      </c>
      <c r="F292" s="203" t="s">
        <v>269</v>
      </c>
      <c r="G292" s="15"/>
      <c r="H292" s="204">
        <v>2.1000000000000001</v>
      </c>
      <c r="I292" s="205"/>
      <c r="J292" s="15"/>
      <c r="K292" s="15"/>
      <c r="L292" s="201"/>
      <c r="M292" s="206"/>
      <c r="N292" s="207"/>
      <c r="O292" s="207"/>
      <c r="P292" s="207"/>
      <c r="Q292" s="207"/>
      <c r="R292" s="207"/>
      <c r="S292" s="207"/>
      <c r="T292" s="208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02" t="s">
        <v>265</v>
      </c>
      <c r="AU292" s="202" t="s">
        <v>90</v>
      </c>
      <c r="AV292" s="15" t="s">
        <v>270</v>
      </c>
      <c r="AW292" s="15" t="s">
        <v>35</v>
      </c>
      <c r="AX292" s="15" t="s">
        <v>87</v>
      </c>
      <c r="AY292" s="202" t="s">
        <v>255</v>
      </c>
    </row>
    <row r="293" s="2" customFormat="1" ht="37.8" customHeight="1">
      <c r="A293" s="38"/>
      <c r="B293" s="171"/>
      <c r="C293" s="172" t="s">
        <v>458</v>
      </c>
      <c r="D293" s="172" t="s">
        <v>258</v>
      </c>
      <c r="E293" s="173" t="s">
        <v>1162</v>
      </c>
      <c r="F293" s="174" t="s">
        <v>1163</v>
      </c>
      <c r="G293" s="175" t="s">
        <v>693</v>
      </c>
      <c r="H293" s="176">
        <v>2.1000000000000001</v>
      </c>
      <c r="I293" s="177"/>
      <c r="J293" s="178">
        <f>ROUND(I293*H293,2)</f>
        <v>0</v>
      </c>
      <c r="K293" s="174" t="s">
        <v>262</v>
      </c>
      <c r="L293" s="39"/>
      <c r="M293" s="179" t="s">
        <v>1</v>
      </c>
      <c r="N293" s="180" t="s">
        <v>44</v>
      </c>
      <c r="O293" s="77"/>
      <c r="P293" s="181">
        <f>O293*H293</f>
        <v>0</v>
      </c>
      <c r="Q293" s="181">
        <v>0.0054799999999999996</v>
      </c>
      <c r="R293" s="181">
        <f>Q293*H293</f>
        <v>0.011507999999999999</v>
      </c>
      <c r="S293" s="181">
        <v>0</v>
      </c>
      <c r="T293" s="18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3" t="s">
        <v>263</v>
      </c>
      <c r="AT293" s="183" t="s">
        <v>258</v>
      </c>
      <c r="AU293" s="183" t="s">
        <v>90</v>
      </c>
      <c r="AY293" s="19" t="s">
        <v>255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19" t="s">
        <v>87</v>
      </c>
      <c r="BK293" s="184">
        <f>ROUND(I293*H293,2)</f>
        <v>0</v>
      </c>
      <c r="BL293" s="19" t="s">
        <v>263</v>
      </c>
      <c r="BM293" s="183" t="s">
        <v>1448</v>
      </c>
    </row>
    <row r="294" s="13" customFormat="1">
      <c r="A294" s="13"/>
      <c r="B294" s="185"/>
      <c r="C294" s="13"/>
      <c r="D294" s="186" t="s">
        <v>265</v>
      </c>
      <c r="E294" s="187" t="s">
        <v>1</v>
      </c>
      <c r="F294" s="188" t="s">
        <v>1389</v>
      </c>
      <c r="G294" s="13"/>
      <c r="H294" s="187" t="s">
        <v>1</v>
      </c>
      <c r="I294" s="189"/>
      <c r="J294" s="13"/>
      <c r="K294" s="13"/>
      <c r="L294" s="185"/>
      <c r="M294" s="190"/>
      <c r="N294" s="191"/>
      <c r="O294" s="191"/>
      <c r="P294" s="191"/>
      <c r="Q294" s="191"/>
      <c r="R294" s="191"/>
      <c r="S294" s="191"/>
      <c r="T294" s="19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87" t="s">
        <v>265</v>
      </c>
      <c r="AU294" s="187" t="s">
        <v>90</v>
      </c>
      <c r="AV294" s="13" t="s">
        <v>87</v>
      </c>
      <c r="AW294" s="13" t="s">
        <v>35</v>
      </c>
      <c r="AX294" s="13" t="s">
        <v>79</v>
      </c>
      <c r="AY294" s="187" t="s">
        <v>255</v>
      </c>
    </row>
    <row r="295" s="14" customFormat="1">
      <c r="A295" s="14"/>
      <c r="B295" s="193"/>
      <c r="C295" s="14"/>
      <c r="D295" s="186" t="s">
        <v>265</v>
      </c>
      <c r="E295" s="194" t="s">
        <v>1</v>
      </c>
      <c r="F295" s="195" t="s">
        <v>1445</v>
      </c>
      <c r="G295" s="14"/>
      <c r="H295" s="196">
        <v>2.1000000000000001</v>
      </c>
      <c r="I295" s="197"/>
      <c r="J295" s="14"/>
      <c r="K295" s="14"/>
      <c r="L295" s="193"/>
      <c r="M295" s="198"/>
      <c r="N295" s="199"/>
      <c r="O295" s="199"/>
      <c r="P295" s="199"/>
      <c r="Q295" s="199"/>
      <c r="R295" s="199"/>
      <c r="S295" s="199"/>
      <c r="T295" s="20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4" t="s">
        <v>265</v>
      </c>
      <c r="AU295" s="194" t="s">
        <v>90</v>
      </c>
      <c r="AV295" s="14" t="s">
        <v>90</v>
      </c>
      <c r="AW295" s="14" t="s">
        <v>35</v>
      </c>
      <c r="AX295" s="14" t="s">
        <v>79</v>
      </c>
      <c r="AY295" s="194" t="s">
        <v>255</v>
      </c>
    </row>
    <row r="296" s="15" customFormat="1">
      <c r="A296" s="15"/>
      <c r="B296" s="201"/>
      <c r="C296" s="15"/>
      <c r="D296" s="186" t="s">
        <v>265</v>
      </c>
      <c r="E296" s="202" t="s">
        <v>1</v>
      </c>
      <c r="F296" s="203" t="s">
        <v>269</v>
      </c>
      <c r="G296" s="15"/>
      <c r="H296" s="204">
        <v>2.1000000000000001</v>
      </c>
      <c r="I296" s="205"/>
      <c r="J296" s="15"/>
      <c r="K296" s="15"/>
      <c r="L296" s="201"/>
      <c r="M296" s="206"/>
      <c r="N296" s="207"/>
      <c r="O296" s="207"/>
      <c r="P296" s="207"/>
      <c r="Q296" s="207"/>
      <c r="R296" s="207"/>
      <c r="S296" s="207"/>
      <c r="T296" s="20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02" t="s">
        <v>265</v>
      </c>
      <c r="AU296" s="202" t="s">
        <v>90</v>
      </c>
      <c r="AV296" s="15" t="s">
        <v>270</v>
      </c>
      <c r="AW296" s="15" t="s">
        <v>35</v>
      </c>
      <c r="AX296" s="15" t="s">
        <v>87</v>
      </c>
      <c r="AY296" s="202" t="s">
        <v>255</v>
      </c>
    </row>
    <row r="297" s="2" customFormat="1" ht="24.15" customHeight="1">
      <c r="A297" s="38"/>
      <c r="B297" s="171"/>
      <c r="C297" s="209" t="s">
        <v>462</v>
      </c>
      <c r="D297" s="209" t="s">
        <v>277</v>
      </c>
      <c r="E297" s="210" t="s">
        <v>1165</v>
      </c>
      <c r="F297" s="211" t="s">
        <v>1166</v>
      </c>
      <c r="G297" s="212" t="s">
        <v>693</v>
      </c>
      <c r="H297" s="213">
        <v>2.415</v>
      </c>
      <c r="I297" s="214"/>
      <c r="J297" s="215">
        <f>ROUND(I297*H297,2)</f>
        <v>0</v>
      </c>
      <c r="K297" s="211" t="s">
        <v>262</v>
      </c>
      <c r="L297" s="216"/>
      <c r="M297" s="217" t="s">
        <v>1</v>
      </c>
      <c r="N297" s="218" t="s">
        <v>44</v>
      </c>
      <c r="O297" s="77"/>
      <c r="P297" s="181">
        <f>O297*H297</f>
        <v>0</v>
      </c>
      <c r="Q297" s="181">
        <v>0.01457</v>
      </c>
      <c r="R297" s="181">
        <f>Q297*H297</f>
        <v>0.035186549999999997</v>
      </c>
      <c r="S297" s="181">
        <v>0</v>
      </c>
      <c r="T297" s="18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3" t="s">
        <v>397</v>
      </c>
      <c r="AT297" s="183" t="s">
        <v>277</v>
      </c>
      <c r="AU297" s="183" t="s">
        <v>90</v>
      </c>
      <c r="AY297" s="19" t="s">
        <v>255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19" t="s">
        <v>87</v>
      </c>
      <c r="BK297" s="184">
        <f>ROUND(I297*H297,2)</f>
        <v>0</v>
      </c>
      <c r="BL297" s="19" t="s">
        <v>263</v>
      </c>
      <c r="BM297" s="183" t="s">
        <v>1449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1450</v>
      </c>
      <c r="G298" s="14"/>
      <c r="H298" s="196">
        <v>2.415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87</v>
      </c>
      <c r="AY298" s="194" t="s">
        <v>255</v>
      </c>
    </row>
    <row r="299" s="2" customFormat="1" ht="37.8" customHeight="1">
      <c r="A299" s="38"/>
      <c r="B299" s="171"/>
      <c r="C299" s="172" t="s">
        <v>466</v>
      </c>
      <c r="D299" s="172" t="s">
        <v>258</v>
      </c>
      <c r="E299" s="173" t="s">
        <v>1169</v>
      </c>
      <c r="F299" s="174" t="s">
        <v>1170</v>
      </c>
      <c r="G299" s="175" t="s">
        <v>693</v>
      </c>
      <c r="H299" s="176">
        <v>2.1000000000000001</v>
      </c>
      <c r="I299" s="177"/>
      <c r="J299" s="178">
        <f>ROUND(I299*H299,2)</f>
        <v>0</v>
      </c>
      <c r="K299" s="174" t="s">
        <v>262</v>
      </c>
      <c r="L299" s="39"/>
      <c r="M299" s="179" t="s">
        <v>1</v>
      </c>
      <c r="N299" s="180" t="s">
        <v>44</v>
      </c>
      <c r="O299" s="77"/>
      <c r="P299" s="181">
        <f>O299*H299</f>
        <v>0</v>
      </c>
      <c r="Q299" s="181">
        <v>0</v>
      </c>
      <c r="R299" s="181">
        <f>Q299*H299</f>
        <v>0</v>
      </c>
      <c r="S299" s="181">
        <v>0</v>
      </c>
      <c r="T299" s="182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83" t="s">
        <v>263</v>
      </c>
      <c r="AT299" s="183" t="s">
        <v>258</v>
      </c>
      <c r="AU299" s="183" t="s">
        <v>90</v>
      </c>
      <c r="AY299" s="19" t="s">
        <v>255</v>
      </c>
      <c r="BE299" s="184">
        <f>IF(N299="základní",J299,0)</f>
        <v>0</v>
      </c>
      <c r="BF299" s="184">
        <f>IF(N299="snížená",J299,0)</f>
        <v>0</v>
      </c>
      <c r="BG299" s="184">
        <f>IF(N299="zákl. přenesená",J299,0)</f>
        <v>0</v>
      </c>
      <c r="BH299" s="184">
        <f>IF(N299="sníž. přenesená",J299,0)</f>
        <v>0</v>
      </c>
      <c r="BI299" s="184">
        <f>IF(N299="nulová",J299,0)</f>
        <v>0</v>
      </c>
      <c r="BJ299" s="19" t="s">
        <v>87</v>
      </c>
      <c r="BK299" s="184">
        <f>ROUND(I299*H299,2)</f>
        <v>0</v>
      </c>
      <c r="BL299" s="19" t="s">
        <v>263</v>
      </c>
      <c r="BM299" s="183" t="s">
        <v>1451</v>
      </c>
    </row>
    <row r="300" s="13" customFormat="1">
      <c r="A300" s="13"/>
      <c r="B300" s="185"/>
      <c r="C300" s="13"/>
      <c r="D300" s="186" t="s">
        <v>265</v>
      </c>
      <c r="E300" s="187" t="s">
        <v>1</v>
      </c>
      <c r="F300" s="188" t="s">
        <v>1389</v>
      </c>
      <c r="G300" s="13"/>
      <c r="H300" s="187" t="s">
        <v>1</v>
      </c>
      <c r="I300" s="189"/>
      <c r="J300" s="13"/>
      <c r="K300" s="13"/>
      <c r="L300" s="185"/>
      <c r="M300" s="190"/>
      <c r="N300" s="191"/>
      <c r="O300" s="191"/>
      <c r="P300" s="191"/>
      <c r="Q300" s="191"/>
      <c r="R300" s="191"/>
      <c r="S300" s="191"/>
      <c r="T300" s="19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187" t="s">
        <v>265</v>
      </c>
      <c r="AU300" s="187" t="s">
        <v>90</v>
      </c>
      <c r="AV300" s="13" t="s">
        <v>87</v>
      </c>
      <c r="AW300" s="13" t="s">
        <v>35</v>
      </c>
      <c r="AX300" s="13" t="s">
        <v>79</v>
      </c>
      <c r="AY300" s="187" t="s">
        <v>255</v>
      </c>
    </row>
    <row r="301" s="14" customFormat="1">
      <c r="A301" s="14"/>
      <c r="B301" s="193"/>
      <c r="C301" s="14"/>
      <c r="D301" s="186" t="s">
        <v>265</v>
      </c>
      <c r="E301" s="194" t="s">
        <v>1</v>
      </c>
      <c r="F301" s="195" t="s">
        <v>1445</v>
      </c>
      <c r="G301" s="14"/>
      <c r="H301" s="196">
        <v>2.1000000000000001</v>
      </c>
      <c r="I301" s="197"/>
      <c r="J301" s="14"/>
      <c r="K301" s="14"/>
      <c r="L301" s="193"/>
      <c r="M301" s="198"/>
      <c r="N301" s="199"/>
      <c r="O301" s="199"/>
      <c r="P301" s="199"/>
      <c r="Q301" s="199"/>
      <c r="R301" s="199"/>
      <c r="S301" s="199"/>
      <c r="T301" s="20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194" t="s">
        <v>265</v>
      </c>
      <c r="AU301" s="194" t="s">
        <v>90</v>
      </c>
      <c r="AV301" s="14" t="s">
        <v>90</v>
      </c>
      <c r="AW301" s="14" t="s">
        <v>35</v>
      </c>
      <c r="AX301" s="14" t="s">
        <v>79</v>
      </c>
      <c r="AY301" s="194" t="s">
        <v>255</v>
      </c>
    </row>
    <row r="302" s="15" customFormat="1">
      <c r="A302" s="15"/>
      <c r="B302" s="201"/>
      <c r="C302" s="15"/>
      <c r="D302" s="186" t="s">
        <v>265</v>
      </c>
      <c r="E302" s="202" t="s">
        <v>1</v>
      </c>
      <c r="F302" s="203" t="s">
        <v>269</v>
      </c>
      <c r="G302" s="15"/>
      <c r="H302" s="204">
        <v>2.1000000000000001</v>
      </c>
      <c r="I302" s="205"/>
      <c r="J302" s="15"/>
      <c r="K302" s="15"/>
      <c r="L302" s="201"/>
      <c r="M302" s="206"/>
      <c r="N302" s="207"/>
      <c r="O302" s="207"/>
      <c r="P302" s="207"/>
      <c r="Q302" s="207"/>
      <c r="R302" s="207"/>
      <c r="S302" s="207"/>
      <c r="T302" s="208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02" t="s">
        <v>265</v>
      </c>
      <c r="AU302" s="202" t="s">
        <v>90</v>
      </c>
      <c r="AV302" s="15" t="s">
        <v>270</v>
      </c>
      <c r="AW302" s="15" t="s">
        <v>35</v>
      </c>
      <c r="AX302" s="15" t="s">
        <v>87</v>
      </c>
      <c r="AY302" s="202" t="s">
        <v>255</v>
      </c>
    </row>
    <row r="303" s="2" customFormat="1" ht="21.75" customHeight="1">
      <c r="A303" s="38"/>
      <c r="B303" s="171"/>
      <c r="C303" s="172" t="s">
        <v>470</v>
      </c>
      <c r="D303" s="172" t="s">
        <v>258</v>
      </c>
      <c r="E303" s="173" t="s">
        <v>1172</v>
      </c>
      <c r="F303" s="174" t="s">
        <v>1173</v>
      </c>
      <c r="G303" s="175" t="s">
        <v>693</v>
      </c>
      <c r="H303" s="176">
        <v>2.1000000000000001</v>
      </c>
      <c r="I303" s="177"/>
      <c r="J303" s="178">
        <f>ROUND(I303*H303,2)</f>
        <v>0</v>
      </c>
      <c r="K303" s="174" t="s">
        <v>262</v>
      </c>
      <c r="L303" s="39"/>
      <c r="M303" s="179" t="s">
        <v>1</v>
      </c>
      <c r="N303" s="180" t="s">
        <v>44</v>
      </c>
      <c r="O303" s="77"/>
      <c r="P303" s="181">
        <f>O303*H303</f>
        <v>0</v>
      </c>
      <c r="Q303" s="181">
        <v>0</v>
      </c>
      <c r="R303" s="181">
        <f>Q303*H303</f>
        <v>0</v>
      </c>
      <c r="S303" s="181">
        <v>0.027199999999999998</v>
      </c>
      <c r="T303" s="182">
        <f>S303*H303</f>
        <v>0.057119999999999997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3" t="s">
        <v>263</v>
      </c>
      <c r="AT303" s="183" t="s">
        <v>258</v>
      </c>
      <c r="AU303" s="183" t="s">
        <v>90</v>
      </c>
      <c r="AY303" s="19" t="s">
        <v>255</v>
      </c>
      <c r="BE303" s="184">
        <f>IF(N303="základní",J303,0)</f>
        <v>0</v>
      </c>
      <c r="BF303" s="184">
        <f>IF(N303="snížená",J303,0)</f>
        <v>0</v>
      </c>
      <c r="BG303" s="184">
        <f>IF(N303="zákl. přenesená",J303,0)</f>
        <v>0</v>
      </c>
      <c r="BH303" s="184">
        <f>IF(N303="sníž. přenesená",J303,0)</f>
        <v>0</v>
      </c>
      <c r="BI303" s="184">
        <f>IF(N303="nulová",J303,0)</f>
        <v>0</v>
      </c>
      <c r="BJ303" s="19" t="s">
        <v>87</v>
      </c>
      <c r="BK303" s="184">
        <f>ROUND(I303*H303,2)</f>
        <v>0</v>
      </c>
      <c r="BL303" s="19" t="s">
        <v>263</v>
      </c>
      <c r="BM303" s="183" t="s">
        <v>1452</v>
      </c>
    </row>
    <row r="304" s="13" customFormat="1">
      <c r="A304" s="13"/>
      <c r="B304" s="185"/>
      <c r="C304" s="13"/>
      <c r="D304" s="186" t="s">
        <v>265</v>
      </c>
      <c r="E304" s="187" t="s">
        <v>1</v>
      </c>
      <c r="F304" s="188" t="s">
        <v>1389</v>
      </c>
      <c r="G304" s="13"/>
      <c r="H304" s="187" t="s">
        <v>1</v>
      </c>
      <c r="I304" s="189"/>
      <c r="J304" s="13"/>
      <c r="K304" s="13"/>
      <c r="L304" s="185"/>
      <c r="M304" s="190"/>
      <c r="N304" s="191"/>
      <c r="O304" s="191"/>
      <c r="P304" s="191"/>
      <c r="Q304" s="191"/>
      <c r="R304" s="191"/>
      <c r="S304" s="191"/>
      <c r="T304" s="19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87" t="s">
        <v>265</v>
      </c>
      <c r="AU304" s="187" t="s">
        <v>90</v>
      </c>
      <c r="AV304" s="13" t="s">
        <v>87</v>
      </c>
      <c r="AW304" s="13" t="s">
        <v>35</v>
      </c>
      <c r="AX304" s="13" t="s">
        <v>79</v>
      </c>
      <c r="AY304" s="187" t="s">
        <v>255</v>
      </c>
    </row>
    <row r="305" s="14" customFormat="1">
      <c r="A305" s="14"/>
      <c r="B305" s="193"/>
      <c r="C305" s="14"/>
      <c r="D305" s="186" t="s">
        <v>265</v>
      </c>
      <c r="E305" s="194" t="s">
        <v>1</v>
      </c>
      <c r="F305" s="195" t="s">
        <v>1445</v>
      </c>
      <c r="G305" s="14"/>
      <c r="H305" s="196">
        <v>2.1000000000000001</v>
      </c>
      <c r="I305" s="197"/>
      <c r="J305" s="14"/>
      <c r="K305" s="14"/>
      <c r="L305" s="193"/>
      <c r="M305" s="198"/>
      <c r="N305" s="199"/>
      <c r="O305" s="199"/>
      <c r="P305" s="199"/>
      <c r="Q305" s="199"/>
      <c r="R305" s="199"/>
      <c r="S305" s="199"/>
      <c r="T305" s="20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194" t="s">
        <v>265</v>
      </c>
      <c r="AU305" s="194" t="s">
        <v>90</v>
      </c>
      <c r="AV305" s="14" t="s">
        <v>90</v>
      </c>
      <c r="AW305" s="14" t="s">
        <v>35</v>
      </c>
      <c r="AX305" s="14" t="s">
        <v>79</v>
      </c>
      <c r="AY305" s="194" t="s">
        <v>255</v>
      </c>
    </row>
    <row r="306" s="15" customFormat="1">
      <c r="A306" s="15"/>
      <c r="B306" s="201"/>
      <c r="C306" s="15"/>
      <c r="D306" s="186" t="s">
        <v>265</v>
      </c>
      <c r="E306" s="202" t="s">
        <v>1</v>
      </c>
      <c r="F306" s="203" t="s">
        <v>269</v>
      </c>
      <c r="G306" s="15"/>
      <c r="H306" s="204">
        <v>2.1000000000000001</v>
      </c>
      <c r="I306" s="205"/>
      <c r="J306" s="15"/>
      <c r="K306" s="15"/>
      <c r="L306" s="201"/>
      <c r="M306" s="206"/>
      <c r="N306" s="207"/>
      <c r="O306" s="207"/>
      <c r="P306" s="207"/>
      <c r="Q306" s="207"/>
      <c r="R306" s="207"/>
      <c r="S306" s="207"/>
      <c r="T306" s="20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02" t="s">
        <v>265</v>
      </c>
      <c r="AU306" s="202" t="s">
        <v>90</v>
      </c>
      <c r="AV306" s="15" t="s">
        <v>270</v>
      </c>
      <c r="AW306" s="15" t="s">
        <v>35</v>
      </c>
      <c r="AX306" s="15" t="s">
        <v>87</v>
      </c>
      <c r="AY306" s="202" t="s">
        <v>255</v>
      </c>
    </row>
    <row r="307" s="2" customFormat="1" ht="33" customHeight="1">
      <c r="A307" s="38"/>
      <c r="B307" s="171"/>
      <c r="C307" s="172" t="s">
        <v>356</v>
      </c>
      <c r="D307" s="172" t="s">
        <v>258</v>
      </c>
      <c r="E307" s="173" t="s">
        <v>1175</v>
      </c>
      <c r="F307" s="174" t="s">
        <v>1176</v>
      </c>
      <c r="G307" s="175" t="s">
        <v>297</v>
      </c>
      <c r="H307" s="176">
        <v>4.4000000000000004</v>
      </c>
      <c r="I307" s="177"/>
      <c r="J307" s="178">
        <f>ROUND(I307*H307,2)</f>
        <v>0</v>
      </c>
      <c r="K307" s="174" t="s">
        <v>262</v>
      </c>
      <c r="L307" s="39"/>
      <c r="M307" s="179" t="s">
        <v>1</v>
      </c>
      <c r="N307" s="180" t="s">
        <v>44</v>
      </c>
      <c r="O307" s="77"/>
      <c r="P307" s="181">
        <f>O307*H307</f>
        <v>0</v>
      </c>
      <c r="Q307" s="181">
        <v>0.00018000000000000001</v>
      </c>
      <c r="R307" s="181">
        <f>Q307*H307</f>
        <v>0.00079200000000000006</v>
      </c>
      <c r="S307" s="181">
        <v>0</v>
      </c>
      <c r="T307" s="18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3" t="s">
        <v>263</v>
      </c>
      <c r="AT307" s="183" t="s">
        <v>258</v>
      </c>
      <c r="AU307" s="183" t="s">
        <v>90</v>
      </c>
      <c r="AY307" s="19" t="s">
        <v>255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19" t="s">
        <v>87</v>
      </c>
      <c r="BK307" s="184">
        <f>ROUND(I307*H307,2)</f>
        <v>0</v>
      </c>
      <c r="BL307" s="19" t="s">
        <v>263</v>
      </c>
      <c r="BM307" s="183" t="s">
        <v>1453</v>
      </c>
    </row>
    <row r="308" s="13" customFormat="1">
      <c r="A308" s="13"/>
      <c r="B308" s="185"/>
      <c r="C308" s="13"/>
      <c r="D308" s="186" t="s">
        <v>265</v>
      </c>
      <c r="E308" s="187" t="s">
        <v>1</v>
      </c>
      <c r="F308" s="188" t="s">
        <v>1389</v>
      </c>
      <c r="G308" s="13"/>
      <c r="H308" s="187" t="s">
        <v>1</v>
      </c>
      <c r="I308" s="189"/>
      <c r="J308" s="13"/>
      <c r="K308" s="13"/>
      <c r="L308" s="185"/>
      <c r="M308" s="190"/>
      <c r="N308" s="191"/>
      <c r="O308" s="191"/>
      <c r="P308" s="191"/>
      <c r="Q308" s="191"/>
      <c r="R308" s="191"/>
      <c r="S308" s="191"/>
      <c r="T308" s="19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87" t="s">
        <v>265</v>
      </c>
      <c r="AU308" s="187" t="s">
        <v>90</v>
      </c>
      <c r="AV308" s="13" t="s">
        <v>87</v>
      </c>
      <c r="AW308" s="13" t="s">
        <v>35</v>
      </c>
      <c r="AX308" s="13" t="s">
        <v>79</v>
      </c>
      <c r="AY308" s="187" t="s">
        <v>255</v>
      </c>
    </row>
    <row r="309" s="14" customFormat="1">
      <c r="A309" s="14"/>
      <c r="B309" s="193"/>
      <c r="C309" s="14"/>
      <c r="D309" s="186" t="s">
        <v>265</v>
      </c>
      <c r="E309" s="194" t="s">
        <v>1</v>
      </c>
      <c r="F309" s="195" t="s">
        <v>1454</v>
      </c>
      <c r="G309" s="14"/>
      <c r="H309" s="196">
        <v>4.4000000000000004</v>
      </c>
      <c r="I309" s="197"/>
      <c r="J309" s="14"/>
      <c r="K309" s="14"/>
      <c r="L309" s="193"/>
      <c r="M309" s="198"/>
      <c r="N309" s="199"/>
      <c r="O309" s="199"/>
      <c r="P309" s="199"/>
      <c r="Q309" s="199"/>
      <c r="R309" s="199"/>
      <c r="S309" s="199"/>
      <c r="T309" s="20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194" t="s">
        <v>265</v>
      </c>
      <c r="AU309" s="194" t="s">
        <v>90</v>
      </c>
      <c r="AV309" s="14" t="s">
        <v>90</v>
      </c>
      <c r="AW309" s="14" t="s">
        <v>35</v>
      </c>
      <c r="AX309" s="14" t="s">
        <v>79</v>
      </c>
      <c r="AY309" s="194" t="s">
        <v>255</v>
      </c>
    </row>
    <row r="310" s="15" customFormat="1">
      <c r="A310" s="15"/>
      <c r="B310" s="201"/>
      <c r="C310" s="15"/>
      <c r="D310" s="186" t="s">
        <v>265</v>
      </c>
      <c r="E310" s="202" t="s">
        <v>1</v>
      </c>
      <c r="F310" s="203" t="s">
        <v>269</v>
      </c>
      <c r="G310" s="15"/>
      <c r="H310" s="204">
        <v>4.4000000000000004</v>
      </c>
      <c r="I310" s="205"/>
      <c r="J310" s="15"/>
      <c r="K310" s="15"/>
      <c r="L310" s="201"/>
      <c r="M310" s="206"/>
      <c r="N310" s="207"/>
      <c r="O310" s="207"/>
      <c r="P310" s="207"/>
      <c r="Q310" s="207"/>
      <c r="R310" s="207"/>
      <c r="S310" s="207"/>
      <c r="T310" s="208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02" t="s">
        <v>265</v>
      </c>
      <c r="AU310" s="202" t="s">
        <v>90</v>
      </c>
      <c r="AV310" s="15" t="s">
        <v>270</v>
      </c>
      <c r="AW310" s="15" t="s">
        <v>35</v>
      </c>
      <c r="AX310" s="15" t="s">
        <v>87</v>
      </c>
      <c r="AY310" s="202" t="s">
        <v>255</v>
      </c>
    </row>
    <row r="311" s="2" customFormat="1" ht="16.5" customHeight="1">
      <c r="A311" s="38"/>
      <c r="B311" s="171"/>
      <c r="C311" s="209" t="s">
        <v>352</v>
      </c>
      <c r="D311" s="209" t="s">
        <v>277</v>
      </c>
      <c r="E311" s="210" t="s">
        <v>1179</v>
      </c>
      <c r="F311" s="211" t="s">
        <v>1180</v>
      </c>
      <c r="G311" s="212" t="s">
        <v>297</v>
      </c>
      <c r="H311" s="213">
        <v>4.8399999999999999</v>
      </c>
      <c r="I311" s="214"/>
      <c r="J311" s="215">
        <f>ROUND(I311*H311,2)</f>
        <v>0</v>
      </c>
      <c r="K311" s="211" t="s">
        <v>262</v>
      </c>
      <c r="L311" s="216"/>
      <c r="M311" s="217" t="s">
        <v>1</v>
      </c>
      <c r="N311" s="218" t="s">
        <v>44</v>
      </c>
      <c r="O311" s="77"/>
      <c r="P311" s="181">
        <f>O311*H311</f>
        <v>0</v>
      </c>
      <c r="Q311" s="181">
        <v>0.00029999999999999997</v>
      </c>
      <c r="R311" s="181">
        <f>Q311*H311</f>
        <v>0.0014519999999999997</v>
      </c>
      <c r="S311" s="181">
        <v>0</v>
      </c>
      <c r="T311" s="18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3" t="s">
        <v>397</v>
      </c>
      <c r="AT311" s="183" t="s">
        <v>277</v>
      </c>
      <c r="AU311" s="183" t="s">
        <v>90</v>
      </c>
      <c r="AY311" s="19" t="s">
        <v>255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19" t="s">
        <v>87</v>
      </c>
      <c r="BK311" s="184">
        <f>ROUND(I311*H311,2)</f>
        <v>0</v>
      </c>
      <c r="BL311" s="19" t="s">
        <v>263</v>
      </c>
      <c r="BM311" s="183" t="s">
        <v>1455</v>
      </c>
    </row>
    <row r="312" s="14" customFormat="1">
      <c r="A312" s="14"/>
      <c r="B312" s="193"/>
      <c r="C312" s="14"/>
      <c r="D312" s="186" t="s">
        <v>265</v>
      </c>
      <c r="E312" s="194" t="s">
        <v>1</v>
      </c>
      <c r="F312" s="195" t="s">
        <v>1456</v>
      </c>
      <c r="G312" s="14"/>
      <c r="H312" s="196">
        <v>4.8399999999999999</v>
      </c>
      <c r="I312" s="197"/>
      <c r="J312" s="14"/>
      <c r="K312" s="14"/>
      <c r="L312" s="193"/>
      <c r="M312" s="198"/>
      <c r="N312" s="199"/>
      <c r="O312" s="199"/>
      <c r="P312" s="199"/>
      <c r="Q312" s="199"/>
      <c r="R312" s="199"/>
      <c r="S312" s="199"/>
      <c r="T312" s="20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194" t="s">
        <v>265</v>
      </c>
      <c r="AU312" s="194" t="s">
        <v>90</v>
      </c>
      <c r="AV312" s="14" t="s">
        <v>90</v>
      </c>
      <c r="AW312" s="14" t="s">
        <v>35</v>
      </c>
      <c r="AX312" s="14" t="s">
        <v>87</v>
      </c>
      <c r="AY312" s="194" t="s">
        <v>255</v>
      </c>
    </row>
    <row r="313" s="2" customFormat="1" ht="24.15" customHeight="1">
      <c r="A313" s="38"/>
      <c r="B313" s="171"/>
      <c r="C313" s="172" t="s">
        <v>483</v>
      </c>
      <c r="D313" s="172" t="s">
        <v>258</v>
      </c>
      <c r="E313" s="173" t="s">
        <v>1183</v>
      </c>
      <c r="F313" s="174" t="s">
        <v>1184</v>
      </c>
      <c r="G313" s="175" t="s">
        <v>693</v>
      </c>
      <c r="H313" s="176">
        <v>2.1000000000000001</v>
      </c>
      <c r="I313" s="177"/>
      <c r="J313" s="178">
        <f>ROUND(I313*H313,2)</f>
        <v>0</v>
      </c>
      <c r="K313" s="174" t="s">
        <v>262</v>
      </c>
      <c r="L313" s="39"/>
      <c r="M313" s="179" t="s">
        <v>1</v>
      </c>
      <c r="N313" s="180" t="s">
        <v>44</v>
      </c>
      <c r="O313" s="77"/>
      <c r="P313" s="181">
        <f>O313*H313</f>
        <v>0</v>
      </c>
      <c r="Q313" s="181">
        <v>5.0000000000000002E-05</v>
      </c>
      <c r="R313" s="181">
        <f>Q313*H313</f>
        <v>0.000105</v>
      </c>
      <c r="S313" s="181">
        <v>0</v>
      </c>
      <c r="T313" s="182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3" t="s">
        <v>263</v>
      </c>
      <c r="AT313" s="183" t="s">
        <v>258</v>
      </c>
      <c r="AU313" s="183" t="s">
        <v>90</v>
      </c>
      <c r="AY313" s="19" t="s">
        <v>255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19" t="s">
        <v>87</v>
      </c>
      <c r="BK313" s="184">
        <f>ROUND(I313*H313,2)</f>
        <v>0</v>
      </c>
      <c r="BL313" s="19" t="s">
        <v>263</v>
      </c>
      <c r="BM313" s="183" t="s">
        <v>1457</v>
      </c>
    </row>
    <row r="314" s="13" customFormat="1">
      <c r="A314" s="13"/>
      <c r="B314" s="185"/>
      <c r="C314" s="13"/>
      <c r="D314" s="186" t="s">
        <v>265</v>
      </c>
      <c r="E314" s="187" t="s">
        <v>1</v>
      </c>
      <c r="F314" s="188" t="s">
        <v>1389</v>
      </c>
      <c r="G314" s="13"/>
      <c r="H314" s="187" t="s">
        <v>1</v>
      </c>
      <c r="I314" s="189"/>
      <c r="J314" s="13"/>
      <c r="K314" s="13"/>
      <c r="L314" s="185"/>
      <c r="M314" s="190"/>
      <c r="N314" s="191"/>
      <c r="O314" s="191"/>
      <c r="P314" s="191"/>
      <c r="Q314" s="191"/>
      <c r="R314" s="191"/>
      <c r="S314" s="191"/>
      <c r="T314" s="19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87" t="s">
        <v>265</v>
      </c>
      <c r="AU314" s="187" t="s">
        <v>90</v>
      </c>
      <c r="AV314" s="13" t="s">
        <v>87</v>
      </c>
      <c r="AW314" s="13" t="s">
        <v>35</v>
      </c>
      <c r="AX314" s="13" t="s">
        <v>79</v>
      </c>
      <c r="AY314" s="187" t="s">
        <v>255</v>
      </c>
    </row>
    <row r="315" s="14" customFormat="1">
      <c r="A315" s="14"/>
      <c r="B315" s="193"/>
      <c r="C315" s="14"/>
      <c r="D315" s="186" t="s">
        <v>265</v>
      </c>
      <c r="E315" s="194" t="s">
        <v>1</v>
      </c>
      <c r="F315" s="195" t="s">
        <v>1445</v>
      </c>
      <c r="G315" s="14"/>
      <c r="H315" s="196">
        <v>2.1000000000000001</v>
      </c>
      <c r="I315" s="197"/>
      <c r="J315" s="14"/>
      <c r="K315" s="14"/>
      <c r="L315" s="193"/>
      <c r="M315" s="198"/>
      <c r="N315" s="199"/>
      <c r="O315" s="199"/>
      <c r="P315" s="199"/>
      <c r="Q315" s="199"/>
      <c r="R315" s="199"/>
      <c r="S315" s="199"/>
      <c r="T315" s="20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194" t="s">
        <v>265</v>
      </c>
      <c r="AU315" s="194" t="s">
        <v>90</v>
      </c>
      <c r="AV315" s="14" t="s">
        <v>90</v>
      </c>
      <c r="AW315" s="14" t="s">
        <v>35</v>
      </c>
      <c r="AX315" s="14" t="s">
        <v>79</v>
      </c>
      <c r="AY315" s="194" t="s">
        <v>255</v>
      </c>
    </row>
    <row r="316" s="15" customFormat="1">
      <c r="A316" s="15"/>
      <c r="B316" s="201"/>
      <c r="C316" s="15"/>
      <c r="D316" s="186" t="s">
        <v>265</v>
      </c>
      <c r="E316" s="202" t="s">
        <v>1</v>
      </c>
      <c r="F316" s="203" t="s">
        <v>269</v>
      </c>
      <c r="G316" s="15"/>
      <c r="H316" s="204">
        <v>2.1000000000000001</v>
      </c>
      <c r="I316" s="205"/>
      <c r="J316" s="15"/>
      <c r="K316" s="15"/>
      <c r="L316" s="201"/>
      <c r="M316" s="206"/>
      <c r="N316" s="207"/>
      <c r="O316" s="207"/>
      <c r="P316" s="207"/>
      <c r="Q316" s="207"/>
      <c r="R316" s="207"/>
      <c r="S316" s="207"/>
      <c r="T316" s="208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02" t="s">
        <v>265</v>
      </c>
      <c r="AU316" s="202" t="s">
        <v>90</v>
      </c>
      <c r="AV316" s="15" t="s">
        <v>270</v>
      </c>
      <c r="AW316" s="15" t="s">
        <v>35</v>
      </c>
      <c r="AX316" s="15" t="s">
        <v>87</v>
      </c>
      <c r="AY316" s="202" t="s">
        <v>255</v>
      </c>
    </row>
    <row r="317" s="2" customFormat="1" ht="49.05" customHeight="1">
      <c r="A317" s="38"/>
      <c r="B317" s="171"/>
      <c r="C317" s="172" t="s">
        <v>488</v>
      </c>
      <c r="D317" s="172" t="s">
        <v>258</v>
      </c>
      <c r="E317" s="173" t="s">
        <v>1186</v>
      </c>
      <c r="F317" s="174" t="s">
        <v>1187</v>
      </c>
      <c r="G317" s="175" t="s">
        <v>759</v>
      </c>
      <c r="H317" s="224"/>
      <c r="I317" s="177"/>
      <c r="J317" s="178">
        <f>ROUND(I317*H317,2)</f>
        <v>0</v>
      </c>
      <c r="K317" s="174" t="s">
        <v>262</v>
      </c>
      <c r="L317" s="39"/>
      <c r="M317" s="179" t="s">
        <v>1</v>
      </c>
      <c r="N317" s="180" t="s">
        <v>44</v>
      </c>
      <c r="O317" s="77"/>
      <c r="P317" s="181">
        <f>O317*H317</f>
        <v>0</v>
      </c>
      <c r="Q317" s="181">
        <v>0</v>
      </c>
      <c r="R317" s="181">
        <f>Q317*H317</f>
        <v>0</v>
      </c>
      <c r="S317" s="181">
        <v>0</v>
      </c>
      <c r="T317" s="18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83" t="s">
        <v>263</v>
      </c>
      <c r="AT317" s="183" t="s">
        <v>258</v>
      </c>
      <c r="AU317" s="183" t="s">
        <v>90</v>
      </c>
      <c r="AY317" s="19" t="s">
        <v>255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19" t="s">
        <v>87</v>
      </c>
      <c r="BK317" s="184">
        <f>ROUND(I317*H317,2)</f>
        <v>0</v>
      </c>
      <c r="BL317" s="19" t="s">
        <v>263</v>
      </c>
      <c r="BM317" s="183" t="s">
        <v>1458</v>
      </c>
    </row>
    <row r="318" s="12" customFormat="1" ht="22.8" customHeight="1">
      <c r="A318" s="12"/>
      <c r="B318" s="158"/>
      <c r="C318" s="12"/>
      <c r="D318" s="159" t="s">
        <v>78</v>
      </c>
      <c r="E318" s="169" t="s">
        <v>859</v>
      </c>
      <c r="F318" s="169" t="s">
        <v>860</v>
      </c>
      <c r="G318" s="12"/>
      <c r="H318" s="12"/>
      <c r="I318" s="161"/>
      <c r="J318" s="170">
        <f>BK318</f>
        <v>0</v>
      </c>
      <c r="K318" s="12"/>
      <c r="L318" s="158"/>
      <c r="M318" s="163"/>
      <c r="N318" s="164"/>
      <c r="O318" s="164"/>
      <c r="P318" s="165">
        <f>SUM(P319:P355)</f>
        <v>0</v>
      </c>
      <c r="Q318" s="164"/>
      <c r="R318" s="165">
        <f>SUM(R319:R355)</f>
        <v>0.0067320000000000001</v>
      </c>
      <c r="S318" s="164"/>
      <c r="T318" s="166">
        <f>SUM(T319:T355)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159" t="s">
        <v>90</v>
      </c>
      <c r="AT318" s="167" t="s">
        <v>78</v>
      </c>
      <c r="AU318" s="167" t="s">
        <v>87</v>
      </c>
      <c r="AY318" s="159" t="s">
        <v>255</v>
      </c>
      <c r="BK318" s="168">
        <f>SUM(BK319:BK355)</f>
        <v>0</v>
      </c>
    </row>
    <row r="319" s="2" customFormat="1" ht="37.8" customHeight="1">
      <c r="A319" s="38"/>
      <c r="B319" s="171"/>
      <c r="C319" s="172" t="s">
        <v>370</v>
      </c>
      <c r="D319" s="172" t="s">
        <v>258</v>
      </c>
      <c r="E319" s="173" t="s">
        <v>861</v>
      </c>
      <c r="F319" s="174" t="s">
        <v>862</v>
      </c>
      <c r="G319" s="175" t="s">
        <v>693</v>
      </c>
      <c r="H319" s="176">
        <v>14.1</v>
      </c>
      <c r="I319" s="177"/>
      <c r="J319" s="178">
        <f>ROUND(I319*H319,2)</f>
        <v>0</v>
      </c>
      <c r="K319" s="174" t="s">
        <v>262</v>
      </c>
      <c r="L319" s="39"/>
      <c r="M319" s="179" t="s">
        <v>1</v>
      </c>
      <c r="N319" s="180" t="s">
        <v>44</v>
      </c>
      <c r="O319" s="77"/>
      <c r="P319" s="181">
        <f>O319*H319</f>
        <v>0</v>
      </c>
      <c r="Q319" s="181">
        <v>6.9999999999999994E-05</v>
      </c>
      <c r="R319" s="181">
        <f>Q319*H319</f>
        <v>0.00098699999999999981</v>
      </c>
      <c r="S319" s="181">
        <v>0</v>
      </c>
      <c r="T319" s="18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3" t="s">
        <v>263</v>
      </c>
      <c r="AT319" s="183" t="s">
        <v>258</v>
      </c>
      <c r="AU319" s="183" t="s">
        <v>90</v>
      </c>
      <c r="AY319" s="19" t="s">
        <v>255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19" t="s">
        <v>87</v>
      </c>
      <c r="BK319" s="184">
        <f>ROUND(I319*H319,2)</f>
        <v>0</v>
      </c>
      <c r="BL319" s="19" t="s">
        <v>263</v>
      </c>
      <c r="BM319" s="183" t="s">
        <v>1459</v>
      </c>
    </row>
    <row r="320" s="13" customFormat="1">
      <c r="A320" s="13"/>
      <c r="B320" s="185"/>
      <c r="C320" s="13"/>
      <c r="D320" s="186" t="s">
        <v>265</v>
      </c>
      <c r="E320" s="187" t="s">
        <v>1</v>
      </c>
      <c r="F320" s="188" t="s">
        <v>868</v>
      </c>
      <c r="G320" s="13"/>
      <c r="H320" s="187" t="s">
        <v>1</v>
      </c>
      <c r="I320" s="189"/>
      <c r="J320" s="13"/>
      <c r="K320" s="13"/>
      <c r="L320" s="185"/>
      <c r="M320" s="190"/>
      <c r="N320" s="191"/>
      <c r="O320" s="191"/>
      <c r="P320" s="191"/>
      <c r="Q320" s="191"/>
      <c r="R320" s="191"/>
      <c r="S320" s="191"/>
      <c r="T320" s="19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187" t="s">
        <v>265</v>
      </c>
      <c r="AU320" s="187" t="s">
        <v>90</v>
      </c>
      <c r="AV320" s="13" t="s">
        <v>87</v>
      </c>
      <c r="AW320" s="13" t="s">
        <v>35</v>
      </c>
      <c r="AX320" s="13" t="s">
        <v>79</v>
      </c>
      <c r="AY320" s="187" t="s">
        <v>255</v>
      </c>
    </row>
    <row r="321" s="13" customFormat="1">
      <c r="A321" s="13"/>
      <c r="B321" s="185"/>
      <c r="C321" s="13"/>
      <c r="D321" s="186" t="s">
        <v>265</v>
      </c>
      <c r="E321" s="187" t="s">
        <v>1</v>
      </c>
      <c r="F321" s="188" t="s">
        <v>1460</v>
      </c>
      <c r="G321" s="13"/>
      <c r="H321" s="187" t="s">
        <v>1</v>
      </c>
      <c r="I321" s="189"/>
      <c r="J321" s="13"/>
      <c r="K321" s="13"/>
      <c r="L321" s="185"/>
      <c r="M321" s="190"/>
      <c r="N321" s="191"/>
      <c r="O321" s="191"/>
      <c r="P321" s="191"/>
      <c r="Q321" s="191"/>
      <c r="R321" s="191"/>
      <c r="S321" s="191"/>
      <c r="T321" s="19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87" t="s">
        <v>265</v>
      </c>
      <c r="AU321" s="187" t="s">
        <v>90</v>
      </c>
      <c r="AV321" s="13" t="s">
        <v>87</v>
      </c>
      <c r="AW321" s="13" t="s">
        <v>35</v>
      </c>
      <c r="AX321" s="13" t="s">
        <v>79</v>
      </c>
      <c r="AY321" s="187" t="s">
        <v>255</v>
      </c>
    </row>
    <row r="322" s="14" customFormat="1">
      <c r="A322" s="14"/>
      <c r="B322" s="193"/>
      <c r="C322" s="14"/>
      <c r="D322" s="186" t="s">
        <v>265</v>
      </c>
      <c r="E322" s="194" t="s">
        <v>1</v>
      </c>
      <c r="F322" s="195" t="s">
        <v>1191</v>
      </c>
      <c r="G322" s="14"/>
      <c r="H322" s="196">
        <v>1.5</v>
      </c>
      <c r="I322" s="197"/>
      <c r="J322" s="14"/>
      <c r="K322" s="14"/>
      <c r="L322" s="193"/>
      <c r="M322" s="198"/>
      <c r="N322" s="199"/>
      <c r="O322" s="199"/>
      <c r="P322" s="199"/>
      <c r="Q322" s="199"/>
      <c r="R322" s="199"/>
      <c r="S322" s="199"/>
      <c r="T322" s="20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194" t="s">
        <v>265</v>
      </c>
      <c r="AU322" s="194" t="s">
        <v>90</v>
      </c>
      <c r="AV322" s="14" t="s">
        <v>90</v>
      </c>
      <c r="AW322" s="14" t="s">
        <v>35</v>
      </c>
      <c r="AX322" s="14" t="s">
        <v>79</v>
      </c>
      <c r="AY322" s="194" t="s">
        <v>255</v>
      </c>
    </row>
    <row r="323" s="16" customFormat="1">
      <c r="A323" s="16"/>
      <c r="B323" s="225"/>
      <c r="C323" s="16"/>
      <c r="D323" s="186" t="s">
        <v>265</v>
      </c>
      <c r="E323" s="226" t="s">
        <v>1</v>
      </c>
      <c r="F323" s="227" t="s">
        <v>867</v>
      </c>
      <c r="G323" s="16"/>
      <c r="H323" s="228">
        <v>1.5</v>
      </c>
      <c r="I323" s="229"/>
      <c r="J323" s="16"/>
      <c r="K323" s="16"/>
      <c r="L323" s="225"/>
      <c r="M323" s="230"/>
      <c r="N323" s="231"/>
      <c r="O323" s="231"/>
      <c r="P323" s="231"/>
      <c r="Q323" s="231"/>
      <c r="R323" s="231"/>
      <c r="S323" s="231"/>
      <c r="T323" s="232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26" t="s">
        <v>265</v>
      </c>
      <c r="AU323" s="226" t="s">
        <v>90</v>
      </c>
      <c r="AV323" s="16" t="s">
        <v>268</v>
      </c>
      <c r="AW323" s="16" t="s">
        <v>35</v>
      </c>
      <c r="AX323" s="16" t="s">
        <v>79</v>
      </c>
      <c r="AY323" s="226" t="s">
        <v>255</v>
      </c>
    </row>
    <row r="324" s="13" customFormat="1">
      <c r="A324" s="13"/>
      <c r="B324" s="185"/>
      <c r="C324" s="13"/>
      <c r="D324" s="186" t="s">
        <v>265</v>
      </c>
      <c r="E324" s="187" t="s">
        <v>1</v>
      </c>
      <c r="F324" s="188" t="s">
        <v>1192</v>
      </c>
      <c r="G324" s="13"/>
      <c r="H324" s="187" t="s">
        <v>1</v>
      </c>
      <c r="I324" s="189"/>
      <c r="J324" s="13"/>
      <c r="K324" s="13"/>
      <c r="L324" s="185"/>
      <c r="M324" s="190"/>
      <c r="N324" s="191"/>
      <c r="O324" s="191"/>
      <c r="P324" s="191"/>
      <c r="Q324" s="191"/>
      <c r="R324" s="191"/>
      <c r="S324" s="191"/>
      <c r="T324" s="19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87" t="s">
        <v>265</v>
      </c>
      <c r="AU324" s="187" t="s">
        <v>90</v>
      </c>
      <c r="AV324" s="13" t="s">
        <v>87</v>
      </c>
      <c r="AW324" s="13" t="s">
        <v>35</v>
      </c>
      <c r="AX324" s="13" t="s">
        <v>79</v>
      </c>
      <c r="AY324" s="187" t="s">
        <v>255</v>
      </c>
    </row>
    <row r="325" s="13" customFormat="1">
      <c r="A325" s="13"/>
      <c r="B325" s="185"/>
      <c r="C325" s="13"/>
      <c r="D325" s="186" t="s">
        <v>265</v>
      </c>
      <c r="E325" s="187" t="s">
        <v>1</v>
      </c>
      <c r="F325" s="188" t="s">
        <v>1461</v>
      </c>
      <c r="G325" s="13"/>
      <c r="H325" s="187" t="s">
        <v>1</v>
      </c>
      <c r="I325" s="189"/>
      <c r="J325" s="13"/>
      <c r="K325" s="13"/>
      <c r="L325" s="185"/>
      <c r="M325" s="190"/>
      <c r="N325" s="191"/>
      <c r="O325" s="191"/>
      <c r="P325" s="191"/>
      <c r="Q325" s="191"/>
      <c r="R325" s="191"/>
      <c r="S325" s="191"/>
      <c r="T325" s="19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87" t="s">
        <v>265</v>
      </c>
      <c r="AU325" s="187" t="s">
        <v>90</v>
      </c>
      <c r="AV325" s="13" t="s">
        <v>87</v>
      </c>
      <c r="AW325" s="13" t="s">
        <v>35</v>
      </c>
      <c r="AX325" s="13" t="s">
        <v>79</v>
      </c>
      <c r="AY325" s="187" t="s">
        <v>255</v>
      </c>
    </row>
    <row r="326" s="14" customFormat="1">
      <c r="A326" s="14"/>
      <c r="B326" s="193"/>
      <c r="C326" s="14"/>
      <c r="D326" s="186" t="s">
        <v>265</v>
      </c>
      <c r="E326" s="194" t="s">
        <v>1</v>
      </c>
      <c r="F326" s="195" t="s">
        <v>1462</v>
      </c>
      <c r="G326" s="14"/>
      <c r="H326" s="196">
        <v>12.6</v>
      </c>
      <c r="I326" s="197"/>
      <c r="J326" s="14"/>
      <c r="K326" s="14"/>
      <c r="L326" s="193"/>
      <c r="M326" s="198"/>
      <c r="N326" s="199"/>
      <c r="O326" s="199"/>
      <c r="P326" s="199"/>
      <c r="Q326" s="199"/>
      <c r="R326" s="199"/>
      <c r="S326" s="199"/>
      <c r="T326" s="20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194" t="s">
        <v>265</v>
      </c>
      <c r="AU326" s="194" t="s">
        <v>90</v>
      </c>
      <c r="AV326" s="14" t="s">
        <v>90</v>
      </c>
      <c r="AW326" s="14" t="s">
        <v>35</v>
      </c>
      <c r="AX326" s="14" t="s">
        <v>79</v>
      </c>
      <c r="AY326" s="194" t="s">
        <v>255</v>
      </c>
    </row>
    <row r="327" s="16" customFormat="1">
      <c r="A327" s="16"/>
      <c r="B327" s="225"/>
      <c r="C327" s="16"/>
      <c r="D327" s="186" t="s">
        <v>265</v>
      </c>
      <c r="E327" s="226" t="s">
        <v>1</v>
      </c>
      <c r="F327" s="227" t="s">
        <v>867</v>
      </c>
      <c r="G327" s="16"/>
      <c r="H327" s="228">
        <v>12.6</v>
      </c>
      <c r="I327" s="229"/>
      <c r="J327" s="16"/>
      <c r="K327" s="16"/>
      <c r="L327" s="225"/>
      <c r="M327" s="230"/>
      <c r="N327" s="231"/>
      <c r="O327" s="231"/>
      <c r="P327" s="231"/>
      <c r="Q327" s="231"/>
      <c r="R327" s="231"/>
      <c r="S327" s="231"/>
      <c r="T327" s="232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226" t="s">
        <v>265</v>
      </c>
      <c r="AU327" s="226" t="s">
        <v>90</v>
      </c>
      <c r="AV327" s="16" t="s">
        <v>268</v>
      </c>
      <c r="AW327" s="16" t="s">
        <v>35</v>
      </c>
      <c r="AX327" s="16" t="s">
        <v>79</v>
      </c>
      <c r="AY327" s="226" t="s">
        <v>255</v>
      </c>
    </row>
    <row r="328" s="15" customFormat="1">
      <c r="A328" s="15"/>
      <c r="B328" s="201"/>
      <c r="C328" s="15"/>
      <c r="D328" s="186" t="s">
        <v>265</v>
      </c>
      <c r="E328" s="202" t="s">
        <v>1</v>
      </c>
      <c r="F328" s="203" t="s">
        <v>269</v>
      </c>
      <c r="G328" s="15"/>
      <c r="H328" s="204">
        <v>14.1</v>
      </c>
      <c r="I328" s="205"/>
      <c r="J328" s="15"/>
      <c r="K328" s="15"/>
      <c r="L328" s="201"/>
      <c r="M328" s="206"/>
      <c r="N328" s="207"/>
      <c r="O328" s="207"/>
      <c r="P328" s="207"/>
      <c r="Q328" s="207"/>
      <c r="R328" s="207"/>
      <c r="S328" s="207"/>
      <c r="T328" s="208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02" t="s">
        <v>265</v>
      </c>
      <c r="AU328" s="202" t="s">
        <v>90</v>
      </c>
      <c r="AV328" s="15" t="s">
        <v>270</v>
      </c>
      <c r="AW328" s="15" t="s">
        <v>35</v>
      </c>
      <c r="AX328" s="15" t="s">
        <v>87</v>
      </c>
      <c r="AY328" s="202" t="s">
        <v>255</v>
      </c>
    </row>
    <row r="329" s="2" customFormat="1" ht="24.15" customHeight="1">
      <c r="A329" s="38"/>
      <c r="B329" s="171"/>
      <c r="C329" s="172" t="s">
        <v>495</v>
      </c>
      <c r="D329" s="172" t="s">
        <v>258</v>
      </c>
      <c r="E329" s="173" t="s">
        <v>872</v>
      </c>
      <c r="F329" s="174" t="s">
        <v>873</v>
      </c>
      <c r="G329" s="175" t="s">
        <v>693</v>
      </c>
      <c r="H329" s="176">
        <v>1.5</v>
      </c>
      <c r="I329" s="177"/>
      <c r="J329" s="178">
        <f>ROUND(I329*H329,2)</f>
        <v>0</v>
      </c>
      <c r="K329" s="174" t="s">
        <v>262</v>
      </c>
      <c r="L329" s="39"/>
      <c r="M329" s="179" t="s">
        <v>1</v>
      </c>
      <c r="N329" s="180" t="s">
        <v>44</v>
      </c>
      <c r="O329" s="77"/>
      <c r="P329" s="181">
        <f>O329*H329</f>
        <v>0</v>
      </c>
      <c r="Q329" s="181">
        <v>0.00011</v>
      </c>
      <c r="R329" s="181">
        <f>Q329*H329</f>
        <v>0.000165</v>
      </c>
      <c r="S329" s="181">
        <v>0</v>
      </c>
      <c r="T329" s="18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3" t="s">
        <v>263</v>
      </c>
      <c r="AT329" s="183" t="s">
        <v>258</v>
      </c>
      <c r="AU329" s="183" t="s">
        <v>90</v>
      </c>
      <c r="AY329" s="19" t="s">
        <v>255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19" t="s">
        <v>87</v>
      </c>
      <c r="BK329" s="184">
        <f>ROUND(I329*H329,2)</f>
        <v>0</v>
      </c>
      <c r="BL329" s="19" t="s">
        <v>263</v>
      </c>
      <c r="BM329" s="183" t="s">
        <v>1463</v>
      </c>
    </row>
    <row r="330" s="13" customFormat="1">
      <c r="A330" s="13"/>
      <c r="B330" s="185"/>
      <c r="C330" s="13"/>
      <c r="D330" s="186" t="s">
        <v>265</v>
      </c>
      <c r="E330" s="187" t="s">
        <v>1</v>
      </c>
      <c r="F330" s="188" t="s">
        <v>876</v>
      </c>
      <c r="G330" s="13"/>
      <c r="H330" s="187" t="s">
        <v>1</v>
      </c>
      <c r="I330" s="189"/>
      <c r="J330" s="13"/>
      <c r="K330" s="13"/>
      <c r="L330" s="185"/>
      <c r="M330" s="190"/>
      <c r="N330" s="191"/>
      <c r="O330" s="191"/>
      <c r="P330" s="191"/>
      <c r="Q330" s="191"/>
      <c r="R330" s="191"/>
      <c r="S330" s="191"/>
      <c r="T330" s="19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187" t="s">
        <v>265</v>
      </c>
      <c r="AU330" s="187" t="s">
        <v>90</v>
      </c>
      <c r="AV330" s="13" t="s">
        <v>87</v>
      </c>
      <c r="AW330" s="13" t="s">
        <v>35</v>
      </c>
      <c r="AX330" s="13" t="s">
        <v>79</v>
      </c>
      <c r="AY330" s="187" t="s">
        <v>255</v>
      </c>
    </row>
    <row r="331" s="13" customFormat="1">
      <c r="A331" s="13"/>
      <c r="B331" s="185"/>
      <c r="C331" s="13"/>
      <c r="D331" s="186" t="s">
        <v>265</v>
      </c>
      <c r="E331" s="187" t="s">
        <v>1</v>
      </c>
      <c r="F331" s="188" t="s">
        <v>1460</v>
      </c>
      <c r="G331" s="13"/>
      <c r="H331" s="187" t="s">
        <v>1</v>
      </c>
      <c r="I331" s="189"/>
      <c r="J331" s="13"/>
      <c r="K331" s="13"/>
      <c r="L331" s="185"/>
      <c r="M331" s="190"/>
      <c r="N331" s="191"/>
      <c r="O331" s="191"/>
      <c r="P331" s="191"/>
      <c r="Q331" s="191"/>
      <c r="R331" s="191"/>
      <c r="S331" s="191"/>
      <c r="T331" s="19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87" t="s">
        <v>265</v>
      </c>
      <c r="AU331" s="187" t="s">
        <v>90</v>
      </c>
      <c r="AV331" s="13" t="s">
        <v>87</v>
      </c>
      <c r="AW331" s="13" t="s">
        <v>35</v>
      </c>
      <c r="AX331" s="13" t="s">
        <v>79</v>
      </c>
      <c r="AY331" s="187" t="s">
        <v>255</v>
      </c>
    </row>
    <row r="332" s="14" customFormat="1">
      <c r="A332" s="14"/>
      <c r="B332" s="193"/>
      <c r="C332" s="14"/>
      <c r="D332" s="186" t="s">
        <v>265</v>
      </c>
      <c r="E332" s="194" t="s">
        <v>1</v>
      </c>
      <c r="F332" s="195" t="s">
        <v>1191</v>
      </c>
      <c r="G332" s="14"/>
      <c r="H332" s="196">
        <v>1.5</v>
      </c>
      <c r="I332" s="197"/>
      <c r="J332" s="14"/>
      <c r="K332" s="14"/>
      <c r="L332" s="193"/>
      <c r="M332" s="198"/>
      <c r="N332" s="199"/>
      <c r="O332" s="199"/>
      <c r="P332" s="199"/>
      <c r="Q332" s="199"/>
      <c r="R332" s="199"/>
      <c r="S332" s="199"/>
      <c r="T332" s="20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194" t="s">
        <v>265</v>
      </c>
      <c r="AU332" s="194" t="s">
        <v>90</v>
      </c>
      <c r="AV332" s="14" t="s">
        <v>90</v>
      </c>
      <c r="AW332" s="14" t="s">
        <v>35</v>
      </c>
      <c r="AX332" s="14" t="s">
        <v>79</v>
      </c>
      <c r="AY332" s="194" t="s">
        <v>255</v>
      </c>
    </row>
    <row r="333" s="15" customFormat="1">
      <c r="A333" s="15"/>
      <c r="B333" s="201"/>
      <c r="C333" s="15"/>
      <c r="D333" s="186" t="s">
        <v>265</v>
      </c>
      <c r="E333" s="202" t="s">
        <v>1</v>
      </c>
      <c r="F333" s="203" t="s">
        <v>269</v>
      </c>
      <c r="G333" s="15"/>
      <c r="H333" s="204">
        <v>1.5</v>
      </c>
      <c r="I333" s="205"/>
      <c r="J333" s="15"/>
      <c r="K333" s="15"/>
      <c r="L333" s="201"/>
      <c r="M333" s="206"/>
      <c r="N333" s="207"/>
      <c r="O333" s="207"/>
      <c r="P333" s="207"/>
      <c r="Q333" s="207"/>
      <c r="R333" s="207"/>
      <c r="S333" s="207"/>
      <c r="T333" s="208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02" t="s">
        <v>265</v>
      </c>
      <c r="AU333" s="202" t="s">
        <v>90</v>
      </c>
      <c r="AV333" s="15" t="s">
        <v>270</v>
      </c>
      <c r="AW333" s="15" t="s">
        <v>35</v>
      </c>
      <c r="AX333" s="15" t="s">
        <v>87</v>
      </c>
      <c r="AY333" s="202" t="s">
        <v>255</v>
      </c>
    </row>
    <row r="334" s="2" customFormat="1" ht="24.15" customHeight="1">
      <c r="A334" s="38"/>
      <c r="B334" s="171"/>
      <c r="C334" s="172" t="s">
        <v>499</v>
      </c>
      <c r="D334" s="172" t="s">
        <v>258</v>
      </c>
      <c r="E334" s="173" t="s">
        <v>877</v>
      </c>
      <c r="F334" s="174" t="s">
        <v>878</v>
      </c>
      <c r="G334" s="175" t="s">
        <v>693</v>
      </c>
      <c r="H334" s="176">
        <v>1.5</v>
      </c>
      <c r="I334" s="177"/>
      <c r="J334" s="178">
        <f>ROUND(I334*H334,2)</f>
        <v>0</v>
      </c>
      <c r="K334" s="174" t="s">
        <v>262</v>
      </c>
      <c r="L334" s="39"/>
      <c r="M334" s="179" t="s">
        <v>1</v>
      </c>
      <c r="N334" s="180" t="s">
        <v>44</v>
      </c>
      <c r="O334" s="77"/>
      <c r="P334" s="181">
        <f>O334*H334</f>
        <v>0</v>
      </c>
      <c r="Q334" s="181">
        <v>0.00012999999999999999</v>
      </c>
      <c r="R334" s="181">
        <f>Q334*H334</f>
        <v>0.00019499999999999997</v>
      </c>
      <c r="S334" s="181">
        <v>0</v>
      </c>
      <c r="T334" s="18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83" t="s">
        <v>263</v>
      </c>
      <c r="AT334" s="183" t="s">
        <v>258</v>
      </c>
      <c r="AU334" s="183" t="s">
        <v>90</v>
      </c>
      <c r="AY334" s="19" t="s">
        <v>255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19" t="s">
        <v>87</v>
      </c>
      <c r="BK334" s="184">
        <f>ROUND(I334*H334,2)</f>
        <v>0</v>
      </c>
      <c r="BL334" s="19" t="s">
        <v>263</v>
      </c>
      <c r="BM334" s="183" t="s">
        <v>1464</v>
      </c>
    </row>
    <row r="335" s="13" customFormat="1">
      <c r="A335" s="13"/>
      <c r="B335" s="185"/>
      <c r="C335" s="13"/>
      <c r="D335" s="186" t="s">
        <v>265</v>
      </c>
      <c r="E335" s="187" t="s">
        <v>1</v>
      </c>
      <c r="F335" s="188" t="s">
        <v>881</v>
      </c>
      <c r="G335" s="13"/>
      <c r="H335" s="187" t="s">
        <v>1</v>
      </c>
      <c r="I335" s="189"/>
      <c r="J335" s="13"/>
      <c r="K335" s="13"/>
      <c r="L335" s="185"/>
      <c r="M335" s="190"/>
      <c r="N335" s="191"/>
      <c r="O335" s="191"/>
      <c r="P335" s="191"/>
      <c r="Q335" s="191"/>
      <c r="R335" s="191"/>
      <c r="S335" s="191"/>
      <c r="T335" s="19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87" t="s">
        <v>265</v>
      </c>
      <c r="AU335" s="187" t="s">
        <v>90</v>
      </c>
      <c r="AV335" s="13" t="s">
        <v>87</v>
      </c>
      <c r="AW335" s="13" t="s">
        <v>35</v>
      </c>
      <c r="AX335" s="13" t="s">
        <v>79</v>
      </c>
      <c r="AY335" s="187" t="s">
        <v>255</v>
      </c>
    </row>
    <row r="336" s="13" customFormat="1">
      <c r="A336" s="13"/>
      <c r="B336" s="185"/>
      <c r="C336" s="13"/>
      <c r="D336" s="186" t="s">
        <v>265</v>
      </c>
      <c r="E336" s="187" t="s">
        <v>1</v>
      </c>
      <c r="F336" s="188" t="s">
        <v>1460</v>
      </c>
      <c r="G336" s="13"/>
      <c r="H336" s="187" t="s">
        <v>1</v>
      </c>
      <c r="I336" s="189"/>
      <c r="J336" s="13"/>
      <c r="K336" s="13"/>
      <c r="L336" s="185"/>
      <c r="M336" s="190"/>
      <c r="N336" s="191"/>
      <c r="O336" s="191"/>
      <c r="P336" s="191"/>
      <c r="Q336" s="191"/>
      <c r="R336" s="191"/>
      <c r="S336" s="191"/>
      <c r="T336" s="19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187" t="s">
        <v>265</v>
      </c>
      <c r="AU336" s="187" t="s">
        <v>90</v>
      </c>
      <c r="AV336" s="13" t="s">
        <v>87</v>
      </c>
      <c r="AW336" s="13" t="s">
        <v>35</v>
      </c>
      <c r="AX336" s="13" t="s">
        <v>79</v>
      </c>
      <c r="AY336" s="187" t="s">
        <v>255</v>
      </c>
    </row>
    <row r="337" s="14" customFormat="1">
      <c r="A337" s="14"/>
      <c r="B337" s="193"/>
      <c r="C337" s="14"/>
      <c r="D337" s="186" t="s">
        <v>265</v>
      </c>
      <c r="E337" s="194" t="s">
        <v>1</v>
      </c>
      <c r="F337" s="195" t="s">
        <v>1191</v>
      </c>
      <c r="G337" s="14"/>
      <c r="H337" s="196">
        <v>1.5</v>
      </c>
      <c r="I337" s="197"/>
      <c r="J337" s="14"/>
      <c r="K337" s="14"/>
      <c r="L337" s="193"/>
      <c r="M337" s="198"/>
      <c r="N337" s="199"/>
      <c r="O337" s="199"/>
      <c r="P337" s="199"/>
      <c r="Q337" s="199"/>
      <c r="R337" s="199"/>
      <c r="S337" s="199"/>
      <c r="T337" s="20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194" t="s">
        <v>265</v>
      </c>
      <c r="AU337" s="194" t="s">
        <v>90</v>
      </c>
      <c r="AV337" s="14" t="s">
        <v>90</v>
      </c>
      <c r="AW337" s="14" t="s">
        <v>35</v>
      </c>
      <c r="AX337" s="14" t="s">
        <v>79</v>
      </c>
      <c r="AY337" s="194" t="s">
        <v>255</v>
      </c>
    </row>
    <row r="338" s="15" customFormat="1">
      <c r="A338" s="15"/>
      <c r="B338" s="201"/>
      <c r="C338" s="15"/>
      <c r="D338" s="186" t="s">
        <v>265</v>
      </c>
      <c r="E338" s="202" t="s">
        <v>1</v>
      </c>
      <c r="F338" s="203" t="s">
        <v>269</v>
      </c>
      <c r="G338" s="15"/>
      <c r="H338" s="204">
        <v>1.5</v>
      </c>
      <c r="I338" s="205"/>
      <c r="J338" s="15"/>
      <c r="K338" s="15"/>
      <c r="L338" s="201"/>
      <c r="M338" s="206"/>
      <c r="N338" s="207"/>
      <c r="O338" s="207"/>
      <c r="P338" s="207"/>
      <c r="Q338" s="207"/>
      <c r="R338" s="207"/>
      <c r="S338" s="207"/>
      <c r="T338" s="208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02" t="s">
        <v>265</v>
      </c>
      <c r="AU338" s="202" t="s">
        <v>90</v>
      </c>
      <c r="AV338" s="15" t="s">
        <v>270</v>
      </c>
      <c r="AW338" s="15" t="s">
        <v>35</v>
      </c>
      <c r="AX338" s="15" t="s">
        <v>87</v>
      </c>
      <c r="AY338" s="202" t="s">
        <v>255</v>
      </c>
    </row>
    <row r="339" s="2" customFormat="1" ht="24.15" customHeight="1">
      <c r="A339" s="38"/>
      <c r="B339" s="171"/>
      <c r="C339" s="172" t="s">
        <v>924</v>
      </c>
      <c r="D339" s="172" t="s">
        <v>258</v>
      </c>
      <c r="E339" s="173" t="s">
        <v>882</v>
      </c>
      <c r="F339" s="174" t="s">
        <v>883</v>
      </c>
      <c r="G339" s="175" t="s">
        <v>693</v>
      </c>
      <c r="H339" s="176">
        <v>1.5</v>
      </c>
      <c r="I339" s="177"/>
      <c r="J339" s="178">
        <f>ROUND(I339*H339,2)</f>
        <v>0</v>
      </c>
      <c r="K339" s="174" t="s">
        <v>262</v>
      </c>
      <c r="L339" s="39"/>
      <c r="M339" s="179" t="s">
        <v>1</v>
      </c>
      <c r="N339" s="180" t="s">
        <v>44</v>
      </c>
      <c r="O339" s="77"/>
      <c r="P339" s="181">
        <f>O339*H339</f>
        <v>0</v>
      </c>
      <c r="Q339" s="181">
        <v>0.00023000000000000001</v>
      </c>
      <c r="R339" s="181">
        <f>Q339*H339</f>
        <v>0.00034500000000000004</v>
      </c>
      <c r="S339" s="181">
        <v>0</v>
      </c>
      <c r="T339" s="18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83" t="s">
        <v>263</v>
      </c>
      <c r="AT339" s="183" t="s">
        <v>258</v>
      </c>
      <c r="AU339" s="183" t="s">
        <v>90</v>
      </c>
      <c r="AY339" s="19" t="s">
        <v>255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19" t="s">
        <v>87</v>
      </c>
      <c r="BK339" s="184">
        <f>ROUND(I339*H339,2)</f>
        <v>0</v>
      </c>
      <c r="BL339" s="19" t="s">
        <v>263</v>
      </c>
      <c r="BM339" s="183" t="s">
        <v>1465</v>
      </c>
    </row>
    <row r="340" s="13" customFormat="1">
      <c r="A340" s="13"/>
      <c r="B340" s="185"/>
      <c r="C340" s="13"/>
      <c r="D340" s="186" t="s">
        <v>265</v>
      </c>
      <c r="E340" s="187" t="s">
        <v>1</v>
      </c>
      <c r="F340" s="188" t="s">
        <v>881</v>
      </c>
      <c r="G340" s="13"/>
      <c r="H340" s="187" t="s">
        <v>1</v>
      </c>
      <c r="I340" s="189"/>
      <c r="J340" s="13"/>
      <c r="K340" s="13"/>
      <c r="L340" s="185"/>
      <c r="M340" s="190"/>
      <c r="N340" s="191"/>
      <c r="O340" s="191"/>
      <c r="P340" s="191"/>
      <c r="Q340" s="191"/>
      <c r="R340" s="191"/>
      <c r="S340" s="191"/>
      <c r="T340" s="19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187" t="s">
        <v>265</v>
      </c>
      <c r="AU340" s="187" t="s">
        <v>90</v>
      </c>
      <c r="AV340" s="13" t="s">
        <v>87</v>
      </c>
      <c r="AW340" s="13" t="s">
        <v>35</v>
      </c>
      <c r="AX340" s="13" t="s">
        <v>79</v>
      </c>
      <c r="AY340" s="187" t="s">
        <v>255</v>
      </c>
    </row>
    <row r="341" s="13" customFormat="1">
      <c r="A341" s="13"/>
      <c r="B341" s="185"/>
      <c r="C341" s="13"/>
      <c r="D341" s="186" t="s">
        <v>265</v>
      </c>
      <c r="E341" s="187" t="s">
        <v>1</v>
      </c>
      <c r="F341" s="188" t="s">
        <v>1460</v>
      </c>
      <c r="G341" s="13"/>
      <c r="H341" s="187" t="s">
        <v>1</v>
      </c>
      <c r="I341" s="189"/>
      <c r="J341" s="13"/>
      <c r="K341" s="13"/>
      <c r="L341" s="185"/>
      <c r="M341" s="190"/>
      <c r="N341" s="191"/>
      <c r="O341" s="191"/>
      <c r="P341" s="191"/>
      <c r="Q341" s="191"/>
      <c r="R341" s="191"/>
      <c r="S341" s="191"/>
      <c r="T341" s="19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87" t="s">
        <v>265</v>
      </c>
      <c r="AU341" s="187" t="s">
        <v>90</v>
      </c>
      <c r="AV341" s="13" t="s">
        <v>87</v>
      </c>
      <c r="AW341" s="13" t="s">
        <v>35</v>
      </c>
      <c r="AX341" s="13" t="s">
        <v>79</v>
      </c>
      <c r="AY341" s="187" t="s">
        <v>255</v>
      </c>
    </row>
    <row r="342" s="14" customFormat="1">
      <c r="A342" s="14"/>
      <c r="B342" s="193"/>
      <c r="C342" s="14"/>
      <c r="D342" s="186" t="s">
        <v>265</v>
      </c>
      <c r="E342" s="194" t="s">
        <v>1</v>
      </c>
      <c r="F342" s="195" t="s">
        <v>1191</v>
      </c>
      <c r="G342" s="14"/>
      <c r="H342" s="196">
        <v>1.5</v>
      </c>
      <c r="I342" s="197"/>
      <c r="J342" s="14"/>
      <c r="K342" s="14"/>
      <c r="L342" s="193"/>
      <c r="M342" s="198"/>
      <c r="N342" s="199"/>
      <c r="O342" s="199"/>
      <c r="P342" s="199"/>
      <c r="Q342" s="199"/>
      <c r="R342" s="199"/>
      <c r="S342" s="199"/>
      <c r="T342" s="20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194" t="s">
        <v>265</v>
      </c>
      <c r="AU342" s="194" t="s">
        <v>90</v>
      </c>
      <c r="AV342" s="14" t="s">
        <v>90</v>
      </c>
      <c r="AW342" s="14" t="s">
        <v>35</v>
      </c>
      <c r="AX342" s="14" t="s">
        <v>79</v>
      </c>
      <c r="AY342" s="194" t="s">
        <v>255</v>
      </c>
    </row>
    <row r="343" s="15" customFormat="1">
      <c r="A343" s="15"/>
      <c r="B343" s="201"/>
      <c r="C343" s="15"/>
      <c r="D343" s="186" t="s">
        <v>265</v>
      </c>
      <c r="E343" s="202" t="s">
        <v>1</v>
      </c>
      <c r="F343" s="203" t="s">
        <v>269</v>
      </c>
      <c r="G343" s="15"/>
      <c r="H343" s="204">
        <v>1.5</v>
      </c>
      <c r="I343" s="205"/>
      <c r="J343" s="15"/>
      <c r="K343" s="15"/>
      <c r="L343" s="201"/>
      <c r="M343" s="206"/>
      <c r="N343" s="207"/>
      <c r="O343" s="207"/>
      <c r="P343" s="207"/>
      <c r="Q343" s="207"/>
      <c r="R343" s="207"/>
      <c r="S343" s="207"/>
      <c r="T343" s="208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02" t="s">
        <v>265</v>
      </c>
      <c r="AU343" s="202" t="s">
        <v>90</v>
      </c>
      <c r="AV343" s="15" t="s">
        <v>270</v>
      </c>
      <c r="AW343" s="15" t="s">
        <v>35</v>
      </c>
      <c r="AX343" s="15" t="s">
        <v>87</v>
      </c>
      <c r="AY343" s="202" t="s">
        <v>255</v>
      </c>
    </row>
    <row r="344" s="2" customFormat="1" ht="24.15" customHeight="1">
      <c r="A344" s="38"/>
      <c r="B344" s="171"/>
      <c r="C344" s="172" t="s">
        <v>933</v>
      </c>
      <c r="D344" s="172" t="s">
        <v>258</v>
      </c>
      <c r="E344" s="173" t="s">
        <v>1198</v>
      </c>
      <c r="F344" s="174" t="s">
        <v>1199</v>
      </c>
      <c r="G344" s="175" t="s">
        <v>693</v>
      </c>
      <c r="H344" s="176">
        <v>12.6</v>
      </c>
      <c r="I344" s="177"/>
      <c r="J344" s="178">
        <f>ROUND(I344*H344,2)</f>
        <v>0</v>
      </c>
      <c r="K344" s="174" t="s">
        <v>262</v>
      </c>
      <c r="L344" s="39"/>
      <c r="M344" s="179" t="s">
        <v>1</v>
      </c>
      <c r="N344" s="180" t="s">
        <v>44</v>
      </c>
      <c r="O344" s="77"/>
      <c r="P344" s="181">
        <f>O344*H344</f>
        <v>0</v>
      </c>
      <c r="Q344" s="181">
        <v>0.00022000000000000001</v>
      </c>
      <c r="R344" s="181">
        <f>Q344*H344</f>
        <v>0.0027720000000000002</v>
      </c>
      <c r="S344" s="181">
        <v>0</v>
      </c>
      <c r="T344" s="18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3" t="s">
        <v>263</v>
      </c>
      <c r="AT344" s="183" t="s">
        <v>258</v>
      </c>
      <c r="AU344" s="183" t="s">
        <v>90</v>
      </c>
      <c r="AY344" s="19" t="s">
        <v>255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19" t="s">
        <v>87</v>
      </c>
      <c r="BK344" s="184">
        <f>ROUND(I344*H344,2)</f>
        <v>0</v>
      </c>
      <c r="BL344" s="19" t="s">
        <v>263</v>
      </c>
      <c r="BM344" s="183" t="s">
        <v>1466</v>
      </c>
    </row>
    <row r="345" s="13" customFormat="1">
      <c r="A345" s="13"/>
      <c r="B345" s="185"/>
      <c r="C345" s="13"/>
      <c r="D345" s="186" t="s">
        <v>265</v>
      </c>
      <c r="E345" s="187" t="s">
        <v>1</v>
      </c>
      <c r="F345" s="188" t="s">
        <v>1201</v>
      </c>
      <c r="G345" s="13"/>
      <c r="H345" s="187" t="s">
        <v>1</v>
      </c>
      <c r="I345" s="189"/>
      <c r="J345" s="13"/>
      <c r="K345" s="13"/>
      <c r="L345" s="185"/>
      <c r="M345" s="190"/>
      <c r="N345" s="191"/>
      <c r="O345" s="191"/>
      <c r="P345" s="191"/>
      <c r="Q345" s="191"/>
      <c r="R345" s="191"/>
      <c r="S345" s="191"/>
      <c r="T345" s="19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87" t="s">
        <v>265</v>
      </c>
      <c r="AU345" s="187" t="s">
        <v>90</v>
      </c>
      <c r="AV345" s="13" t="s">
        <v>87</v>
      </c>
      <c r="AW345" s="13" t="s">
        <v>35</v>
      </c>
      <c r="AX345" s="13" t="s">
        <v>79</v>
      </c>
      <c r="AY345" s="187" t="s">
        <v>255</v>
      </c>
    </row>
    <row r="346" s="13" customFormat="1">
      <c r="A346" s="13"/>
      <c r="B346" s="185"/>
      <c r="C346" s="13"/>
      <c r="D346" s="186" t="s">
        <v>265</v>
      </c>
      <c r="E346" s="187" t="s">
        <v>1</v>
      </c>
      <c r="F346" s="188" t="s">
        <v>1461</v>
      </c>
      <c r="G346" s="13"/>
      <c r="H346" s="187" t="s">
        <v>1</v>
      </c>
      <c r="I346" s="189"/>
      <c r="J346" s="13"/>
      <c r="K346" s="13"/>
      <c r="L346" s="185"/>
      <c r="M346" s="190"/>
      <c r="N346" s="191"/>
      <c r="O346" s="191"/>
      <c r="P346" s="191"/>
      <c r="Q346" s="191"/>
      <c r="R346" s="191"/>
      <c r="S346" s="191"/>
      <c r="T346" s="19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187" t="s">
        <v>265</v>
      </c>
      <c r="AU346" s="187" t="s">
        <v>90</v>
      </c>
      <c r="AV346" s="13" t="s">
        <v>87</v>
      </c>
      <c r="AW346" s="13" t="s">
        <v>35</v>
      </c>
      <c r="AX346" s="13" t="s">
        <v>79</v>
      </c>
      <c r="AY346" s="187" t="s">
        <v>255</v>
      </c>
    </row>
    <row r="347" s="14" customFormat="1">
      <c r="A347" s="14"/>
      <c r="B347" s="193"/>
      <c r="C347" s="14"/>
      <c r="D347" s="186" t="s">
        <v>265</v>
      </c>
      <c r="E347" s="194" t="s">
        <v>1</v>
      </c>
      <c r="F347" s="195" t="s">
        <v>1462</v>
      </c>
      <c r="G347" s="14"/>
      <c r="H347" s="196">
        <v>12.6</v>
      </c>
      <c r="I347" s="197"/>
      <c r="J347" s="14"/>
      <c r="K347" s="14"/>
      <c r="L347" s="193"/>
      <c r="M347" s="198"/>
      <c r="N347" s="199"/>
      <c r="O347" s="199"/>
      <c r="P347" s="199"/>
      <c r="Q347" s="199"/>
      <c r="R347" s="199"/>
      <c r="S347" s="199"/>
      <c r="T347" s="20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194" t="s">
        <v>265</v>
      </c>
      <c r="AU347" s="194" t="s">
        <v>90</v>
      </c>
      <c r="AV347" s="14" t="s">
        <v>90</v>
      </c>
      <c r="AW347" s="14" t="s">
        <v>35</v>
      </c>
      <c r="AX347" s="14" t="s">
        <v>79</v>
      </c>
      <c r="AY347" s="194" t="s">
        <v>255</v>
      </c>
    </row>
    <row r="348" s="15" customFormat="1">
      <c r="A348" s="15"/>
      <c r="B348" s="201"/>
      <c r="C348" s="15"/>
      <c r="D348" s="186" t="s">
        <v>265</v>
      </c>
      <c r="E348" s="202" t="s">
        <v>1</v>
      </c>
      <c r="F348" s="203" t="s">
        <v>269</v>
      </c>
      <c r="G348" s="15"/>
      <c r="H348" s="204">
        <v>12.6</v>
      </c>
      <c r="I348" s="205"/>
      <c r="J348" s="15"/>
      <c r="K348" s="15"/>
      <c r="L348" s="201"/>
      <c r="M348" s="206"/>
      <c r="N348" s="207"/>
      <c r="O348" s="207"/>
      <c r="P348" s="207"/>
      <c r="Q348" s="207"/>
      <c r="R348" s="207"/>
      <c r="S348" s="207"/>
      <c r="T348" s="208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02" t="s">
        <v>265</v>
      </c>
      <c r="AU348" s="202" t="s">
        <v>90</v>
      </c>
      <c r="AV348" s="15" t="s">
        <v>270</v>
      </c>
      <c r="AW348" s="15" t="s">
        <v>35</v>
      </c>
      <c r="AX348" s="15" t="s">
        <v>87</v>
      </c>
      <c r="AY348" s="202" t="s">
        <v>255</v>
      </c>
    </row>
    <row r="349" s="2" customFormat="1" ht="24.15" customHeight="1">
      <c r="A349" s="38"/>
      <c r="B349" s="171"/>
      <c r="C349" s="172" t="s">
        <v>560</v>
      </c>
      <c r="D349" s="172" t="s">
        <v>258</v>
      </c>
      <c r="E349" s="173" t="s">
        <v>1202</v>
      </c>
      <c r="F349" s="174" t="s">
        <v>1203</v>
      </c>
      <c r="G349" s="175" t="s">
        <v>693</v>
      </c>
      <c r="H349" s="176">
        <v>12.6</v>
      </c>
      <c r="I349" s="177"/>
      <c r="J349" s="178">
        <f>ROUND(I349*H349,2)</f>
        <v>0</v>
      </c>
      <c r="K349" s="174" t="s">
        <v>262</v>
      </c>
      <c r="L349" s="39"/>
      <c r="M349" s="179" t="s">
        <v>1</v>
      </c>
      <c r="N349" s="180" t="s">
        <v>44</v>
      </c>
      <c r="O349" s="77"/>
      <c r="P349" s="181">
        <f>O349*H349</f>
        <v>0</v>
      </c>
      <c r="Q349" s="181">
        <v>0</v>
      </c>
      <c r="R349" s="181">
        <f>Q349*H349</f>
        <v>0</v>
      </c>
      <c r="S349" s="181">
        <v>0</v>
      </c>
      <c r="T349" s="18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3" t="s">
        <v>263</v>
      </c>
      <c r="AT349" s="183" t="s">
        <v>258</v>
      </c>
      <c r="AU349" s="183" t="s">
        <v>90</v>
      </c>
      <c r="AY349" s="19" t="s">
        <v>255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19" t="s">
        <v>87</v>
      </c>
      <c r="BK349" s="184">
        <f>ROUND(I349*H349,2)</f>
        <v>0</v>
      </c>
      <c r="BL349" s="19" t="s">
        <v>263</v>
      </c>
      <c r="BM349" s="183" t="s">
        <v>1467</v>
      </c>
    </row>
    <row r="350" s="13" customFormat="1">
      <c r="A350" s="13"/>
      <c r="B350" s="185"/>
      <c r="C350" s="13"/>
      <c r="D350" s="186" t="s">
        <v>265</v>
      </c>
      <c r="E350" s="187" t="s">
        <v>1</v>
      </c>
      <c r="F350" s="188" t="s">
        <v>1205</v>
      </c>
      <c r="G350" s="13"/>
      <c r="H350" s="187" t="s">
        <v>1</v>
      </c>
      <c r="I350" s="189"/>
      <c r="J350" s="13"/>
      <c r="K350" s="13"/>
      <c r="L350" s="185"/>
      <c r="M350" s="190"/>
      <c r="N350" s="191"/>
      <c r="O350" s="191"/>
      <c r="P350" s="191"/>
      <c r="Q350" s="191"/>
      <c r="R350" s="191"/>
      <c r="S350" s="191"/>
      <c r="T350" s="19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87" t="s">
        <v>265</v>
      </c>
      <c r="AU350" s="187" t="s">
        <v>90</v>
      </c>
      <c r="AV350" s="13" t="s">
        <v>87</v>
      </c>
      <c r="AW350" s="13" t="s">
        <v>35</v>
      </c>
      <c r="AX350" s="13" t="s">
        <v>79</v>
      </c>
      <c r="AY350" s="187" t="s">
        <v>255</v>
      </c>
    </row>
    <row r="351" s="13" customFormat="1">
      <c r="A351" s="13"/>
      <c r="B351" s="185"/>
      <c r="C351" s="13"/>
      <c r="D351" s="186" t="s">
        <v>265</v>
      </c>
      <c r="E351" s="187" t="s">
        <v>1</v>
      </c>
      <c r="F351" s="188" t="s">
        <v>1461</v>
      </c>
      <c r="G351" s="13"/>
      <c r="H351" s="187" t="s">
        <v>1</v>
      </c>
      <c r="I351" s="189"/>
      <c r="J351" s="13"/>
      <c r="K351" s="13"/>
      <c r="L351" s="185"/>
      <c r="M351" s="190"/>
      <c r="N351" s="191"/>
      <c r="O351" s="191"/>
      <c r="P351" s="191"/>
      <c r="Q351" s="191"/>
      <c r="R351" s="191"/>
      <c r="S351" s="191"/>
      <c r="T351" s="19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87" t="s">
        <v>265</v>
      </c>
      <c r="AU351" s="187" t="s">
        <v>90</v>
      </c>
      <c r="AV351" s="13" t="s">
        <v>87</v>
      </c>
      <c r="AW351" s="13" t="s">
        <v>35</v>
      </c>
      <c r="AX351" s="13" t="s">
        <v>79</v>
      </c>
      <c r="AY351" s="187" t="s">
        <v>255</v>
      </c>
    </row>
    <row r="352" s="14" customFormat="1">
      <c r="A352" s="14"/>
      <c r="B352" s="193"/>
      <c r="C352" s="14"/>
      <c r="D352" s="186" t="s">
        <v>265</v>
      </c>
      <c r="E352" s="194" t="s">
        <v>1</v>
      </c>
      <c r="F352" s="195" t="s">
        <v>1462</v>
      </c>
      <c r="G352" s="14"/>
      <c r="H352" s="196">
        <v>12.6</v>
      </c>
      <c r="I352" s="197"/>
      <c r="J352" s="14"/>
      <c r="K352" s="14"/>
      <c r="L352" s="193"/>
      <c r="M352" s="198"/>
      <c r="N352" s="199"/>
      <c r="O352" s="199"/>
      <c r="P352" s="199"/>
      <c r="Q352" s="199"/>
      <c r="R352" s="199"/>
      <c r="S352" s="199"/>
      <c r="T352" s="20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194" t="s">
        <v>265</v>
      </c>
      <c r="AU352" s="194" t="s">
        <v>90</v>
      </c>
      <c r="AV352" s="14" t="s">
        <v>90</v>
      </c>
      <c r="AW352" s="14" t="s">
        <v>35</v>
      </c>
      <c r="AX352" s="14" t="s">
        <v>79</v>
      </c>
      <c r="AY352" s="194" t="s">
        <v>255</v>
      </c>
    </row>
    <row r="353" s="15" customFormat="1">
      <c r="A353" s="15"/>
      <c r="B353" s="201"/>
      <c r="C353" s="15"/>
      <c r="D353" s="186" t="s">
        <v>265</v>
      </c>
      <c r="E353" s="202" t="s">
        <v>1</v>
      </c>
      <c r="F353" s="203" t="s">
        <v>269</v>
      </c>
      <c r="G353" s="15"/>
      <c r="H353" s="204">
        <v>12.6</v>
      </c>
      <c r="I353" s="205"/>
      <c r="J353" s="15"/>
      <c r="K353" s="15"/>
      <c r="L353" s="201"/>
      <c r="M353" s="206"/>
      <c r="N353" s="207"/>
      <c r="O353" s="207"/>
      <c r="P353" s="207"/>
      <c r="Q353" s="207"/>
      <c r="R353" s="207"/>
      <c r="S353" s="207"/>
      <c r="T353" s="20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02" t="s">
        <v>265</v>
      </c>
      <c r="AU353" s="202" t="s">
        <v>90</v>
      </c>
      <c r="AV353" s="15" t="s">
        <v>270</v>
      </c>
      <c r="AW353" s="15" t="s">
        <v>35</v>
      </c>
      <c r="AX353" s="15" t="s">
        <v>87</v>
      </c>
      <c r="AY353" s="202" t="s">
        <v>255</v>
      </c>
    </row>
    <row r="354" s="2" customFormat="1" ht="24.15" customHeight="1">
      <c r="A354" s="38"/>
      <c r="B354" s="171"/>
      <c r="C354" s="209" t="s">
        <v>941</v>
      </c>
      <c r="D354" s="209" t="s">
        <v>277</v>
      </c>
      <c r="E354" s="210" t="s">
        <v>1206</v>
      </c>
      <c r="F354" s="211" t="s">
        <v>1207</v>
      </c>
      <c r="G354" s="212" t="s">
        <v>1208</v>
      </c>
      <c r="H354" s="213">
        <v>2.2679999999999998</v>
      </c>
      <c r="I354" s="214"/>
      <c r="J354" s="215">
        <f>ROUND(I354*H354,2)</f>
        <v>0</v>
      </c>
      <c r="K354" s="211" t="s">
        <v>262</v>
      </c>
      <c r="L354" s="216"/>
      <c r="M354" s="217" t="s">
        <v>1</v>
      </c>
      <c r="N354" s="218" t="s">
        <v>44</v>
      </c>
      <c r="O354" s="77"/>
      <c r="P354" s="181">
        <f>O354*H354</f>
        <v>0</v>
      </c>
      <c r="Q354" s="181">
        <v>0.001</v>
      </c>
      <c r="R354" s="181">
        <f>Q354*H354</f>
        <v>0.0022680000000000001</v>
      </c>
      <c r="S354" s="181">
        <v>0</v>
      </c>
      <c r="T354" s="18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83" t="s">
        <v>397</v>
      </c>
      <c r="AT354" s="183" t="s">
        <v>277</v>
      </c>
      <c r="AU354" s="183" t="s">
        <v>90</v>
      </c>
      <c r="AY354" s="19" t="s">
        <v>255</v>
      </c>
      <c r="BE354" s="184">
        <f>IF(N354="základní",J354,0)</f>
        <v>0</v>
      </c>
      <c r="BF354" s="184">
        <f>IF(N354="snížená",J354,0)</f>
        <v>0</v>
      </c>
      <c r="BG354" s="184">
        <f>IF(N354="zákl. přenesená",J354,0)</f>
        <v>0</v>
      </c>
      <c r="BH354" s="184">
        <f>IF(N354="sníž. přenesená",J354,0)</f>
        <v>0</v>
      </c>
      <c r="BI354" s="184">
        <f>IF(N354="nulová",J354,0)</f>
        <v>0</v>
      </c>
      <c r="BJ354" s="19" t="s">
        <v>87</v>
      </c>
      <c r="BK354" s="184">
        <f>ROUND(I354*H354,2)</f>
        <v>0</v>
      </c>
      <c r="BL354" s="19" t="s">
        <v>263</v>
      </c>
      <c r="BM354" s="183" t="s">
        <v>1468</v>
      </c>
    </row>
    <row r="355" s="14" customFormat="1">
      <c r="A355" s="14"/>
      <c r="B355" s="193"/>
      <c r="C355" s="14"/>
      <c r="D355" s="186" t="s">
        <v>265</v>
      </c>
      <c r="E355" s="194" t="s">
        <v>1</v>
      </c>
      <c r="F355" s="195" t="s">
        <v>1469</v>
      </c>
      <c r="G355" s="14"/>
      <c r="H355" s="196">
        <v>2.2679999999999998</v>
      </c>
      <c r="I355" s="197"/>
      <c r="J355" s="14"/>
      <c r="K355" s="14"/>
      <c r="L355" s="193"/>
      <c r="M355" s="198"/>
      <c r="N355" s="199"/>
      <c r="O355" s="199"/>
      <c r="P355" s="199"/>
      <c r="Q355" s="199"/>
      <c r="R355" s="199"/>
      <c r="S355" s="199"/>
      <c r="T355" s="20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194" t="s">
        <v>265</v>
      </c>
      <c r="AU355" s="194" t="s">
        <v>90</v>
      </c>
      <c r="AV355" s="14" t="s">
        <v>90</v>
      </c>
      <c r="AW355" s="14" t="s">
        <v>35</v>
      </c>
      <c r="AX355" s="14" t="s">
        <v>87</v>
      </c>
      <c r="AY355" s="194" t="s">
        <v>255</v>
      </c>
    </row>
    <row r="356" s="12" customFormat="1" ht="22.8" customHeight="1">
      <c r="A356" s="12"/>
      <c r="B356" s="158"/>
      <c r="C356" s="12"/>
      <c r="D356" s="159" t="s">
        <v>78</v>
      </c>
      <c r="E356" s="169" t="s">
        <v>886</v>
      </c>
      <c r="F356" s="169" t="s">
        <v>887</v>
      </c>
      <c r="G356" s="12"/>
      <c r="H356" s="12"/>
      <c r="I356" s="161"/>
      <c r="J356" s="170">
        <f>BK356</f>
        <v>0</v>
      </c>
      <c r="K356" s="12"/>
      <c r="L356" s="158"/>
      <c r="M356" s="163"/>
      <c r="N356" s="164"/>
      <c r="O356" s="164"/>
      <c r="P356" s="165">
        <f>SUM(P357:P392)</f>
        <v>0</v>
      </c>
      <c r="Q356" s="164"/>
      <c r="R356" s="165">
        <f>SUM(R357:R392)</f>
        <v>0.053289900000000001</v>
      </c>
      <c r="S356" s="164"/>
      <c r="T356" s="166">
        <f>SUM(T357:T392)</f>
        <v>0.014014819999999999</v>
      </c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159" t="s">
        <v>90</v>
      </c>
      <c r="AT356" s="167" t="s">
        <v>78</v>
      </c>
      <c r="AU356" s="167" t="s">
        <v>87</v>
      </c>
      <c r="AY356" s="159" t="s">
        <v>255</v>
      </c>
      <c r="BK356" s="168">
        <f>SUM(BK357:BK392)</f>
        <v>0</v>
      </c>
    </row>
    <row r="357" s="2" customFormat="1" ht="24.15" customHeight="1">
      <c r="A357" s="38"/>
      <c r="B357" s="171"/>
      <c r="C357" s="172" t="s">
        <v>339</v>
      </c>
      <c r="D357" s="172" t="s">
        <v>258</v>
      </c>
      <c r="E357" s="173" t="s">
        <v>888</v>
      </c>
      <c r="F357" s="174" t="s">
        <v>889</v>
      </c>
      <c r="G357" s="175" t="s">
        <v>693</v>
      </c>
      <c r="H357" s="176">
        <v>30.466999999999999</v>
      </c>
      <c r="I357" s="177"/>
      <c r="J357" s="178">
        <f>ROUND(I357*H357,2)</f>
        <v>0</v>
      </c>
      <c r="K357" s="174" t="s">
        <v>262</v>
      </c>
      <c r="L357" s="39"/>
      <c r="M357" s="179" t="s">
        <v>1</v>
      </c>
      <c r="N357" s="180" t="s">
        <v>44</v>
      </c>
      <c r="O357" s="77"/>
      <c r="P357" s="181">
        <f>O357*H357</f>
        <v>0</v>
      </c>
      <c r="Q357" s="181">
        <v>0</v>
      </c>
      <c r="R357" s="181">
        <f>Q357*H357</f>
        <v>0</v>
      </c>
      <c r="S357" s="181">
        <v>0</v>
      </c>
      <c r="T357" s="18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3" t="s">
        <v>263</v>
      </c>
      <c r="AT357" s="183" t="s">
        <v>258</v>
      </c>
      <c r="AU357" s="183" t="s">
        <v>90</v>
      </c>
      <c r="AY357" s="19" t="s">
        <v>255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19" t="s">
        <v>87</v>
      </c>
      <c r="BK357" s="184">
        <f>ROUND(I357*H357,2)</f>
        <v>0</v>
      </c>
      <c r="BL357" s="19" t="s">
        <v>263</v>
      </c>
      <c r="BM357" s="183" t="s">
        <v>1470</v>
      </c>
    </row>
    <row r="358" s="13" customFormat="1">
      <c r="A358" s="13"/>
      <c r="B358" s="185"/>
      <c r="C358" s="13"/>
      <c r="D358" s="186" t="s">
        <v>265</v>
      </c>
      <c r="E358" s="187" t="s">
        <v>1</v>
      </c>
      <c r="F358" s="188" t="s">
        <v>1389</v>
      </c>
      <c r="G358" s="13"/>
      <c r="H358" s="187" t="s">
        <v>1</v>
      </c>
      <c r="I358" s="189"/>
      <c r="J358" s="13"/>
      <c r="K358" s="13"/>
      <c r="L358" s="185"/>
      <c r="M358" s="190"/>
      <c r="N358" s="191"/>
      <c r="O358" s="191"/>
      <c r="P358" s="191"/>
      <c r="Q358" s="191"/>
      <c r="R358" s="191"/>
      <c r="S358" s="191"/>
      <c r="T358" s="19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87" t="s">
        <v>265</v>
      </c>
      <c r="AU358" s="187" t="s">
        <v>90</v>
      </c>
      <c r="AV358" s="13" t="s">
        <v>87</v>
      </c>
      <c r="AW358" s="13" t="s">
        <v>35</v>
      </c>
      <c r="AX358" s="13" t="s">
        <v>79</v>
      </c>
      <c r="AY358" s="187" t="s">
        <v>255</v>
      </c>
    </row>
    <row r="359" s="14" customFormat="1">
      <c r="A359" s="14"/>
      <c r="B359" s="193"/>
      <c r="C359" s="14"/>
      <c r="D359" s="186" t="s">
        <v>265</v>
      </c>
      <c r="E359" s="194" t="s">
        <v>1</v>
      </c>
      <c r="F359" s="195" t="s">
        <v>1390</v>
      </c>
      <c r="G359" s="14"/>
      <c r="H359" s="196">
        <v>39.689999999999998</v>
      </c>
      <c r="I359" s="197"/>
      <c r="J359" s="14"/>
      <c r="K359" s="14"/>
      <c r="L359" s="193"/>
      <c r="M359" s="198"/>
      <c r="N359" s="199"/>
      <c r="O359" s="199"/>
      <c r="P359" s="199"/>
      <c r="Q359" s="199"/>
      <c r="R359" s="199"/>
      <c r="S359" s="199"/>
      <c r="T359" s="20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194" t="s">
        <v>265</v>
      </c>
      <c r="AU359" s="194" t="s">
        <v>90</v>
      </c>
      <c r="AV359" s="14" t="s">
        <v>90</v>
      </c>
      <c r="AW359" s="14" t="s">
        <v>35</v>
      </c>
      <c r="AX359" s="14" t="s">
        <v>79</v>
      </c>
      <c r="AY359" s="194" t="s">
        <v>255</v>
      </c>
    </row>
    <row r="360" s="14" customFormat="1">
      <c r="A360" s="14"/>
      <c r="B360" s="193"/>
      <c r="C360" s="14"/>
      <c r="D360" s="186" t="s">
        <v>265</v>
      </c>
      <c r="E360" s="194" t="s">
        <v>1</v>
      </c>
      <c r="F360" s="195" t="s">
        <v>1069</v>
      </c>
      <c r="G360" s="14"/>
      <c r="H360" s="196">
        <v>-0.42299999999999999</v>
      </c>
      <c r="I360" s="197"/>
      <c r="J360" s="14"/>
      <c r="K360" s="14"/>
      <c r="L360" s="193"/>
      <c r="M360" s="198"/>
      <c r="N360" s="199"/>
      <c r="O360" s="199"/>
      <c r="P360" s="199"/>
      <c r="Q360" s="199"/>
      <c r="R360" s="199"/>
      <c r="S360" s="199"/>
      <c r="T360" s="20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194" t="s">
        <v>265</v>
      </c>
      <c r="AU360" s="194" t="s">
        <v>90</v>
      </c>
      <c r="AV360" s="14" t="s">
        <v>90</v>
      </c>
      <c r="AW360" s="14" t="s">
        <v>35</v>
      </c>
      <c r="AX360" s="14" t="s">
        <v>79</v>
      </c>
      <c r="AY360" s="194" t="s">
        <v>255</v>
      </c>
    </row>
    <row r="361" s="14" customFormat="1">
      <c r="A361" s="14"/>
      <c r="B361" s="193"/>
      <c r="C361" s="14"/>
      <c r="D361" s="186" t="s">
        <v>265</v>
      </c>
      <c r="E361" s="194" t="s">
        <v>1</v>
      </c>
      <c r="F361" s="195" t="s">
        <v>1391</v>
      </c>
      <c r="G361" s="14"/>
      <c r="H361" s="196">
        <v>-8.8000000000000007</v>
      </c>
      <c r="I361" s="197"/>
      <c r="J361" s="14"/>
      <c r="K361" s="14"/>
      <c r="L361" s="193"/>
      <c r="M361" s="198"/>
      <c r="N361" s="199"/>
      <c r="O361" s="199"/>
      <c r="P361" s="199"/>
      <c r="Q361" s="199"/>
      <c r="R361" s="199"/>
      <c r="S361" s="199"/>
      <c r="T361" s="20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194" t="s">
        <v>265</v>
      </c>
      <c r="AU361" s="194" t="s">
        <v>90</v>
      </c>
      <c r="AV361" s="14" t="s">
        <v>90</v>
      </c>
      <c r="AW361" s="14" t="s">
        <v>35</v>
      </c>
      <c r="AX361" s="14" t="s">
        <v>79</v>
      </c>
      <c r="AY361" s="194" t="s">
        <v>255</v>
      </c>
    </row>
    <row r="362" s="15" customFormat="1">
      <c r="A362" s="15"/>
      <c r="B362" s="201"/>
      <c r="C362" s="15"/>
      <c r="D362" s="186" t="s">
        <v>265</v>
      </c>
      <c r="E362" s="202" t="s">
        <v>1</v>
      </c>
      <c r="F362" s="203" t="s">
        <v>269</v>
      </c>
      <c r="G362" s="15"/>
      <c r="H362" s="204">
        <v>30.466999999999995</v>
      </c>
      <c r="I362" s="205"/>
      <c r="J362" s="15"/>
      <c r="K362" s="15"/>
      <c r="L362" s="201"/>
      <c r="M362" s="206"/>
      <c r="N362" s="207"/>
      <c r="O362" s="207"/>
      <c r="P362" s="207"/>
      <c r="Q362" s="207"/>
      <c r="R362" s="207"/>
      <c r="S362" s="207"/>
      <c r="T362" s="208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02" t="s">
        <v>265</v>
      </c>
      <c r="AU362" s="202" t="s">
        <v>90</v>
      </c>
      <c r="AV362" s="15" t="s">
        <v>270</v>
      </c>
      <c r="AW362" s="15" t="s">
        <v>35</v>
      </c>
      <c r="AX362" s="15" t="s">
        <v>87</v>
      </c>
      <c r="AY362" s="202" t="s">
        <v>255</v>
      </c>
    </row>
    <row r="363" s="2" customFormat="1" ht="24.15" customHeight="1">
      <c r="A363" s="38"/>
      <c r="B363" s="171"/>
      <c r="C363" s="172" t="s">
        <v>949</v>
      </c>
      <c r="D363" s="172" t="s">
        <v>258</v>
      </c>
      <c r="E363" s="173" t="s">
        <v>894</v>
      </c>
      <c r="F363" s="174" t="s">
        <v>895</v>
      </c>
      <c r="G363" s="175" t="s">
        <v>693</v>
      </c>
      <c r="H363" s="176">
        <v>30.466999999999999</v>
      </c>
      <c r="I363" s="177"/>
      <c r="J363" s="178">
        <f>ROUND(I363*H363,2)</f>
        <v>0</v>
      </c>
      <c r="K363" s="174" t="s">
        <v>262</v>
      </c>
      <c r="L363" s="39"/>
      <c r="M363" s="179" t="s">
        <v>1</v>
      </c>
      <c r="N363" s="180" t="s">
        <v>44</v>
      </c>
      <c r="O363" s="77"/>
      <c r="P363" s="181">
        <f>O363*H363</f>
        <v>0</v>
      </c>
      <c r="Q363" s="181">
        <v>0</v>
      </c>
      <c r="R363" s="181">
        <f>Q363*H363</f>
        <v>0</v>
      </c>
      <c r="S363" s="181">
        <v>0.00014999999999999999</v>
      </c>
      <c r="T363" s="182">
        <f>S363*H363</f>
        <v>0.0045700499999999991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3" t="s">
        <v>263</v>
      </c>
      <c r="AT363" s="183" t="s">
        <v>258</v>
      </c>
      <c r="AU363" s="183" t="s">
        <v>90</v>
      </c>
      <c r="AY363" s="19" t="s">
        <v>255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19" t="s">
        <v>87</v>
      </c>
      <c r="BK363" s="184">
        <f>ROUND(I363*H363,2)</f>
        <v>0</v>
      </c>
      <c r="BL363" s="19" t="s">
        <v>263</v>
      </c>
      <c r="BM363" s="183" t="s">
        <v>1471</v>
      </c>
    </row>
    <row r="364" s="13" customFormat="1">
      <c r="A364" s="13"/>
      <c r="B364" s="185"/>
      <c r="C364" s="13"/>
      <c r="D364" s="186" t="s">
        <v>265</v>
      </c>
      <c r="E364" s="187" t="s">
        <v>1</v>
      </c>
      <c r="F364" s="188" t="s">
        <v>1389</v>
      </c>
      <c r="G364" s="13"/>
      <c r="H364" s="187" t="s">
        <v>1</v>
      </c>
      <c r="I364" s="189"/>
      <c r="J364" s="13"/>
      <c r="K364" s="13"/>
      <c r="L364" s="185"/>
      <c r="M364" s="190"/>
      <c r="N364" s="191"/>
      <c r="O364" s="191"/>
      <c r="P364" s="191"/>
      <c r="Q364" s="191"/>
      <c r="R364" s="191"/>
      <c r="S364" s="191"/>
      <c r="T364" s="19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87" t="s">
        <v>265</v>
      </c>
      <c r="AU364" s="187" t="s">
        <v>90</v>
      </c>
      <c r="AV364" s="13" t="s">
        <v>87</v>
      </c>
      <c r="AW364" s="13" t="s">
        <v>35</v>
      </c>
      <c r="AX364" s="13" t="s">
        <v>79</v>
      </c>
      <c r="AY364" s="187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1390</v>
      </c>
      <c r="G365" s="14"/>
      <c r="H365" s="196">
        <v>39.689999999999998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1069</v>
      </c>
      <c r="G366" s="14"/>
      <c r="H366" s="196">
        <v>-0.42299999999999999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4" customFormat="1">
      <c r="A367" s="14"/>
      <c r="B367" s="193"/>
      <c r="C367" s="14"/>
      <c r="D367" s="186" t="s">
        <v>265</v>
      </c>
      <c r="E367" s="194" t="s">
        <v>1</v>
      </c>
      <c r="F367" s="195" t="s">
        <v>1391</v>
      </c>
      <c r="G367" s="14"/>
      <c r="H367" s="196">
        <v>-8.8000000000000007</v>
      </c>
      <c r="I367" s="197"/>
      <c r="J367" s="14"/>
      <c r="K367" s="14"/>
      <c r="L367" s="193"/>
      <c r="M367" s="198"/>
      <c r="N367" s="199"/>
      <c r="O367" s="199"/>
      <c r="P367" s="199"/>
      <c r="Q367" s="199"/>
      <c r="R367" s="199"/>
      <c r="S367" s="199"/>
      <c r="T367" s="20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194" t="s">
        <v>265</v>
      </c>
      <c r="AU367" s="194" t="s">
        <v>90</v>
      </c>
      <c r="AV367" s="14" t="s">
        <v>90</v>
      </c>
      <c r="AW367" s="14" t="s">
        <v>35</v>
      </c>
      <c r="AX367" s="14" t="s">
        <v>79</v>
      </c>
      <c r="AY367" s="194" t="s">
        <v>255</v>
      </c>
    </row>
    <row r="368" s="15" customFormat="1">
      <c r="A368" s="15"/>
      <c r="B368" s="201"/>
      <c r="C368" s="15"/>
      <c r="D368" s="186" t="s">
        <v>265</v>
      </c>
      <c r="E368" s="202" t="s">
        <v>1</v>
      </c>
      <c r="F368" s="203" t="s">
        <v>269</v>
      </c>
      <c r="G368" s="15"/>
      <c r="H368" s="204">
        <v>30.466999999999995</v>
      </c>
      <c r="I368" s="205"/>
      <c r="J368" s="15"/>
      <c r="K368" s="15"/>
      <c r="L368" s="201"/>
      <c r="M368" s="206"/>
      <c r="N368" s="207"/>
      <c r="O368" s="207"/>
      <c r="P368" s="207"/>
      <c r="Q368" s="207"/>
      <c r="R368" s="207"/>
      <c r="S368" s="207"/>
      <c r="T368" s="208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02" t="s">
        <v>265</v>
      </c>
      <c r="AU368" s="202" t="s">
        <v>90</v>
      </c>
      <c r="AV368" s="15" t="s">
        <v>270</v>
      </c>
      <c r="AW368" s="15" t="s">
        <v>35</v>
      </c>
      <c r="AX368" s="15" t="s">
        <v>87</v>
      </c>
      <c r="AY368" s="202" t="s">
        <v>255</v>
      </c>
    </row>
    <row r="369" s="2" customFormat="1" ht="16.5" customHeight="1">
      <c r="A369" s="38"/>
      <c r="B369" s="171"/>
      <c r="C369" s="172" t="s">
        <v>342</v>
      </c>
      <c r="D369" s="172" t="s">
        <v>258</v>
      </c>
      <c r="E369" s="173" t="s">
        <v>900</v>
      </c>
      <c r="F369" s="174" t="s">
        <v>901</v>
      </c>
      <c r="G369" s="175" t="s">
        <v>693</v>
      </c>
      <c r="H369" s="176">
        <v>30.466999999999999</v>
      </c>
      <c r="I369" s="177"/>
      <c r="J369" s="178">
        <f>ROUND(I369*H369,2)</f>
        <v>0</v>
      </c>
      <c r="K369" s="174" t="s">
        <v>262</v>
      </c>
      <c r="L369" s="39"/>
      <c r="M369" s="179" t="s">
        <v>1</v>
      </c>
      <c r="N369" s="180" t="s">
        <v>44</v>
      </c>
      <c r="O369" s="77"/>
      <c r="P369" s="181">
        <f>O369*H369</f>
        <v>0</v>
      </c>
      <c r="Q369" s="181">
        <v>0.001</v>
      </c>
      <c r="R369" s="181">
        <f>Q369*H369</f>
        <v>0.030467000000000001</v>
      </c>
      <c r="S369" s="181">
        <v>0.00031</v>
      </c>
      <c r="T369" s="182">
        <f>S369*H369</f>
        <v>0.0094447699999999999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3" t="s">
        <v>263</v>
      </c>
      <c r="AT369" s="183" t="s">
        <v>258</v>
      </c>
      <c r="AU369" s="183" t="s">
        <v>90</v>
      </c>
      <c r="AY369" s="19" t="s">
        <v>255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19" t="s">
        <v>87</v>
      </c>
      <c r="BK369" s="184">
        <f>ROUND(I369*H369,2)</f>
        <v>0</v>
      </c>
      <c r="BL369" s="19" t="s">
        <v>263</v>
      </c>
      <c r="BM369" s="183" t="s">
        <v>1472</v>
      </c>
    </row>
    <row r="370" s="13" customFormat="1">
      <c r="A370" s="13"/>
      <c r="B370" s="185"/>
      <c r="C370" s="13"/>
      <c r="D370" s="186" t="s">
        <v>265</v>
      </c>
      <c r="E370" s="187" t="s">
        <v>1</v>
      </c>
      <c r="F370" s="188" t="s">
        <v>1389</v>
      </c>
      <c r="G370" s="13"/>
      <c r="H370" s="187" t="s">
        <v>1</v>
      </c>
      <c r="I370" s="189"/>
      <c r="J370" s="13"/>
      <c r="K370" s="13"/>
      <c r="L370" s="185"/>
      <c r="M370" s="190"/>
      <c r="N370" s="191"/>
      <c r="O370" s="191"/>
      <c r="P370" s="191"/>
      <c r="Q370" s="191"/>
      <c r="R370" s="191"/>
      <c r="S370" s="191"/>
      <c r="T370" s="19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187" t="s">
        <v>265</v>
      </c>
      <c r="AU370" s="187" t="s">
        <v>90</v>
      </c>
      <c r="AV370" s="13" t="s">
        <v>87</v>
      </c>
      <c r="AW370" s="13" t="s">
        <v>35</v>
      </c>
      <c r="AX370" s="13" t="s">
        <v>79</v>
      </c>
      <c r="AY370" s="187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1390</v>
      </c>
      <c r="G371" s="14"/>
      <c r="H371" s="196">
        <v>39.689999999999998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1069</v>
      </c>
      <c r="G372" s="14"/>
      <c r="H372" s="196">
        <v>-0.42299999999999999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4" customFormat="1">
      <c r="A373" s="14"/>
      <c r="B373" s="193"/>
      <c r="C373" s="14"/>
      <c r="D373" s="186" t="s">
        <v>265</v>
      </c>
      <c r="E373" s="194" t="s">
        <v>1</v>
      </c>
      <c r="F373" s="195" t="s">
        <v>1391</v>
      </c>
      <c r="G373" s="14"/>
      <c r="H373" s="196">
        <v>-8.8000000000000007</v>
      </c>
      <c r="I373" s="197"/>
      <c r="J373" s="14"/>
      <c r="K373" s="14"/>
      <c r="L373" s="193"/>
      <c r="M373" s="198"/>
      <c r="N373" s="199"/>
      <c r="O373" s="199"/>
      <c r="P373" s="199"/>
      <c r="Q373" s="199"/>
      <c r="R373" s="199"/>
      <c r="S373" s="199"/>
      <c r="T373" s="20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4" t="s">
        <v>265</v>
      </c>
      <c r="AU373" s="194" t="s">
        <v>90</v>
      </c>
      <c r="AV373" s="14" t="s">
        <v>90</v>
      </c>
      <c r="AW373" s="14" t="s">
        <v>35</v>
      </c>
      <c r="AX373" s="14" t="s">
        <v>79</v>
      </c>
      <c r="AY373" s="194" t="s">
        <v>255</v>
      </c>
    </row>
    <row r="374" s="15" customFormat="1">
      <c r="A374" s="15"/>
      <c r="B374" s="201"/>
      <c r="C374" s="15"/>
      <c r="D374" s="186" t="s">
        <v>265</v>
      </c>
      <c r="E374" s="202" t="s">
        <v>1</v>
      </c>
      <c r="F374" s="203" t="s">
        <v>269</v>
      </c>
      <c r="G374" s="15"/>
      <c r="H374" s="204">
        <v>30.466999999999995</v>
      </c>
      <c r="I374" s="205"/>
      <c r="J374" s="15"/>
      <c r="K374" s="15"/>
      <c r="L374" s="201"/>
      <c r="M374" s="206"/>
      <c r="N374" s="207"/>
      <c r="O374" s="207"/>
      <c r="P374" s="207"/>
      <c r="Q374" s="207"/>
      <c r="R374" s="207"/>
      <c r="S374" s="207"/>
      <c r="T374" s="208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02" t="s">
        <v>265</v>
      </c>
      <c r="AU374" s="202" t="s">
        <v>90</v>
      </c>
      <c r="AV374" s="15" t="s">
        <v>270</v>
      </c>
      <c r="AW374" s="15" t="s">
        <v>35</v>
      </c>
      <c r="AX374" s="15" t="s">
        <v>87</v>
      </c>
      <c r="AY374" s="202" t="s">
        <v>255</v>
      </c>
    </row>
    <row r="375" s="2" customFormat="1" ht="33" customHeight="1">
      <c r="A375" s="38"/>
      <c r="B375" s="171"/>
      <c r="C375" s="172" t="s">
        <v>958</v>
      </c>
      <c r="D375" s="172" t="s">
        <v>258</v>
      </c>
      <c r="E375" s="173" t="s">
        <v>906</v>
      </c>
      <c r="F375" s="174" t="s">
        <v>907</v>
      </c>
      <c r="G375" s="175" t="s">
        <v>693</v>
      </c>
      <c r="H375" s="176">
        <v>30.466999999999999</v>
      </c>
      <c r="I375" s="177"/>
      <c r="J375" s="178">
        <f>ROUND(I375*H375,2)</f>
        <v>0</v>
      </c>
      <c r="K375" s="174" t="s">
        <v>262</v>
      </c>
      <c r="L375" s="39"/>
      <c r="M375" s="179" t="s">
        <v>1</v>
      </c>
      <c r="N375" s="180" t="s">
        <v>44</v>
      </c>
      <c r="O375" s="77"/>
      <c r="P375" s="181">
        <f>O375*H375</f>
        <v>0</v>
      </c>
      <c r="Q375" s="181">
        <v>0.00021000000000000001</v>
      </c>
      <c r="R375" s="181">
        <f>Q375*H375</f>
        <v>0.0063980699999999996</v>
      </c>
      <c r="S375" s="181">
        <v>0</v>
      </c>
      <c r="T375" s="18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3" t="s">
        <v>263</v>
      </c>
      <c r="AT375" s="183" t="s">
        <v>258</v>
      </c>
      <c r="AU375" s="183" t="s">
        <v>90</v>
      </c>
      <c r="AY375" s="19" t="s">
        <v>255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19" t="s">
        <v>87</v>
      </c>
      <c r="BK375" s="184">
        <f>ROUND(I375*H375,2)</f>
        <v>0</v>
      </c>
      <c r="BL375" s="19" t="s">
        <v>263</v>
      </c>
      <c r="BM375" s="183" t="s">
        <v>1473</v>
      </c>
    </row>
    <row r="376" s="13" customFormat="1">
      <c r="A376" s="13"/>
      <c r="B376" s="185"/>
      <c r="C376" s="13"/>
      <c r="D376" s="186" t="s">
        <v>265</v>
      </c>
      <c r="E376" s="187" t="s">
        <v>1</v>
      </c>
      <c r="F376" s="188" t="s">
        <v>1389</v>
      </c>
      <c r="G376" s="13"/>
      <c r="H376" s="187" t="s">
        <v>1</v>
      </c>
      <c r="I376" s="189"/>
      <c r="J376" s="13"/>
      <c r="K376" s="13"/>
      <c r="L376" s="185"/>
      <c r="M376" s="190"/>
      <c r="N376" s="191"/>
      <c r="O376" s="191"/>
      <c r="P376" s="191"/>
      <c r="Q376" s="191"/>
      <c r="R376" s="191"/>
      <c r="S376" s="191"/>
      <c r="T376" s="19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87" t="s">
        <v>265</v>
      </c>
      <c r="AU376" s="187" t="s">
        <v>90</v>
      </c>
      <c r="AV376" s="13" t="s">
        <v>87</v>
      </c>
      <c r="AW376" s="13" t="s">
        <v>35</v>
      </c>
      <c r="AX376" s="13" t="s">
        <v>79</v>
      </c>
      <c r="AY376" s="187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1390</v>
      </c>
      <c r="G377" s="14"/>
      <c r="H377" s="196">
        <v>39.689999999999998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1069</v>
      </c>
      <c r="G378" s="14"/>
      <c r="H378" s="196">
        <v>-0.42299999999999999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1391</v>
      </c>
      <c r="G379" s="14"/>
      <c r="H379" s="196">
        <v>-8.8000000000000007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5" customFormat="1">
      <c r="A380" s="15"/>
      <c r="B380" s="201"/>
      <c r="C380" s="15"/>
      <c r="D380" s="186" t="s">
        <v>265</v>
      </c>
      <c r="E380" s="202" t="s">
        <v>1</v>
      </c>
      <c r="F380" s="203" t="s">
        <v>269</v>
      </c>
      <c r="G380" s="15"/>
      <c r="H380" s="204">
        <v>30.466999999999995</v>
      </c>
      <c r="I380" s="205"/>
      <c r="J380" s="15"/>
      <c r="K380" s="15"/>
      <c r="L380" s="201"/>
      <c r="M380" s="206"/>
      <c r="N380" s="207"/>
      <c r="O380" s="207"/>
      <c r="P380" s="207"/>
      <c r="Q380" s="207"/>
      <c r="R380" s="207"/>
      <c r="S380" s="207"/>
      <c r="T380" s="20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02" t="s">
        <v>265</v>
      </c>
      <c r="AU380" s="202" t="s">
        <v>90</v>
      </c>
      <c r="AV380" s="15" t="s">
        <v>270</v>
      </c>
      <c r="AW380" s="15" t="s">
        <v>35</v>
      </c>
      <c r="AX380" s="15" t="s">
        <v>87</v>
      </c>
      <c r="AY380" s="202" t="s">
        <v>255</v>
      </c>
    </row>
    <row r="381" s="2" customFormat="1" ht="37.8" customHeight="1">
      <c r="A381" s="38"/>
      <c r="B381" s="171"/>
      <c r="C381" s="172" t="s">
        <v>1221</v>
      </c>
      <c r="D381" s="172" t="s">
        <v>258</v>
      </c>
      <c r="E381" s="173" t="s">
        <v>912</v>
      </c>
      <c r="F381" s="174" t="s">
        <v>913</v>
      </c>
      <c r="G381" s="175" t="s">
        <v>693</v>
      </c>
      <c r="H381" s="176">
        <v>30.466999999999999</v>
      </c>
      <c r="I381" s="177"/>
      <c r="J381" s="178">
        <f>ROUND(I381*H381,2)</f>
        <v>0</v>
      </c>
      <c r="K381" s="174" t="s">
        <v>262</v>
      </c>
      <c r="L381" s="39"/>
      <c r="M381" s="179" t="s">
        <v>1</v>
      </c>
      <c r="N381" s="180" t="s">
        <v>44</v>
      </c>
      <c r="O381" s="77"/>
      <c r="P381" s="181">
        <f>O381*H381</f>
        <v>0</v>
      </c>
      <c r="Q381" s="181">
        <v>0.00029</v>
      </c>
      <c r="R381" s="181">
        <f>Q381*H381</f>
        <v>0.00883543</v>
      </c>
      <c r="S381" s="181">
        <v>0</v>
      </c>
      <c r="T381" s="18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83" t="s">
        <v>263</v>
      </c>
      <c r="AT381" s="183" t="s">
        <v>258</v>
      </c>
      <c r="AU381" s="183" t="s">
        <v>90</v>
      </c>
      <c r="AY381" s="19" t="s">
        <v>255</v>
      </c>
      <c r="BE381" s="184">
        <f>IF(N381="základní",J381,0)</f>
        <v>0</v>
      </c>
      <c r="BF381" s="184">
        <f>IF(N381="snížená",J381,0)</f>
        <v>0</v>
      </c>
      <c r="BG381" s="184">
        <f>IF(N381="zákl. přenesená",J381,0)</f>
        <v>0</v>
      </c>
      <c r="BH381" s="184">
        <f>IF(N381="sníž. přenesená",J381,0)</f>
        <v>0</v>
      </c>
      <c r="BI381" s="184">
        <f>IF(N381="nulová",J381,0)</f>
        <v>0</v>
      </c>
      <c r="BJ381" s="19" t="s">
        <v>87</v>
      </c>
      <c r="BK381" s="184">
        <f>ROUND(I381*H381,2)</f>
        <v>0</v>
      </c>
      <c r="BL381" s="19" t="s">
        <v>263</v>
      </c>
      <c r="BM381" s="183" t="s">
        <v>1474</v>
      </c>
    </row>
    <row r="382" s="13" customFormat="1">
      <c r="A382" s="13"/>
      <c r="B382" s="185"/>
      <c r="C382" s="13"/>
      <c r="D382" s="186" t="s">
        <v>265</v>
      </c>
      <c r="E382" s="187" t="s">
        <v>1</v>
      </c>
      <c r="F382" s="188" t="s">
        <v>1389</v>
      </c>
      <c r="G382" s="13"/>
      <c r="H382" s="187" t="s">
        <v>1</v>
      </c>
      <c r="I382" s="189"/>
      <c r="J382" s="13"/>
      <c r="K382" s="13"/>
      <c r="L382" s="185"/>
      <c r="M382" s="190"/>
      <c r="N382" s="191"/>
      <c r="O382" s="191"/>
      <c r="P382" s="191"/>
      <c r="Q382" s="191"/>
      <c r="R382" s="191"/>
      <c r="S382" s="191"/>
      <c r="T382" s="19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87" t="s">
        <v>265</v>
      </c>
      <c r="AU382" s="187" t="s">
        <v>90</v>
      </c>
      <c r="AV382" s="13" t="s">
        <v>87</v>
      </c>
      <c r="AW382" s="13" t="s">
        <v>35</v>
      </c>
      <c r="AX382" s="13" t="s">
        <v>79</v>
      </c>
      <c r="AY382" s="187" t="s">
        <v>255</v>
      </c>
    </row>
    <row r="383" s="14" customFormat="1">
      <c r="A383" s="14"/>
      <c r="B383" s="193"/>
      <c r="C383" s="14"/>
      <c r="D383" s="186" t="s">
        <v>265</v>
      </c>
      <c r="E383" s="194" t="s">
        <v>1</v>
      </c>
      <c r="F383" s="195" t="s">
        <v>1390</v>
      </c>
      <c r="G383" s="14"/>
      <c r="H383" s="196">
        <v>39.689999999999998</v>
      </c>
      <c r="I383" s="197"/>
      <c r="J383" s="14"/>
      <c r="K383" s="14"/>
      <c r="L383" s="193"/>
      <c r="M383" s="198"/>
      <c r="N383" s="199"/>
      <c r="O383" s="199"/>
      <c r="P383" s="199"/>
      <c r="Q383" s="199"/>
      <c r="R383" s="199"/>
      <c r="S383" s="199"/>
      <c r="T383" s="20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194" t="s">
        <v>265</v>
      </c>
      <c r="AU383" s="194" t="s">
        <v>90</v>
      </c>
      <c r="AV383" s="14" t="s">
        <v>90</v>
      </c>
      <c r="AW383" s="14" t="s">
        <v>35</v>
      </c>
      <c r="AX383" s="14" t="s">
        <v>79</v>
      </c>
      <c r="AY383" s="194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1069</v>
      </c>
      <c r="G384" s="14"/>
      <c r="H384" s="196">
        <v>-0.42299999999999999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4" customFormat="1">
      <c r="A385" s="14"/>
      <c r="B385" s="193"/>
      <c r="C385" s="14"/>
      <c r="D385" s="186" t="s">
        <v>265</v>
      </c>
      <c r="E385" s="194" t="s">
        <v>1</v>
      </c>
      <c r="F385" s="195" t="s">
        <v>1391</v>
      </c>
      <c r="G385" s="14"/>
      <c r="H385" s="196">
        <v>-8.8000000000000007</v>
      </c>
      <c r="I385" s="197"/>
      <c r="J385" s="14"/>
      <c r="K385" s="14"/>
      <c r="L385" s="193"/>
      <c r="M385" s="198"/>
      <c r="N385" s="199"/>
      <c r="O385" s="199"/>
      <c r="P385" s="199"/>
      <c r="Q385" s="199"/>
      <c r="R385" s="199"/>
      <c r="S385" s="199"/>
      <c r="T385" s="20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194" t="s">
        <v>265</v>
      </c>
      <c r="AU385" s="194" t="s">
        <v>90</v>
      </c>
      <c r="AV385" s="14" t="s">
        <v>90</v>
      </c>
      <c r="AW385" s="14" t="s">
        <v>35</v>
      </c>
      <c r="AX385" s="14" t="s">
        <v>79</v>
      </c>
      <c r="AY385" s="194" t="s">
        <v>255</v>
      </c>
    </row>
    <row r="386" s="15" customFormat="1">
      <c r="A386" s="15"/>
      <c r="B386" s="201"/>
      <c r="C386" s="15"/>
      <c r="D386" s="186" t="s">
        <v>265</v>
      </c>
      <c r="E386" s="202" t="s">
        <v>1</v>
      </c>
      <c r="F386" s="203" t="s">
        <v>269</v>
      </c>
      <c r="G386" s="15"/>
      <c r="H386" s="204">
        <v>30.466999999999995</v>
      </c>
      <c r="I386" s="205"/>
      <c r="J386" s="15"/>
      <c r="K386" s="15"/>
      <c r="L386" s="201"/>
      <c r="M386" s="206"/>
      <c r="N386" s="207"/>
      <c r="O386" s="207"/>
      <c r="P386" s="207"/>
      <c r="Q386" s="207"/>
      <c r="R386" s="207"/>
      <c r="S386" s="207"/>
      <c r="T386" s="208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02" t="s">
        <v>265</v>
      </c>
      <c r="AU386" s="202" t="s">
        <v>90</v>
      </c>
      <c r="AV386" s="15" t="s">
        <v>270</v>
      </c>
      <c r="AW386" s="15" t="s">
        <v>35</v>
      </c>
      <c r="AX386" s="15" t="s">
        <v>87</v>
      </c>
      <c r="AY386" s="202" t="s">
        <v>255</v>
      </c>
    </row>
    <row r="387" s="2" customFormat="1" ht="33" customHeight="1">
      <c r="A387" s="38"/>
      <c r="B387" s="171"/>
      <c r="C387" s="172" t="s">
        <v>1223</v>
      </c>
      <c r="D387" s="172" t="s">
        <v>258</v>
      </c>
      <c r="E387" s="173" t="s">
        <v>918</v>
      </c>
      <c r="F387" s="174" t="s">
        <v>919</v>
      </c>
      <c r="G387" s="175" t="s">
        <v>693</v>
      </c>
      <c r="H387" s="176">
        <v>36.140000000000001</v>
      </c>
      <c r="I387" s="177"/>
      <c r="J387" s="178">
        <f>ROUND(I387*H387,2)</f>
        <v>0</v>
      </c>
      <c r="K387" s="174" t="s">
        <v>262</v>
      </c>
      <c r="L387" s="39"/>
      <c r="M387" s="179" t="s">
        <v>1</v>
      </c>
      <c r="N387" s="180" t="s">
        <v>44</v>
      </c>
      <c r="O387" s="77"/>
      <c r="P387" s="181">
        <f>O387*H387</f>
        <v>0</v>
      </c>
      <c r="Q387" s="181">
        <v>0.00021000000000000001</v>
      </c>
      <c r="R387" s="181">
        <f>Q387*H387</f>
        <v>0.0075894000000000005</v>
      </c>
      <c r="S387" s="181">
        <v>0</v>
      </c>
      <c r="T387" s="182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83" t="s">
        <v>263</v>
      </c>
      <c r="AT387" s="183" t="s">
        <v>258</v>
      </c>
      <c r="AU387" s="183" t="s">
        <v>90</v>
      </c>
      <c r="AY387" s="19" t="s">
        <v>255</v>
      </c>
      <c r="BE387" s="184">
        <f>IF(N387="základní",J387,0)</f>
        <v>0</v>
      </c>
      <c r="BF387" s="184">
        <f>IF(N387="snížená",J387,0)</f>
        <v>0</v>
      </c>
      <c r="BG387" s="184">
        <f>IF(N387="zákl. přenesená",J387,0)</f>
        <v>0</v>
      </c>
      <c r="BH387" s="184">
        <f>IF(N387="sníž. přenesená",J387,0)</f>
        <v>0</v>
      </c>
      <c r="BI387" s="184">
        <f>IF(N387="nulová",J387,0)</f>
        <v>0</v>
      </c>
      <c r="BJ387" s="19" t="s">
        <v>87</v>
      </c>
      <c r="BK387" s="184">
        <f>ROUND(I387*H387,2)</f>
        <v>0</v>
      </c>
      <c r="BL387" s="19" t="s">
        <v>263</v>
      </c>
      <c r="BM387" s="183" t="s">
        <v>1475</v>
      </c>
    </row>
    <row r="388" s="13" customFormat="1">
      <c r="A388" s="13"/>
      <c r="B388" s="185"/>
      <c r="C388" s="13"/>
      <c r="D388" s="186" t="s">
        <v>265</v>
      </c>
      <c r="E388" s="187" t="s">
        <v>1</v>
      </c>
      <c r="F388" s="188" t="s">
        <v>1389</v>
      </c>
      <c r="G388" s="13"/>
      <c r="H388" s="187" t="s">
        <v>1</v>
      </c>
      <c r="I388" s="189"/>
      <c r="J388" s="13"/>
      <c r="K388" s="13"/>
      <c r="L388" s="185"/>
      <c r="M388" s="190"/>
      <c r="N388" s="191"/>
      <c r="O388" s="191"/>
      <c r="P388" s="191"/>
      <c r="Q388" s="191"/>
      <c r="R388" s="191"/>
      <c r="S388" s="191"/>
      <c r="T388" s="19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187" t="s">
        <v>265</v>
      </c>
      <c r="AU388" s="187" t="s">
        <v>90</v>
      </c>
      <c r="AV388" s="13" t="s">
        <v>87</v>
      </c>
      <c r="AW388" s="13" t="s">
        <v>35</v>
      </c>
      <c r="AX388" s="13" t="s">
        <v>79</v>
      </c>
      <c r="AY388" s="187" t="s">
        <v>255</v>
      </c>
    </row>
    <row r="389" s="14" customFormat="1">
      <c r="A389" s="14"/>
      <c r="B389" s="193"/>
      <c r="C389" s="14"/>
      <c r="D389" s="186" t="s">
        <v>265</v>
      </c>
      <c r="E389" s="194" t="s">
        <v>1</v>
      </c>
      <c r="F389" s="195" t="s">
        <v>1476</v>
      </c>
      <c r="G389" s="14"/>
      <c r="H389" s="196">
        <v>39.689999999999998</v>
      </c>
      <c r="I389" s="197"/>
      <c r="J389" s="14"/>
      <c r="K389" s="14"/>
      <c r="L389" s="193"/>
      <c r="M389" s="198"/>
      <c r="N389" s="199"/>
      <c r="O389" s="199"/>
      <c r="P389" s="199"/>
      <c r="Q389" s="199"/>
      <c r="R389" s="199"/>
      <c r="S389" s="199"/>
      <c r="T389" s="20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194" t="s">
        <v>265</v>
      </c>
      <c r="AU389" s="194" t="s">
        <v>90</v>
      </c>
      <c r="AV389" s="14" t="s">
        <v>90</v>
      </c>
      <c r="AW389" s="14" t="s">
        <v>35</v>
      </c>
      <c r="AX389" s="14" t="s">
        <v>79</v>
      </c>
      <c r="AY389" s="194" t="s">
        <v>255</v>
      </c>
    </row>
    <row r="390" s="14" customFormat="1">
      <c r="A390" s="14"/>
      <c r="B390" s="193"/>
      <c r="C390" s="14"/>
      <c r="D390" s="186" t="s">
        <v>265</v>
      </c>
      <c r="E390" s="194" t="s">
        <v>1</v>
      </c>
      <c r="F390" s="195" t="s">
        <v>1219</v>
      </c>
      <c r="G390" s="14"/>
      <c r="H390" s="196">
        <v>-1.3500000000000001</v>
      </c>
      <c r="I390" s="197"/>
      <c r="J390" s="14"/>
      <c r="K390" s="14"/>
      <c r="L390" s="193"/>
      <c r="M390" s="198"/>
      <c r="N390" s="199"/>
      <c r="O390" s="199"/>
      <c r="P390" s="199"/>
      <c r="Q390" s="199"/>
      <c r="R390" s="199"/>
      <c r="S390" s="199"/>
      <c r="T390" s="20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194" t="s">
        <v>265</v>
      </c>
      <c r="AU390" s="194" t="s">
        <v>90</v>
      </c>
      <c r="AV390" s="14" t="s">
        <v>90</v>
      </c>
      <c r="AW390" s="14" t="s">
        <v>35</v>
      </c>
      <c r="AX390" s="14" t="s">
        <v>79</v>
      </c>
      <c r="AY390" s="194" t="s">
        <v>255</v>
      </c>
    </row>
    <row r="391" s="14" customFormat="1">
      <c r="A391" s="14"/>
      <c r="B391" s="193"/>
      <c r="C391" s="14"/>
      <c r="D391" s="186" t="s">
        <v>265</v>
      </c>
      <c r="E391" s="194" t="s">
        <v>1</v>
      </c>
      <c r="F391" s="195" t="s">
        <v>1477</v>
      </c>
      <c r="G391" s="14"/>
      <c r="H391" s="196">
        <v>-2.2000000000000002</v>
      </c>
      <c r="I391" s="197"/>
      <c r="J391" s="14"/>
      <c r="K391" s="14"/>
      <c r="L391" s="193"/>
      <c r="M391" s="198"/>
      <c r="N391" s="199"/>
      <c r="O391" s="199"/>
      <c r="P391" s="199"/>
      <c r="Q391" s="199"/>
      <c r="R391" s="199"/>
      <c r="S391" s="199"/>
      <c r="T391" s="20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194" t="s">
        <v>265</v>
      </c>
      <c r="AU391" s="194" t="s">
        <v>90</v>
      </c>
      <c r="AV391" s="14" t="s">
        <v>90</v>
      </c>
      <c r="AW391" s="14" t="s">
        <v>35</v>
      </c>
      <c r="AX391" s="14" t="s">
        <v>79</v>
      </c>
      <c r="AY391" s="194" t="s">
        <v>255</v>
      </c>
    </row>
    <row r="392" s="15" customFormat="1">
      <c r="A392" s="15"/>
      <c r="B392" s="201"/>
      <c r="C392" s="15"/>
      <c r="D392" s="186" t="s">
        <v>265</v>
      </c>
      <c r="E392" s="202" t="s">
        <v>1</v>
      </c>
      <c r="F392" s="203" t="s">
        <v>269</v>
      </c>
      <c r="G392" s="15"/>
      <c r="H392" s="204">
        <v>36.139999999999993</v>
      </c>
      <c r="I392" s="205"/>
      <c r="J392" s="15"/>
      <c r="K392" s="15"/>
      <c r="L392" s="201"/>
      <c r="M392" s="206"/>
      <c r="N392" s="207"/>
      <c r="O392" s="207"/>
      <c r="P392" s="207"/>
      <c r="Q392" s="207"/>
      <c r="R392" s="207"/>
      <c r="S392" s="207"/>
      <c r="T392" s="208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02" t="s">
        <v>265</v>
      </c>
      <c r="AU392" s="202" t="s">
        <v>90</v>
      </c>
      <c r="AV392" s="15" t="s">
        <v>270</v>
      </c>
      <c r="AW392" s="15" t="s">
        <v>35</v>
      </c>
      <c r="AX392" s="15" t="s">
        <v>87</v>
      </c>
      <c r="AY392" s="202" t="s">
        <v>255</v>
      </c>
    </row>
    <row r="393" s="12" customFormat="1" ht="25.92" customHeight="1">
      <c r="A393" s="12"/>
      <c r="B393" s="158"/>
      <c r="C393" s="12"/>
      <c r="D393" s="159" t="s">
        <v>78</v>
      </c>
      <c r="E393" s="160" t="s">
        <v>929</v>
      </c>
      <c r="F393" s="160" t="s">
        <v>930</v>
      </c>
      <c r="G393" s="12"/>
      <c r="H393" s="12"/>
      <c r="I393" s="161"/>
      <c r="J393" s="162">
        <f>BK393</f>
        <v>0</v>
      </c>
      <c r="K393" s="12"/>
      <c r="L393" s="158"/>
      <c r="M393" s="163"/>
      <c r="N393" s="164"/>
      <c r="O393" s="164"/>
      <c r="P393" s="165">
        <f>P394+P396+P398+P401+P403+P405</f>
        <v>0</v>
      </c>
      <c r="Q393" s="164"/>
      <c r="R393" s="165">
        <f>R394+R396+R398+R401+R403+R405</f>
        <v>0</v>
      </c>
      <c r="S393" s="164"/>
      <c r="T393" s="166">
        <f>T394+T396+T398+T401+T403+T405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159" t="s">
        <v>282</v>
      </c>
      <c r="AT393" s="167" t="s">
        <v>78</v>
      </c>
      <c r="AU393" s="167" t="s">
        <v>79</v>
      </c>
      <c r="AY393" s="159" t="s">
        <v>255</v>
      </c>
      <c r="BK393" s="168">
        <f>BK394+BK396+BK398+BK401+BK403+BK405</f>
        <v>0</v>
      </c>
    </row>
    <row r="394" s="12" customFormat="1" ht="22.8" customHeight="1">
      <c r="A394" s="12"/>
      <c r="B394" s="158"/>
      <c r="C394" s="12"/>
      <c r="D394" s="159" t="s">
        <v>78</v>
      </c>
      <c r="E394" s="169" t="s">
        <v>931</v>
      </c>
      <c r="F394" s="169" t="s">
        <v>932</v>
      </c>
      <c r="G394" s="12"/>
      <c r="H394" s="12"/>
      <c r="I394" s="161"/>
      <c r="J394" s="170">
        <f>BK394</f>
        <v>0</v>
      </c>
      <c r="K394" s="12"/>
      <c r="L394" s="158"/>
      <c r="M394" s="163"/>
      <c r="N394" s="164"/>
      <c r="O394" s="164"/>
      <c r="P394" s="165">
        <f>P395</f>
        <v>0</v>
      </c>
      <c r="Q394" s="164"/>
      <c r="R394" s="165">
        <f>R395</f>
        <v>0</v>
      </c>
      <c r="S394" s="164"/>
      <c r="T394" s="166">
        <f>T395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159" t="s">
        <v>282</v>
      </c>
      <c r="AT394" s="167" t="s">
        <v>78</v>
      </c>
      <c r="AU394" s="167" t="s">
        <v>87</v>
      </c>
      <c r="AY394" s="159" t="s">
        <v>255</v>
      </c>
      <c r="BK394" s="168">
        <f>BK395</f>
        <v>0</v>
      </c>
    </row>
    <row r="395" s="2" customFormat="1" ht="16.5" customHeight="1">
      <c r="A395" s="38"/>
      <c r="B395" s="171"/>
      <c r="C395" s="172" t="s">
        <v>1225</v>
      </c>
      <c r="D395" s="172" t="s">
        <v>258</v>
      </c>
      <c r="E395" s="173" t="s">
        <v>500</v>
      </c>
      <c r="F395" s="174" t="s">
        <v>501</v>
      </c>
      <c r="G395" s="175" t="s">
        <v>502</v>
      </c>
      <c r="H395" s="176">
        <v>1</v>
      </c>
      <c r="I395" s="177"/>
      <c r="J395" s="178">
        <f>ROUND(I395*H395,2)</f>
        <v>0</v>
      </c>
      <c r="K395" s="174" t="s">
        <v>262</v>
      </c>
      <c r="L395" s="39"/>
      <c r="M395" s="179" t="s">
        <v>1</v>
      </c>
      <c r="N395" s="180" t="s">
        <v>44</v>
      </c>
      <c r="O395" s="77"/>
      <c r="P395" s="181">
        <f>O395*H395</f>
        <v>0</v>
      </c>
      <c r="Q395" s="181">
        <v>0</v>
      </c>
      <c r="R395" s="181">
        <f>Q395*H395</f>
        <v>0</v>
      </c>
      <c r="S395" s="181">
        <v>0</v>
      </c>
      <c r="T395" s="182">
        <f>S395*H395</f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83" t="s">
        <v>503</v>
      </c>
      <c r="AT395" s="183" t="s">
        <v>258</v>
      </c>
      <c r="AU395" s="183" t="s">
        <v>90</v>
      </c>
      <c r="AY395" s="19" t="s">
        <v>255</v>
      </c>
      <c r="BE395" s="184">
        <f>IF(N395="základní",J395,0)</f>
        <v>0</v>
      </c>
      <c r="BF395" s="184">
        <f>IF(N395="snížená",J395,0)</f>
        <v>0</v>
      </c>
      <c r="BG395" s="184">
        <f>IF(N395="zákl. přenesená",J395,0)</f>
        <v>0</v>
      </c>
      <c r="BH395" s="184">
        <f>IF(N395="sníž. přenesená",J395,0)</f>
        <v>0</v>
      </c>
      <c r="BI395" s="184">
        <f>IF(N395="nulová",J395,0)</f>
        <v>0</v>
      </c>
      <c r="BJ395" s="19" t="s">
        <v>87</v>
      </c>
      <c r="BK395" s="184">
        <f>ROUND(I395*H395,2)</f>
        <v>0</v>
      </c>
      <c r="BL395" s="19" t="s">
        <v>503</v>
      </c>
      <c r="BM395" s="183" t="s">
        <v>1478</v>
      </c>
    </row>
    <row r="396" s="12" customFormat="1" ht="22.8" customHeight="1">
      <c r="A396" s="12"/>
      <c r="B396" s="158"/>
      <c r="C396" s="12"/>
      <c r="D396" s="159" t="s">
        <v>78</v>
      </c>
      <c r="E396" s="169" t="s">
        <v>935</v>
      </c>
      <c r="F396" s="169" t="s">
        <v>936</v>
      </c>
      <c r="G396" s="12"/>
      <c r="H396" s="12"/>
      <c r="I396" s="161"/>
      <c r="J396" s="170">
        <f>BK396</f>
        <v>0</v>
      </c>
      <c r="K396" s="12"/>
      <c r="L396" s="158"/>
      <c r="M396" s="163"/>
      <c r="N396" s="164"/>
      <c r="O396" s="164"/>
      <c r="P396" s="165">
        <f>P397</f>
        <v>0</v>
      </c>
      <c r="Q396" s="164"/>
      <c r="R396" s="165">
        <f>R397</f>
        <v>0</v>
      </c>
      <c r="S396" s="164"/>
      <c r="T396" s="166">
        <f>T397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159" t="s">
        <v>282</v>
      </c>
      <c r="AT396" s="167" t="s">
        <v>78</v>
      </c>
      <c r="AU396" s="167" t="s">
        <v>87</v>
      </c>
      <c r="AY396" s="159" t="s">
        <v>255</v>
      </c>
      <c r="BK396" s="168">
        <f>BK397</f>
        <v>0</v>
      </c>
    </row>
    <row r="397" s="2" customFormat="1" ht="16.5" customHeight="1">
      <c r="A397" s="38"/>
      <c r="B397" s="171"/>
      <c r="C397" s="172" t="s">
        <v>1227</v>
      </c>
      <c r="D397" s="172" t="s">
        <v>258</v>
      </c>
      <c r="E397" s="173" t="s">
        <v>937</v>
      </c>
      <c r="F397" s="174" t="s">
        <v>936</v>
      </c>
      <c r="G397" s="175" t="s">
        <v>502</v>
      </c>
      <c r="H397" s="176">
        <v>1</v>
      </c>
      <c r="I397" s="177"/>
      <c r="J397" s="178">
        <f>ROUND(I397*H397,2)</f>
        <v>0</v>
      </c>
      <c r="K397" s="174" t="s">
        <v>262</v>
      </c>
      <c r="L397" s="39"/>
      <c r="M397" s="179" t="s">
        <v>1</v>
      </c>
      <c r="N397" s="180" t="s">
        <v>44</v>
      </c>
      <c r="O397" s="77"/>
      <c r="P397" s="181">
        <f>O397*H397</f>
        <v>0</v>
      </c>
      <c r="Q397" s="181">
        <v>0</v>
      </c>
      <c r="R397" s="181">
        <f>Q397*H397</f>
        <v>0</v>
      </c>
      <c r="S397" s="181">
        <v>0</v>
      </c>
      <c r="T397" s="182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3" t="s">
        <v>503</v>
      </c>
      <c r="AT397" s="183" t="s">
        <v>258</v>
      </c>
      <c r="AU397" s="183" t="s">
        <v>90</v>
      </c>
      <c r="AY397" s="19" t="s">
        <v>255</v>
      </c>
      <c r="BE397" s="184">
        <f>IF(N397="základní",J397,0)</f>
        <v>0</v>
      </c>
      <c r="BF397" s="184">
        <f>IF(N397="snížená",J397,0)</f>
        <v>0</v>
      </c>
      <c r="BG397" s="184">
        <f>IF(N397="zákl. přenesená",J397,0)</f>
        <v>0</v>
      </c>
      <c r="BH397" s="184">
        <f>IF(N397="sníž. přenesená",J397,0)</f>
        <v>0</v>
      </c>
      <c r="BI397" s="184">
        <f>IF(N397="nulová",J397,0)</f>
        <v>0</v>
      </c>
      <c r="BJ397" s="19" t="s">
        <v>87</v>
      </c>
      <c r="BK397" s="184">
        <f>ROUND(I397*H397,2)</f>
        <v>0</v>
      </c>
      <c r="BL397" s="19" t="s">
        <v>503</v>
      </c>
      <c r="BM397" s="183" t="s">
        <v>1479</v>
      </c>
    </row>
    <row r="398" s="12" customFormat="1" ht="22.8" customHeight="1">
      <c r="A398" s="12"/>
      <c r="B398" s="158"/>
      <c r="C398" s="12"/>
      <c r="D398" s="159" t="s">
        <v>78</v>
      </c>
      <c r="E398" s="169" t="s">
        <v>939</v>
      </c>
      <c r="F398" s="169" t="s">
        <v>940</v>
      </c>
      <c r="G398" s="12"/>
      <c r="H398" s="12"/>
      <c r="I398" s="161"/>
      <c r="J398" s="170">
        <f>BK398</f>
        <v>0</v>
      </c>
      <c r="K398" s="12"/>
      <c r="L398" s="158"/>
      <c r="M398" s="163"/>
      <c r="N398" s="164"/>
      <c r="O398" s="164"/>
      <c r="P398" s="165">
        <f>SUM(P399:P400)</f>
        <v>0</v>
      </c>
      <c r="Q398" s="164"/>
      <c r="R398" s="165">
        <f>SUM(R399:R400)</f>
        <v>0</v>
      </c>
      <c r="S398" s="164"/>
      <c r="T398" s="166">
        <f>SUM(T399:T400)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159" t="s">
        <v>282</v>
      </c>
      <c r="AT398" s="167" t="s">
        <v>78</v>
      </c>
      <c r="AU398" s="167" t="s">
        <v>87</v>
      </c>
      <c r="AY398" s="159" t="s">
        <v>255</v>
      </c>
      <c r="BK398" s="168">
        <f>SUM(BK399:BK400)</f>
        <v>0</v>
      </c>
    </row>
    <row r="399" s="2" customFormat="1" ht="16.5" customHeight="1">
      <c r="A399" s="38"/>
      <c r="B399" s="171"/>
      <c r="C399" s="172" t="s">
        <v>521</v>
      </c>
      <c r="D399" s="172" t="s">
        <v>258</v>
      </c>
      <c r="E399" s="173" t="s">
        <v>942</v>
      </c>
      <c r="F399" s="174" t="s">
        <v>940</v>
      </c>
      <c r="G399" s="175" t="s">
        <v>502</v>
      </c>
      <c r="H399" s="176">
        <v>1</v>
      </c>
      <c r="I399" s="177"/>
      <c r="J399" s="178">
        <f>ROUND(I399*H399,2)</f>
        <v>0</v>
      </c>
      <c r="K399" s="174" t="s">
        <v>262</v>
      </c>
      <c r="L399" s="39"/>
      <c r="M399" s="179" t="s">
        <v>1</v>
      </c>
      <c r="N399" s="180" t="s">
        <v>44</v>
      </c>
      <c r="O399" s="77"/>
      <c r="P399" s="181">
        <f>O399*H399</f>
        <v>0</v>
      </c>
      <c r="Q399" s="181">
        <v>0</v>
      </c>
      <c r="R399" s="181">
        <f>Q399*H399</f>
        <v>0</v>
      </c>
      <c r="S399" s="181">
        <v>0</v>
      </c>
      <c r="T399" s="182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83" t="s">
        <v>503</v>
      </c>
      <c r="AT399" s="183" t="s">
        <v>258</v>
      </c>
      <c r="AU399" s="183" t="s">
        <v>90</v>
      </c>
      <c r="AY399" s="19" t="s">
        <v>255</v>
      </c>
      <c r="BE399" s="184">
        <f>IF(N399="základní",J399,0)</f>
        <v>0</v>
      </c>
      <c r="BF399" s="184">
        <f>IF(N399="snížená",J399,0)</f>
        <v>0</v>
      </c>
      <c r="BG399" s="184">
        <f>IF(N399="zákl. přenesená",J399,0)</f>
        <v>0</v>
      </c>
      <c r="BH399" s="184">
        <f>IF(N399="sníž. přenesená",J399,0)</f>
        <v>0</v>
      </c>
      <c r="BI399" s="184">
        <f>IF(N399="nulová",J399,0)</f>
        <v>0</v>
      </c>
      <c r="BJ399" s="19" t="s">
        <v>87</v>
      </c>
      <c r="BK399" s="184">
        <f>ROUND(I399*H399,2)</f>
        <v>0</v>
      </c>
      <c r="BL399" s="19" t="s">
        <v>503</v>
      </c>
      <c r="BM399" s="183" t="s">
        <v>1480</v>
      </c>
    </row>
    <row r="400" s="2" customFormat="1" ht="21.75" customHeight="1">
      <c r="A400" s="38"/>
      <c r="B400" s="171"/>
      <c r="C400" s="172" t="s">
        <v>1230</v>
      </c>
      <c r="D400" s="172" t="s">
        <v>258</v>
      </c>
      <c r="E400" s="173" t="s">
        <v>944</v>
      </c>
      <c r="F400" s="174" t="s">
        <v>945</v>
      </c>
      <c r="G400" s="175" t="s">
        <v>502</v>
      </c>
      <c r="H400" s="176">
        <v>1</v>
      </c>
      <c r="I400" s="177"/>
      <c r="J400" s="178">
        <f>ROUND(I400*H400,2)</f>
        <v>0</v>
      </c>
      <c r="K400" s="174" t="s">
        <v>262</v>
      </c>
      <c r="L400" s="39"/>
      <c r="M400" s="179" t="s">
        <v>1</v>
      </c>
      <c r="N400" s="180" t="s">
        <v>44</v>
      </c>
      <c r="O400" s="77"/>
      <c r="P400" s="181">
        <f>O400*H400</f>
        <v>0</v>
      </c>
      <c r="Q400" s="181">
        <v>0</v>
      </c>
      <c r="R400" s="181">
        <f>Q400*H400</f>
        <v>0</v>
      </c>
      <c r="S400" s="181">
        <v>0</v>
      </c>
      <c r="T400" s="18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3" t="s">
        <v>503</v>
      </c>
      <c r="AT400" s="183" t="s">
        <v>258</v>
      </c>
      <c r="AU400" s="183" t="s">
        <v>90</v>
      </c>
      <c r="AY400" s="19" t="s">
        <v>255</v>
      </c>
      <c r="BE400" s="184">
        <f>IF(N400="základní",J400,0)</f>
        <v>0</v>
      </c>
      <c r="BF400" s="184">
        <f>IF(N400="snížená",J400,0)</f>
        <v>0</v>
      </c>
      <c r="BG400" s="184">
        <f>IF(N400="zákl. přenesená",J400,0)</f>
        <v>0</v>
      </c>
      <c r="BH400" s="184">
        <f>IF(N400="sníž. přenesená",J400,0)</f>
        <v>0</v>
      </c>
      <c r="BI400" s="184">
        <f>IF(N400="nulová",J400,0)</f>
        <v>0</v>
      </c>
      <c r="BJ400" s="19" t="s">
        <v>87</v>
      </c>
      <c r="BK400" s="184">
        <f>ROUND(I400*H400,2)</f>
        <v>0</v>
      </c>
      <c r="BL400" s="19" t="s">
        <v>503</v>
      </c>
      <c r="BM400" s="183" t="s">
        <v>1481</v>
      </c>
    </row>
    <row r="401" s="12" customFormat="1" ht="22.8" customHeight="1">
      <c r="A401" s="12"/>
      <c r="B401" s="158"/>
      <c r="C401" s="12"/>
      <c r="D401" s="159" t="s">
        <v>78</v>
      </c>
      <c r="E401" s="169" t="s">
        <v>947</v>
      </c>
      <c r="F401" s="169" t="s">
        <v>948</v>
      </c>
      <c r="G401" s="12"/>
      <c r="H401" s="12"/>
      <c r="I401" s="161"/>
      <c r="J401" s="170">
        <f>BK401</f>
        <v>0</v>
      </c>
      <c r="K401" s="12"/>
      <c r="L401" s="158"/>
      <c r="M401" s="163"/>
      <c r="N401" s="164"/>
      <c r="O401" s="164"/>
      <c r="P401" s="165">
        <f>P402</f>
        <v>0</v>
      </c>
      <c r="Q401" s="164"/>
      <c r="R401" s="165">
        <f>R402</f>
        <v>0</v>
      </c>
      <c r="S401" s="164"/>
      <c r="T401" s="166">
        <f>T402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159" t="s">
        <v>282</v>
      </c>
      <c r="AT401" s="167" t="s">
        <v>78</v>
      </c>
      <c r="AU401" s="167" t="s">
        <v>87</v>
      </c>
      <c r="AY401" s="159" t="s">
        <v>255</v>
      </c>
      <c r="BK401" s="168">
        <f>BK402</f>
        <v>0</v>
      </c>
    </row>
    <row r="402" s="2" customFormat="1" ht="16.5" customHeight="1">
      <c r="A402" s="38"/>
      <c r="B402" s="171"/>
      <c r="C402" s="172" t="s">
        <v>1232</v>
      </c>
      <c r="D402" s="172" t="s">
        <v>258</v>
      </c>
      <c r="E402" s="173" t="s">
        <v>950</v>
      </c>
      <c r="F402" s="174" t="s">
        <v>948</v>
      </c>
      <c r="G402" s="175" t="s">
        <v>502</v>
      </c>
      <c r="H402" s="176">
        <v>1</v>
      </c>
      <c r="I402" s="177"/>
      <c r="J402" s="178">
        <f>ROUND(I402*H402,2)</f>
        <v>0</v>
      </c>
      <c r="K402" s="174" t="s">
        <v>262</v>
      </c>
      <c r="L402" s="39"/>
      <c r="M402" s="179" t="s">
        <v>1</v>
      </c>
      <c r="N402" s="180" t="s">
        <v>44</v>
      </c>
      <c r="O402" s="77"/>
      <c r="P402" s="181">
        <f>O402*H402</f>
        <v>0</v>
      </c>
      <c r="Q402" s="181">
        <v>0</v>
      </c>
      <c r="R402" s="181">
        <f>Q402*H402</f>
        <v>0</v>
      </c>
      <c r="S402" s="181">
        <v>0</v>
      </c>
      <c r="T402" s="18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83" t="s">
        <v>503</v>
      </c>
      <c r="AT402" s="183" t="s">
        <v>258</v>
      </c>
      <c r="AU402" s="183" t="s">
        <v>90</v>
      </c>
      <c r="AY402" s="19" t="s">
        <v>255</v>
      </c>
      <c r="BE402" s="184">
        <f>IF(N402="základní",J402,0)</f>
        <v>0</v>
      </c>
      <c r="BF402" s="184">
        <f>IF(N402="snížená",J402,0)</f>
        <v>0</v>
      </c>
      <c r="BG402" s="184">
        <f>IF(N402="zákl. přenesená",J402,0)</f>
        <v>0</v>
      </c>
      <c r="BH402" s="184">
        <f>IF(N402="sníž. přenesená",J402,0)</f>
        <v>0</v>
      </c>
      <c r="BI402" s="184">
        <f>IF(N402="nulová",J402,0)</f>
        <v>0</v>
      </c>
      <c r="BJ402" s="19" t="s">
        <v>87</v>
      </c>
      <c r="BK402" s="184">
        <f>ROUND(I402*H402,2)</f>
        <v>0</v>
      </c>
      <c r="BL402" s="19" t="s">
        <v>503</v>
      </c>
      <c r="BM402" s="183" t="s">
        <v>1482</v>
      </c>
    </row>
    <row r="403" s="12" customFormat="1" ht="22.8" customHeight="1">
      <c r="A403" s="12"/>
      <c r="B403" s="158"/>
      <c r="C403" s="12"/>
      <c r="D403" s="159" t="s">
        <v>78</v>
      </c>
      <c r="E403" s="169" t="s">
        <v>952</v>
      </c>
      <c r="F403" s="169" t="s">
        <v>953</v>
      </c>
      <c r="G403" s="12"/>
      <c r="H403" s="12"/>
      <c r="I403" s="161"/>
      <c r="J403" s="170">
        <f>BK403</f>
        <v>0</v>
      </c>
      <c r="K403" s="12"/>
      <c r="L403" s="158"/>
      <c r="M403" s="163"/>
      <c r="N403" s="164"/>
      <c r="O403" s="164"/>
      <c r="P403" s="165">
        <f>P404</f>
        <v>0</v>
      </c>
      <c r="Q403" s="164"/>
      <c r="R403" s="165">
        <f>R404</f>
        <v>0</v>
      </c>
      <c r="S403" s="164"/>
      <c r="T403" s="166">
        <f>T404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159" t="s">
        <v>282</v>
      </c>
      <c r="AT403" s="167" t="s">
        <v>78</v>
      </c>
      <c r="AU403" s="167" t="s">
        <v>87</v>
      </c>
      <c r="AY403" s="159" t="s">
        <v>255</v>
      </c>
      <c r="BK403" s="168">
        <f>BK404</f>
        <v>0</v>
      </c>
    </row>
    <row r="404" s="2" customFormat="1" ht="16.5" customHeight="1">
      <c r="A404" s="38"/>
      <c r="B404" s="171"/>
      <c r="C404" s="172" t="s">
        <v>1483</v>
      </c>
      <c r="D404" s="172" t="s">
        <v>258</v>
      </c>
      <c r="E404" s="173" t="s">
        <v>954</v>
      </c>
      <c r="F404" s="174" t="s">
        <v>953</v>
      </c>
      <c r="G404" s="175" t="s">
        <v>502</v>
      </c>
      <c r="H404" s="176">
        <v>1</v>
      </c>
      <c r="I404" s="177"/>
      <c r="J404" s="178">
        <f>ROUND(I404*H404,2)</f>
        <v>0</v>
      </c>
      <c r="K404" s="174" t="s">
        <v>262</v>
      </c>
      <c r="L404" s="39"/>
      <c r="M404" s="179" t="s">
        <v>1</v>
      </c>
      <c r="N404" s="180" t="s">
        <v>44</v>
      </c>
      <c r="O404" s="77"/>
      <c r="P404" s="181">
        <f>O404*H404</f>
        <v>0</v>
      </c>
      <c r="Q404" s="181">
        <v>0</v>
      </c>
      <c r="R404" s="181">
        <f>Q404*H404</f>
        <v>0</v>
      </c>
      <c r="S404" s="181">
        <v>0</v>
      </c>
      <c r="T404" s="18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83" t="s">
        <v>503</v>
      </c>
      <c r="AT404" s="183" t="s">
        <v>258</v>
      </c>
      <c r="AU404" s="183" t="s">
        <v>90</v>
      </c>
      <c r="AY404" s="19" t="s">
        <v>255</v>
      </c>
      <c r="BE404" s="184">
        <f>IF(N404="základní",J404,0)</f>
        <v>0</v>
      </c>
      <c r="BF404" s="184">
        <f>IF(N404="snížená",J404,0)</f>
        <v>0</v>
      </c>
      <c r="BG404" s="184">
        <f>IF(N404="zákl. přenesená",J404,0)</f>
        <v>0</v>
      </c>
      <c r="BH404" s="184">
        <f>IF(N404="sníž. přenesená",J404,0)</f>
        <v>0</v>
      </c>
      <c r="BI404" s="184">
        <f>IF(N404="nulová",J404,0)</f>
        <v>0</v>
      </c>
      <c r="BJ404" s="19" t="s">
        <v>87</v>
      </c>
      <c r="BK404" s="184">
        <f>ROUND(I404*H404,2)</f>
        <v>0</v>
      </c>
      <c r="BL404" s="19" t="s">
        <v>503</v>
      </c>
      <c r="BM404" s="183" t="s">
        <v>1484</v>
      </c>
    </row>
    <row r="405" s="12" customFormat="1" ht="22.8" customHeight="1">
      <c r="A405" s="12"/>
      <c r="B405" s="158"/>
      <c r="C405" s="12"/>
      <c r="D405" s="159" t="s">
        <v>78</v>
      </c>
      <c r="E405" s="169" t="s">
        <v>956</v>
      </c>
      <c r="F405" s="169" t="s">
        <v>957</v>
      </c>
      <c r="G405" s="12"/>
      <c r="H405" s="12"/>
      <c r="I405" s="161"/>
      <c r="J405" s="170">
        <f>BK405</f>
        <v>0</v>
      </c>
      <c r="K405" s="12"/>
      <c r="L405" s="158"/>
      <c r="M405" s="163"/>
      <c r="N405" s="164"/>
      <c r="O405" s="164"/>
      <c r="P405" s="165">
        <f>P406</f>
        <v>0</v>
      </c>
      <c r="Q405" s="164"/>
      <c r="R405" s="165">
        <f>R406</f>
        <v>0</v>
      </c>
      <c r="S405" s="164"/>
      <c r="T405" s="166">
        <f>T406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159" t="s">
        <v>282</v>
      </c>
      <c r="AT405" s="167" t="s">
        <v>78</v>
      </c>
      <c r="AU405" s="167" t="s">
        <v>87</v>
      </c>
      <c r="AY405" s="159" t="s">
        <v>255</v>
      </c>
      <c r="BK405" s="168">
        <f>BK406</f>
        <v>0</v>
      </c>
    </row>
    <row r="406" s="2" customFormat="1" ht="16.5" customHeight="1">
      <c r="A406" s="38"/>
      <c r="B406" s="171"/>
      <c r="C406" s="172" t="s">
        <v>1485</v>
      </c>
      <c r="D406" s="172" t="s">
        <v>258</v>
      </c>
      <c r="E406" s="173" t="s">
        <v>959</v>
      </c>
      <c r="F406" s="174" t="s">
        <v>960</v>
      </c>
      <c r="G406" s="175" t="s">
        <v>502</v>
      </c>
      <c r="H406" s="176">
        <v>1</v>
      </c>
      <c r="I406" s="177"/>
      <c r="J406" s="178">
        <f>ROUND(I406*H406,2)</f>
        <v>0</v>
      </c>
      <c r="K406" s="174" t="s">
        <v>262</v>
      </c>
      <c r="L406" s="39"/>
      <c r="M406" s="219" t="s">
        <v>1</v>
      </c>
      <c r="N406" s="220" t="s">
        <v>44</v>
      </c>
      <c r="O406" s="221"/>
      <c r="P406" s="222">
        <f>O406*H406</f>
        <v>0</v>
      </c>
      <c r="Q406" s="222">
        <v>0</v>
      </c>
      <c r="R406" s="222">
        <f>Q406*H406</f>
        <v>0</v>
      </c>
      <c r="S406" s="222">
        <v>0</v>
      </c>
      <c r="T406" s="223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83" t="s">
        <v>503</v>
      </c>
      <c r="AT406" s="183" t="s">
        <v>258</v>
      </c>
      <c r="AU406" s="183" t="s">
        <v>90</v>
      </c>
      <c r="AY406" s="19" t="s">
        <v>255</v>
      </c>
      <c r="BE406" s="184">
        <f>IF(N406="základní",J406,0)</f>
        <v>0</v>
      </c>
      <c r="BF406" s="184">
        <f>IF(N406="snížená",J406,0)</f>
        <v>0</v>
      </c>
      <c r="BG406" s="184">
        <f>IF(N406="zákl. přenesená",J406,0)</f>
        <v>0</v>
      </c>
      <c r="BH406" s="184">
        <f>IF(N406="sníž. přenesená",J406,0)</f>
        <v>0</v>
      </c>
      <c r="BI406" s="184">
        <f>IF(N406="nulová",J406,0)</f>
        <v>0</v>
      </c>
      <c r="BJ406" s="19" t="s">
        <v>87</v>
      </c>
      <c r="BK406" s="184">
        <f>ROUND(I406*H406,2)</f>
        <v>0</v>
      </c>
      <c r="BL406" s="19" t="s">
        <v>503</v>
      </c>
      <c r="BM406" s="183" t="s">
        <v>1486</v>
      </c>
    </row>
    <row r="407" s="2" customFormat="1" ht="6.96" customHeight="1">
      <c r="A407" s="38"/>
      <c r="B407" s="60"/>
      <c r="C407" s="61"/>
      <c r="D407" s="61"/>
      <c r="E407" s="61"/>
      <c r="F407" s="61"/>
      <c r="G407" s="61"/>
      <c r="H407" s="61"/>
      <c r="I407" s="61"/>
      <c r="J407" s="61"/>
      <c r="K407" s="61"/>
      <c r="L407" s="39"/>
      <c r="M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</row>
  </sheetData>
  <autoFilter ref="C135:K406"/>
  <mergeCells count="9">
    <mergeCell ref="E7:H7"/>
    <mergeCell ref="E9:H9"/>
    <mergeCell ref="E18:H18"/>
    <mergeCell ref="E27:H27"/>
    <mergeCell ref="E85:H85"/>
    <mergeCell ref="E87:H87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1487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ROUND((SUM(BE118:BE121)),  2)</f>
        <v>0</v>
      </c>
      <c r="G33" s="38"/>
      <c r="H33" s="38"/>
      <c r="I33" s="128">
        <v>0.20999999999999999</v>
      </c>
      <c r="J33" s="127">
        <f>ROUND(((SUM(BE118:BE121))*I33),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ROUND((SUM(BF118:BF121)),  2)</f>
        <v>0</v>
      </c>
      <c r="G34" s="38"/>
      <c r="H34" s="38"/>
      <c r="I34" s="128">
        <v>0.12</v>
      </c>
      <c r="J34" s="127">
        <f>ROUND(((SUM(BF118:BF121))*I34),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ROUND((SUM(BG118:BG121)),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ROUND((SUM(BH118:BH121)),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ROUND((SUM(BI118:BI121)),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203.5 - Vybavení učebny - místnost č. 307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203.5 - Vybavení učebny - místnost č. 307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P121</f>
        <v>0</v>
      </c>
      <c r="Q120" s="164"/>
      <c r="R120" s="165">
        <f>R121</f>
        <v>0</v>
      </c>
      <c r="S120" s="164"/>
      <c r="T120" s="166">
        <f>T121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BK121</f>
        <v>0</v>
      </c>
    </row>
    <row r="121" s="2" customFormat="1" ht="16.5" customHeight="1">
      <c r="A121" s="38"/>
      <c r="B121" s="171"/>
      <c r="C121" s="172" t="s">
        <v>87</v>
      </c>
      <c r="D121" s="172" t="s">
        <v>258</v>
      </c>
      <c r="E121" s="173" t="s">
        <v>1488</v>
      </c>
      <c r="F121" s="174" t="s">
        <v>1489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219" t="s">
        <v>1</v>
      </c>
      <c r="N121" s="220" t="s">
        <v>44</v>
      </c>
      <c r="O121" s="221"/>
      <c r="P121" s="222">
        <f>O121*H121</f>
        <v>0</v>
      </c>
      <c r="Q121" s="222">
        <v>0</v>
      </c>
      <c r="R121" s="222">
        <f>Q121*H121</f>
        <v>0</v>
      </c>
      <c r="S121" s="222">
        <v>0</v>
      </c>
      <c r="T121" s="223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1490</v>
      </c>
    </row>
    <row r="122" s="2" customFormat="1" ht="6.96" customHeight="1">
      <c r="A122" s="38"/>
      <c r="B122" s="60"/>
      <c r="C122" s="61"/>
      <c r="D122" s="61"/>
      <c r="E122" s="61"/>
      <c r="F122" s="61"/>
      <c r="G122" s="61"/>
      <c r="H122" s="61"/>
      <c r="I122" s="61"/>
      <c r="J122" s="61"/>
      <c r="K122" s="61"/>
      <c r="L122" s="39"/>
      <c r="M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</sheetData>
  <autoFilter ref="C117:K121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1491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ROUND((SUM(BE118:BE236)),  2)</f>
        <v>0</v>
      </c>
      <c r="G33" s="38"/>
      <c r="H33" s="38"/>
      <c r="I33" s="128">
        <v>0.20999999999999999</v>
      </c>
      <c r="J33" s="127">
        <f>ROUND(((SUM(BE118:BE236))*I33),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ROUND((SUM(BF118:BF236)),  2)</f>
        <v>0</v>
      </c>
      <c r="G34" s="38"/>
      <c r="H34" s="38"/>
      <c r="I34" s="128">
        <v>0.12</v>
      </c>
      <c r="J34" s="127">
        <f>ROUND(((SUM(BF118:BF236))*I34),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ROUND((SUM(BG118:BG236)),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ROUND((SUM(BH118:BH236)),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ROUND((SUM(BI118:BI236)),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204.1 - Silnoproudá elektrotechnika - místnost č. 308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204.1 - Silnoproudá elektrotechnika - místnost č. 308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SUM(P121:P236)</f>
        <v>0</v>
      </c>
      <c r="Q120" s="164"/>
      <c r="R120" s="165">
        <f>SUM(R121:R236)</f>
        <v>0</v>
      </c>
      <c r="S120" s="164"/>
      <c r="T120" s="166">
        <f>SUM(T121:T236)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SUM(BK121:BK236)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38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1492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422</v>
      </c>
      <c r="G123" s="14"/>
      <c r="H123" s="196">
        <v>38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38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52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1493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352</v>
      </c>
      <c r="G128" s="14"/>
      <c r="H128" s="196">
        <v>52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52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90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1494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1495</v>
      </c>
      <c r="G132" s="14"/>
      <c r="H132" s="196">
        <v>90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90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49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1496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466</v>
      </c>
      <c r="G136" s="14"/>
      <c r="H136" s="196">
        <v>49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49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187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1497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1498</v>
      </c>
      <c r="G141" s="14"/>
      <c r="H141" s="196">
        <v>187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187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236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1499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1500</v>
      </c>
      <c r="G145" s="14"/>
      <c r="H145" s="196">
        <v>236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236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49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1501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466</v>
      </c>
      <c r="G149" s="14"/>
      <c r="H149" s="196">
        <v>49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49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7.8" customHeight="1">
      <c r="A151" s="38"/>
      <c r="B151" s="171"/>
      <c r="C151" s="172" t="s">
        <v>280</v>
      </c>
      <c r="D151" s="172" t="s">
        <v>258</v>
      </c>
      <c r="E151" s="173" t="s">
        <v>978</v>
      </c>
      <c r="F151" s="174" t="s">
        <v>979</v>
      </c>
      <c r="G151" s="175" t="s">
        <v>261</v>
      </c>
      <c r="H151" s="176">
        <v>14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1502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981</v>
      </c>
      <c r="G153" s="14"/>
      <c r="H153" s="196">
        <v>14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14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982</v>
      </c>
      <c r="F155" s="211" t="s">
        <v>983</v>
      </c>
      <c r="G155" s="212" t="s">
        <v>261</v>
      </c>
      <c r="H155" s="213">
        <v>12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1503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8</v>
      </c>
      <c r="G157" s="14"/>
      <c r="H157" s="196">
        <v>12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12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62.7" customHeight="1">
      <c r="A159" s="38"/>
      <c r="B159" s="171"/>
      <c r="C159" s="209" t="s">
        <v>307</v>
      </c>
      <c r="D159" s="209" t="s">
        <v>277</v>
      </c>
      <c r="E159" s="210" t="s">
        <v>985</v>
      </c>
      <c r="F159" s="211" t="s">
        <v>986</v>
      </c>
      <c r="G159" s="212" t="s">
        <v>261</v>
      </c>
      <c r="H159" s="213">
        <v>2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1504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90</v>
      </c>
      <c r="G161" s="14"/>
      <c r="H161" s="196">
        <v>2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415</v>
      </c>
      <c r="F163" s="174" t="s">
        <v>416</v>
      </c>
      <c r="G163" s="175" t="s">
        <v>261</v>
      </c>
      <c r="H163" s="176">
        <v>8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1505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280</v>
      </c>
      <c r="G165" s="14"/>
      <c r="H165" s="196">
        <v>8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8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4.25" customHeight="1">
      <c r="A167" s="38"/>
      <c r="B167" s="171"/>
      <c r="C167" s="209" t="s">
        <v>8</v>
      </c>
      <c r="D167" s="209" t="s">
        <v>277</v>
      </c>
      <c r="E167" s="210" t="s">
        <v>419</v>
      </c>
      <c r="F167" s="211" t="s">
        <v>420</v>
      </c>
      <c r="G167" s="212" t="s">
        <v>261</v>
      </c>
      <c r="H167" s="213">
        <v>8</v>
      </c>
      <c r="I167" s="214"/>
      <c r="J167" s="215">
        <f>ROUND(I167*H167,2)</f>
        <v>0</v>
      </c>
      <c r="K167" s="211" t="s">
        <v>1</v>
      </c>
      <c r="L167" s="216"/>
      <c r="M167" s="217" t="s">
        <v>1</v>
      </c>
      <c r="N167" s="218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280</v>
      </c>
      <c r="AT167" s="183" t="s">
        <v>277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1506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280</v>
      </c>
      <c r="G169" s="14"/>
      <c r="H169" s="196">
        <v>8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8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172" t="s">
        <v>320</v>
      </c>
      <c r="D171" s="172" t="s">
        <v>258</v>
      </c>
      <c r="E171" s="173" t="s">
        <v>990</v>
      </c>
      <c r="F171" s="174" t="s">
        <v>991</v>
      </c>
      <c r="G171" s="175" t="s">
        <v>261</v>
      </c>
      <c r="H171" s="176">
        <v>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1507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90</v>
      </c>
      <c r="G173" s="14"/>
      <c r="H173" s="196">
        <v>2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49.05" customHeight="1">
      <c r="A175" s="38"/>
      <c r="B175" s="171"/>
      <c r="C175" s="209" t="s">
        <v>325</v>
      </c>
      <c r="D175" s="209" t="s">
        <v>277</v>
      </c>
      <c r="E175" s="210" t="s">
        <v>993</v>
      </c>
      <c r="F175" s="211" t="s">
        <v>994</v>
      </c>
      <c r="G175" s="212" t="s">
        <v>261</v>
      </c>
      <c r="H175" s="213">
        <v>2</v>
      </c>
      <c r="I175" s="214"/>
      <c r="J175" s="215">
        <f>ROUND(I175*H175,2)</f>
        <v>0</v>
      </c>
      <c r="K175" s="211" t="s">
        <v>1</v>
      </c>
      <c r="L175" s="216"/>
      <c r="M175" s="217" t="s">
        <v>1</v>
      </c>
      <c r="N175" s="218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280</v>
      </c>
      <c r="AT175" s="183" t="s">
        <v>277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1508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90</v>
      </c>
      <c r="G177" s="14"/>
      <c r="H177" s="196">
        <v>2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2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62.7" customHeight="1">
      <c r="A179" s="38"/>
      <c r="B179" s="171"/>
      <c r="C179" s="172" t="s">
        <v>330</v>
      </c>
      <c r="D179" s="172" t="s">
        <v>258</v>
      </c>
      <c r="E179" s="173" t="s">
        <v>996</v>
      </c>
      <c r="F179" s="174" t="s">
        <v>997</v>
      </c>
      <c r="G179" s="175" t="s">
        <v>261</v>
      </c>
      <c r="H179" s="176">
        <v>2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1509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90</v>
      </c>
      <c r="G181" s="14"/>
      <c r="H181" s="196">
        <v>2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209" t="s">
        <v>263</v>
      </c>
      <c r="D183" s="209" t="s">
        <v>277</v>
      </c>
      <c r="E183" s="210" t="s">
        <v>999</v>
      </c>
      <c r="F183" s="211" t="s">
        <v>1000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1510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90</v>
      </c>
      <c r="G185" s="14"/>
      <c r="H185" s="196">
        <v>2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2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209" t="s">
        <v>337</v>
      </c>
      <c r="D187" s="209" t="s">
        <v>277</v>
      </c>
      <c r="E187" s="210" t="s">
        <v>430</v>
      </c>
      <c r="F187" s="211" t="s">
        <v>431</v>
      </c>
      <c r="G187" s="212" t="s">
        <v>261</v>
      </c>
      <c r="H187" s="213">
        <v>2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1511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433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3" customHeight="1">
      <c r="A192" s="38"/>
      <c r="B192" s="171"/>
      <c r="C192" s="209" t="s">
        <v>340</v>
      </c>
      <c r="D192" s="209" t="s">
        <v>277</v>
      </c>
      <c r="E192" s="210" t="s">
        <v>435</v>
      </c>
      <c r="F192" s="211" t="s">
        <v>436</v>
      </c>
      <c r="G192" s="212" t="s">
        <v>261</v>
      </c>
      <c r="H192" s="213">
        <v>1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1512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1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439</v>
      </c>
      <c r="F196" s="211" t="s">
        <v>440</v>
      </c>
      <c r="G196" s="212" t="s">
        <v>261</v>
      </c>
      <c r="H196" s="213">
        <v>4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1513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270</v>
      </c>
      <c r="G198" s="14"/>
      <c r="H198" s="196">
        <v>4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4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1005</v>
      </c>
      <c r="F200" s="211" t="s">
        <v>1006</v>
      </c>
      <c r="G200" s="212" t="s">
        <v>261</v>
      </c>
      <c r="H200" s="213">
        <v>1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1514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87</v>
      </c>
      <c r="G202" s="14"/>
      <c r="H202" s="196">
        <v>1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1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37.8" customHeight="1">
      <c r="A204" s="38"/>
      <c r="B204" s="171"/>
      <c r="C204" s="209" t="s">
        <v>7</v>
      </c>
      <c r="D204" s="209" t="s">
        <v>277</v>
      </c>
      <c r="E204" s="210" t="s">
        <v>1008</v>
      </c>
      <c r="F204" s="211" t="s">
        <v>1009</v>
      </c>
      <c r="G204" s="212" t="s">
        <v>261</v>
      </c>
      <c r="H204" s="213">
        <v>1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1515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87</v>
      </c>
      <c r="G206" s="14"/>
      <c r="H206" s="196">
        <v>1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49.05" customHeight="1">
      <c r="A208" s="38"/>
      <c r="B208" s="171"/>
      <c r="C208" s="172" t="s">
        <v>357</v>
      </c>
      <c r="D208" s="172" t="s">
        <v>258</v>
      </c>
      <c r="E208" s="173" t="s">
        <v>443</v>
      </c>
      <c r="F208" s="174" t="s">
        <v>444</v>
      </c>
      <c r="G208" s="175" t="s">
        <v>261</v>
      </c>
      <c r="H208" s="176">
        <v>18</v>
      </c>
      <c r="I208" s="177"/>
      <c r="J208" s="178">
        <f>ROUND(I208*H208,2)</f>
        <v>0</v>
      </c>
      <c r="K208" s="174" t="s">
        <v>262</v>
      </c>
      <c r="L208" s="39"/>
      <c r="M208" s="179" t="s">
        <v>1</v>
      </c>
      <c r="N208" s="180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270</v>
      </c>
      <c r="AT208" s="183" t="s">
        <v>258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1516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340</v>
      </c>
      <c r="G210" s="14"/>
      <c r="H210" s="196">
        <v>18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18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24.15" customHeight="1">
      <c r="A212" s="38"/>
      <c r="B212" s="171"/>
      <c r="C212" s="209" t="s">
        <v>362</v>
      </c>
      <c r="D212" s="209" t="s">
        <v>277</v>
      </c>
      <c r="E212" s="210" t="s">
        <v>447</v>
      </c>
      <c r="F212" s="211" t="s">
        <v>448</v>
      </c>
      <c r="G212" s="212" t="s">
        <v>261</v>
      </c>
      <c r="H212" s="213">
        <v>18</v>
      </c>
      <c r="I212" s="214"/>
      <c r="J212" s="215">
        <f>ROUND(I212*H212,2)</f>
        <v>0</v>
      </c>
      <c r="K212" s="211" t="s">
        <v>1</v>
      </c>
      <c r="L212" s="216"/>
      <c r="M212" s="217" t="s">
        <v>1</v>
      </c>
      <c r="N212" s="218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280</v>
      </c>
      <c r="AT212" s="183" t="s">
        <v>277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1517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340</v>
      </c>
      <c r="G214" s="14"/>
      <c r="H214" s="196">
        <v>18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18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49.05" customHeight="1">
      <c r="A216" s="38"/>
      <c r="B216" s="171"/>
      <c r="C216" s="172" t="s">
        <v>366</v>
      </c>
      <c r="D216" s="172" t="s">
        <v>258</v>
      </c>
      <c r="E216" s="173" t="s">
        <v>451</v>
      </c>
      <c r="F216" s="174" t="s">
        <v>452</v>
      </c>
      <c r="G216" s="175" t="s">
        <v>261</v>
      </c>
      <c r="H216" s="176">
        <v>5</v>
      </c>
      <c r="I216" s="177"/>
      <c r="J216" s="178">
        <f>ROUND(I216*H216,2)</f>
        <v>0</v>
      </c>
      <c r="K216" s="174" t="s">
        <v>262</v>
      </c>
      <c r="L216" s="39"/>
      <c r="M216" s="179" t="s">
        <v>1</v>
      </c>
      <c r="N216" s="180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270</v>
      </c>
      <c r="AT216" s="183" t="s">
        <v>258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1518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282</v>
      </c>
      <c r="G218" s="14"/>
      <c r="H218" s="196">
        <v>5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5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455</v>
      </c>
      <c r="F220" s="211" t="s">
        <v>456</v>
      </c>
      <c r="G220" s="212" t="s">
        <v>261</v>
      </c>
      <c r="H220" s="213">
        <v>5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1519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282</v>
      </c>
      <c r="G222" s="14"/>
      <c r="H222" s="196">
        <v>5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5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476</v>
      </c>
      <c r="F224" s="211" t="s">
        <v>477</v>
      </c>
      <c r="G224" s="212" t="s">
        <v>473</v>
      </c>
      <c r="H224" s="213">
        <v>1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1520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479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1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209" t="s">
        <v>379</v>
      </c>
      <c r="D228" s="209" t="s">
        <v>277</v>
      </c>
      <c r="E228" s="210" t="s">
        <v>480</v>
      </c>
      <c r="F228" s="211" t="s">
        <v>481</v>
      </c>
      <c r="G228" s="212" t="s">
        <v>473</v>
      </c>
      <c r="H228" s="213">
        <v>1</v>
      </c>
      <c r="I228" s="214"/>
      <c r="J228" s="215">
        <f>ROUND(I228*H228,2)</f>
        <v>0</v>
      </c>
      <c r="K228" s="211" t="s">
        <v>1</v>
      </c>
      <c r="L228" s="216"/>
      <c r="M228" s="217" t="s">
        <v>1</v>
      </c>
      <c r="N228" s="218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280</v>
      </c>
      <c r="AT228" s="183" t="s">
        <v>277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1521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479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1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172" t="s">
        <v>383</v>
      </c>
      <c r="D232" s="172" t="s">
        <v>258</v>
      </c>
      <c r="E232" s="173" t="s">
        <v>484</v>
      </c>
      <c r="F232" s="174" t="s">
        <v>485</v>
      </c>
      <c r="G232" s="175" t="s">
        <v>486</v>
      </c>
      <c r="H232" s="176">
        <v>18</v>
      </c>
      <c r="I232" s="177"/>
      <c r="J232" s="178">
        <f>ROUND(I232*H232,2)</f>
        <v>0</v>
      </c>
      <c r="K232" s="174" t="s">
        <v>262</v>
      </c>
      <c r="L232" s="39"/>
      <c r="M232" s="179" t="s">
        <v>1</v>
      </c>
      <c r="N232" s="180" t="s">
        <v>44</v>
      </c>
      <c r="O232" s="77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270</v>
      </c>
      <c r="AT232" s="183" t="s">
        <v>258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270</v>
      </c>
      <c r="BM232" s="183" t="s">
        <v>1522</v>
      </c>
    </row>
    <row r="233" s="2" customFormat="1" ht="21.75" customHeight="1">
      <c r="A233" s="38"/>
      <c r="B233" s="171"/>
      <c r="C233" s="172" t="s">
        <v>387</v>
      </c>
      <c r="D233" s="172" t="s">
        <v>258</v>
      </c>
      <c r="E233" s="173" t="s">
        <v>489</v>
      </c>
      <c r="F233" s="174" t="s">
        <v>490</v>
      </c>
      <c r="G233" s="175" t="s">
        <v>486</v>
      </c>
      <c r="H233" s="176">
        <v>23</v>
      </c>
      <c r="I233" s="177"/>
      <c r="J233" s="178">
        <f>ROUND(I233*H233,2)</f>
        <v>0</v>
      </c>
      <c r="K233" s="174" t="s">
        <v>1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270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270</v>
      </c>
      <c r="BM233" s="183" t="s">
        <v>1523</v>
      </c>
    </row>
    <row r="234" s="2" customFormat="1" ht="16.5" customHeight="1">
      <c r="A234" s="38"/>
      <c r="B234" s="171"/>
      <c r="C234" s="209" t="s">
        <v>300</v>
      </c>
      <c r="D234" s="209" t="s">
        <v>277</v>
      </c>
      <c r="E234" s="210" t="s">
        <v>492</v>
      </c>
      <c r="F234" s="211" t="s">
        <v>493</v>
      </c>
      <c r="G234" s="212" t="s">
        <v>473</v>
      </c>
      <c r="H234" s="213">
        <v>1</v>
      </c>
      <c r="I234" s="214"/>
      <c r="J234" s="215">
        <f>ROUND(I234*H234,2)</f>
        <v>0</v>
      </c>
      <c r="K234" s="211" t="s">
        <v>1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280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270</v>
      </c>
      <c r="BM234" s="183" t="s">
        <v>1524</v>
      </c>
    </row>
    <row r="235" s="2" customFormat="1" ht="44.25" customHeight="1">
      <c r="A235" s="38"/>
      <c r="B235" s="171"/>
      <c r="C235" s="172" t="s">
        <v>306</v>
      </c>
      <c r="D235" s="172" t="s">
        <v>258</v>
      </c>
      <c r="E235" s="173" t="s">
        <v>496</v>
      </c>
      <c r="F235" s="174" t="s">
        <v>497</v>
      </c>
      <c r="G235" s="175" t="s">
        <v>261</v>
      </c>
      <c r="H235" s="176">
        <v>1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270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270</v>
      </c>
      <c r="BM235" s="183" t="s">
        <v>1525</v>
      </c>
    </row>
    <row r="236" s="2" customFormat="1" ht="16.5" customHeight="1">
      <c r="A236" s="38"/>
      <c r="B236" s="171"/>
      <c r="C236" s="172" t="s">
        <v>397</v>
      </c>
      <c r="D236" s="172" t="s">
        <v>258</v>
      </c>
      <c r="E236" s="173" t="s">
        <v>500</v>
      </c>
      <c r="F236" s="174" t="s">
        <v>501</v>
      </c>
      <c r="G236" s="175" t="s">
        <v>502</v>
      </c>
      <c r="H236" s="176">
        <v>1</v>
      </c>
      <c r="I236" s="177"/>
      <c r="J236" s="178">
        <f>ROUND(I236*H236,2)</f>
        <v>0</v>
      </c>
      <c r="K236" s="174" t="s">
        <v>262</v>
      </c>
      <c r="L236" s="39"/>
      <c r="M236" s="219" t="s">
        <v>1</v>
      </c>
      <c r="N236" s="220" t="s">
        <v>44</v>
      </c>
      <c r="O236" s="221"/>
      <c r="P236" s="222">
        <f>O236*H236</f>
        <v>0</v>
      </c>
      <c r="Q236" s="222">
        <v>0</v>
      </c>
      <c r="R236" s="222">
        <f>Q236*H236</f>
        <v>0</v>
      </c>
      <c r="S236" s="222">
        <v>0</v>
      </c>
      <c r="T236" s="223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503</v>
      </c>
      <c r="AT236" s="183" t="s">
        <v>258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503</v>
      </c>
      <c r="BM236" s="183" t="s">
        <v>1526</v>
      </c>
    </row>
    <row r="237" s="2" customFormat="1" ht="6.96" customHeight="1">
      <c r="A237" s="38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39"/>
      <c r="M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</sheetData>
  <autoFilter ref="C117:K236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1527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ROUND((SUM(BE118:BE144)),  2)</f>
        <v>0</v>
      </c>
      <c r="G33" s="38"/>
      <c r="H33" s="38"/>
      <c r="I33" s="128">
        <v>0.20999999999999999</v>
      </c>
      <c r="J33" s="127">
        <f>ROUND(((SUM(BE118:BE144))*I33),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ROUND((SUM(BF118:BF144)),  2)</f>
        <v>0</v>
      </c>
      <c r="G34" s="38"/>
      <c r="H34" s="38"/>
      <c r="I34" s="128">
        <v>0.12</v>
      </c>
      <c r="J34" s="127">
        <f>ROUND(((SUM(BF118:BF144))*I34),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ROUND((SUM(BG118:BG144)),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ROUND((SUM(BH118:BH144)),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ROUND((SUM(BI118:BI144)),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204.2 - Slaboproudá elektrotechnika - místnost č. 308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204.2 - Slaboproudá elektrotechnika - místnost č. 308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SUM(P121:P144)</f>
        <v>0</v>
      </c>
      <c r="Q120" s="164"/>
      <c r="R120" s="165">
        <f>SUM(R121:R144)</f>
        <v>0</v>
      </c>
      <c r="S120" s="164"/>
      <c r="T120" s="166">
        <f>SUM(T121:T144)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SUM(BK121:BK144)</f>
        <v>0</v>
      </c>
    </row>
    <row r="121" s="2" customFormat="1" ht="76.35" customHeight="1">
      <c r="A121" s="38"/>
      <c r="B121" s="171"/>
      <c r="C121" s="209" t="s">
        <v>291</v>
      </c>
      <c r="D121" s="209" t="s">
        <v>277</v>
      </c>
      <c r="E121" s="210" t="s">
        <v>1023</v>
      </c>
      <c r="F121" s="211" t="s">
        <v>1528</v>
      </c>
      <c r="G121" s="212" t="s">
        <v>261</v>
      </c>
      <c r="H121" s="213">
        <v>2</v>
      </c>
      <c r="I121" s="214"/>
      <c r="J121" s="215">
        <f>ROUND(I121*H121,2)</f>
        <v>0</v>
      </c>
      <c r="K121" s="211" t="s">
        <v>1</v>
      </c>
      <c r="L121" s="216"/>
      <c r="M121" s="217" t="s">
        <v>1</v>
      </c>
      <c r="N121" s="218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280</v>
      </c>
      <c r="AT121" s="183" t="s">
        <v>277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1529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90</v>
      </c>
      <c r="G123" s="14"/>
      <c r="H123" s="196">
        <v>2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2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37.8" customHeight="1">
      <c r="A125" s="38"/>
      <c r="B125" s="171"/>
      <c r="C125" s="172" t="s">
        <v>340</v>
      </c>
      <c r="D125" s="172" t="s">
        <v>258</v>
      </c>
      <c r="E125" s="173" t="s">
        <v>1026</v>
      </c>
      <c r="F125" s="174" t="s">
        <v>1027</v>
      </c>
      <c r="G125" s="175" t="s">
        <v>261</v>
      </c>
      <c r="H125" s="176">
        <v>2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270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270</v>
      </c>
      <c r="BM125" s="183" t="s">
        <v>1530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267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90</v>
      </c>
      <c r="G127" s="14"/>
      <c r="H127" s="196">
        <v>2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2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33" customHeight="1">
      <c r="A129" s="38"/>
      <c r="B129" s="171"/>
      <c r="C129" s="172" t="s">
        <v>280</v>
      </c>
      <c r="D129" s="172" t="s">
        <v>258</v>
      </c>
      <c r="E129" s="173" t="s">
        <v>553</v>
      </c>
      <c r="F129" s="174" t="s">
        <v>554</v>
      </c>
      <c r="G129" s="175" t="s">
        <v>297</v>
      </c>
      <c r="H129" s="176">
        <v>15</v>
      </c>
      <c r="I129" s="177"/>
      <c r="J129" s="178">
        <f>ROUND(I129*H129,2)</f>
        <v>0</v>
      </c>
      <c r="K129" s="174" t="s">
        <v>1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1531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299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4" customFormat="1">
      <c r="A131" s="14"/>
      <c r="B131" s="193"/>
      <c r="C131" s="14"/>
      <c r="D131" s="186" t="s">
        <v>265</v>
      </c>
      <c r="E131" s="194" t="s">
        <v>1</v>
      </c>
      <c r="F131" s="195" t="s">
        <v>330</v>
      </c>
      <c r="G131" s="14"/>
      <c r="H131" s="196">
        <v>15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35</v>
      </c>
      <c r="AX131" s="14" t="s">
        <v>79</v>
      </c>
      <c r="AY131" s="194" t="s">
        <v>255</v>
      </c>
    </row>
    <row r="132" s="15" customFormat="1">
      <c r="A132" s="15"/>
      <c r="B132" s="201"/>
      <c r="C132" s="15"/>
      <c r="D132" s="186" t="s">
        <v>265</v>
      </c>
      <c r="E132" s="202" t="s">
        <v>1</v>
      </c>
      <c r="F132" s="203" t="s">
        <v>269</v>
      </c>
      <c r="G132" s="15"/>
      <c r="H132" s="204">
        <v>15</v>
      </c>
      <c r="I132" s="205"/>
      <c r="J132" s="15"/>
      <c r="K132" s="15"/>
      <c r="L132" s="201"/>
      <c r="M132" s="206"/>
      <c r="N132" s="207"/>
      <c r="O132" s="207"/>
      <c r="P132" s="207"/>
      <c r="Q132" s="207"/>
      <c r="R132" s="207"/>
      <c r="S132" s="207"/>
      <c r="T132" s="208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02" t="s">
        <v>265</v>
      </c>
      <c r="AU132" s="202" t="s">
        <v>90</v>
      </c>
      <c r="AV132" s="15" t="s">
        <v>270</v>
      </c>
      <c r="AW132" s="15" t="s">
        <v>35</v>
      </c>
      <c r="AX132" s="15" t="s">
        <v>87</v>
      </c>
      <c r="AY132" s="202" t="s">
        <v>255</v>
      </c>
    </row>
    <row r="133" s="2" customFormat="1" ht="37.8" customHeight="1">
      <c r="A133" s="38"/>
      <c r="B133" s="171"/>
      <c r="C133" s="209" t="s">
        <v>307</v>
      </c>
      <c r="D133" s="209" t="s">
        <v>277</v>
      </c>
      <c r="E133" s="210" t="s">
        <v>562</v>
      </c>
      <c r="F133" s="211" t="s">
        <v>1532</v>
      </c>
      <c r="G133" s="212" t="s">
        <v>297</v>
      </c>
      <c r="H133" s="213">
        <v>15.75</v>
      </c>
      <c r="I133" s="214"/>
      <c r="J133" s="215">
        <f>ROUND(I133*H133,2)</f>
        <v>0</v>
      </c>
      <c r="K133" s="211" t="s">
        <v>1</v>
      </c>
      <c r="L133" s="216"/>
      <c r="M133" s="217" t="s">
        <v>1</v>
      </c>
      <c r="N133" s="218" t="s">
        <v>44</v>
      </c>
      <c r="O133" s="77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3" t="s">
        <v>280</v>
      </c>
      <c r="AT133" s="183" t="s">
        <v>277</v>
      </c>
      <c r="AU133" s="183" t="s">
        <v>90</v>
      </c>
      <c r="AY133" s="19" t="s">
        <v>255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19" t="s">
        <v>87</v>
      </c>
      <c r="BK133" s="184">
        <f>ROUND(I133*H133,2)</f>
        <v>0</v>
      </c>
      <c r="BL133" s="19" t="s">
        <v>270</v>
      </c>
      <c r="BM133" s="183" t="s">
        <v>1533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299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4" customFormat="1">
      <c r="A135" s="14"/>
      <c r="B135" s="193"/>
      <c r="C135" s="14"/>
      <c r="D135" s="186" t="s">
        <v>265</v>
      </c>
      <c r="E135" s="194" t="s">
        <v>1</v>
      </c>
      <c r="F135" s="195" t="s">
        <v>330</v>
      </c>
      <c r="G135" s="14"/>
      <c r="H135" s="196">
        <v>15</v>
      </c>
      <c r="I135" s="197"/>
      <c r="J135" s="14"/>
      <c r="K135" s="14"/>
      <c r="L135" s="193"/>
      <c r="M135" s="198"/>
      <c r="N135" s="199"/>
      <c r="O135" s="199"/>
      <c r="P135" s="199"/>
      <c r="Q135" s="199"/>
      <c r="R135" s="199"/>
      <c r="S135" s="199"/>
      <c r="T135" s="20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4" t="s">
        <v>265</v>
      </c>
      <c r="AU135" s="194" t="s">
        <v>90</v>
      </c>
      <c r="AV135" s="14" t="s">
        <v>90</v>
      </c>
      <c r="AW135" s="14" t="s">
        <v>35</v>
      </c>
      <c r="AX135" s="14" t="s">
        <v>79</v>
      </c>
      <c r="AY135" s="194" t="s">
        <v>255</v>
      </c>
    </row>
    <row r="136" s="15" customFormat="1">
      <c r="A136" s="15"/>
      <c r="B136" s="201"/>
      <c r="C136" s="15"/>
      <c r="D136" s="186" t="s">
        <v>265</v>
      </c>
      <c r="E136" s="202" t="s">
        <v>1</v>
      </c>
      <c r="F136" s="203" t="s">
        <v>269</v>
      </c>
      <c r="G136" s="15"/>
      <c r="H136" s="204">
        <v>15</v>
      </c>
      <c r="I136" s="205"/>
      <c r="J136" s="15"/>
      <c r="K136" s="15"/>
      <c r="L136" s="201"/>
      <c r="M136" s="206"/>
      <c r="N136" s="207"/>
      <c r="O136" s="207"/>
      <c r="P136" s="207"/>
      <c r="Q136" s="207"/>
      <c r="R136" s="207"/>
      <c r="S136" s="207"/>
      <c r="T136" s="208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2" t="s">
        <v>265</v>
      </c>
      <c r="AU136" s="202" t="s">
        <v>90</v>
      </c>
      <c r="AV136" s="15" t="s">
        <v>270</v>
      </c>
      <c r="AW136" s="15" t="s">
        <v>35</v>
      </c>
      <c r="AX136" s="15" t="s">
        <v>87</v>
      </c>
      <c r="AY136" s="202" t="s">
        <v>255</v>
      </c>
    </row>
    <row r="137" s="14" customFormat="1">
      <c r="A137" s="14"/>
      <c r="B137" s="193"/>
      <c r="C137" s="14"/>
      <c r="D137" s="186" t="s">
        <v>265</v>
      </c>
      <c r="E137" s="14"/>
      <c r="F137" s="195" t="s">
        <v>1031</v>
      </c>
      <c r="G137" s="14"/>
      <c r="H137" s="196">
        <v>15.75</v>
      </c>
      <c r="I137" s="197"/>
      <c r="J137" s="14"/>
      <c r="K137" s="14"/>
      <c r="L137" s="193"/>
      <c r="M137" s="198"/>
      <c r="N137" s="199"/>
      <c r="O137" s="199"/>
      <c r="P137" s="199"/>
      <c r="Q137" s="199"/>
      <c r="R137" s="199"/>
      <c r="S137" s="199"/>
      <c r="T137" s="20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194" t="s">
        <v>265</v>
      </c>
      <c r="AU137" s="194" t="s">
        <v>90</v>
      </c>
      <c r="AV137" s="14" t="s">
        <v>90</v>
      </c>
      <c r="AW137" s="14" t="s">
        <v>3</v>
      </c>
      <c r="AX137" s="14" t="s">
        <v>87</v>
      </c>
      <c r="AY137" s="194" t="s">
        <v>255</v>
      </c>
    </row>
    <row r="138" s="2" customFormat="1" ht="37.8" customHeight="1">
      <c r="A138" s="38"/>
      <c r="B138" s="171"/>
      <c r="C138" s="209" t="s">
        <v>312</v>
      </c>
      <c r="D138" s="209" t="s">
        <v>277</v>
      </c>
      <c r="E138" s="210" t="s">
        <v>565</v>
      </c>
      <c r="F138" s="211" t="s">
        <v>566</v>
      </c>
      <c r="G138" s="212" t="s">
        <v>473</v>
      </c>
      <c r="H138" s="213">
        <v>1</v>
      </c>
      <c r="I138" s="214"/>
      <c r="J138" s="215">
        <f>ROUND(I138*H138,2)</f>
        <v>0</v>
      </c>
      <c r="K138" s="211" t="s">
        <v>1</v>
      </c>
      <c r="L138" s="216"/>
      <c r="M138" s="217" t="s">
        <v>1</v>
      </c>
      <c r="N138" s="218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280</v>
      </c>
      <c r="AT138" s="183" t="s">
        <v>277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1534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475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87</v>
      </c>
      <c r="G140" s="14"/>
      <c r="H140" s="196">
        <v>1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79</v>
      </c>
      <c r="AY140" s="194" t="s">
        <v>255</v>
      </c>
    </row>
    <row r="141" s="15" customFormat="1">
      <c r="A141" s="15"/>
      <c r="B141" s="201"/>
      <c r="C141" s="15"/>
      <c r="D141" s="186" t="s">
        <v>265</v>
      </c>
      <c r="E141" s="202" t="s">
        <v>1</v>
      </c>
      <c r="F141" s="203" t="s">
        <v>269</v>
      </c>
      <c r="G141" s="15"/>
      <c r="H141" s="204">
        <v>1</v>
      </c>
      <c r="I141" s="205"/>
      <c r="J141" s="15"/>
      <c r="K141" s="15"/>
      <c r="L141" s="201"/>
      <c r="M141" s="206"/>
      <c r="N141" s="207"/>
      <c r="O141" s="207"/>
      <c r="P141" s="207"/>
      <c r="Q141" s="207"/>
      <c r="R141" s="207"/>
      <c r="S141" s="207"/>
      <c r="T141" s="208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02" t="s">
        <v>265</v>
      </c>
      <c r="AU141" s="202" t="s">
        <v>90</v>
      </c>
      <c r="AV141" s="15" t="s">
        <v>270</v>
      </c>
      <c r="AW141" s="15" t="s">
        <v>35</v>
      </c>
      <c r="AX141" s="15" t="s">
        <v>87</v>
      </c>
      <c r="AY141" s="202" t="s">
        <v>255</v>
      </c>
    </row>
    <row r="142" s="2" customFormat="1" ht="24.15" customHeight="1">
      <c r="A142" s="38"/>
      <c r="B142" s="171"/>
      <c r="C142" s="172" t="s">
        <v>325</v>
      </c>
      <c r="D142" s="172" t="s">
        <v>258</v>
      </c>
      <c r="E142" s="173" t="s">
        <v>484</v>
      </c>
      <c r="F142" s="174" t="s">
        <v>485</v>
      </c>
      <c r="G142" s="175" t="s">
        <v>486</v>
      </c>
      <c r="H142" s="176">
        <v>1</v>
      </c>
      <c r="I142" s="177"/>
      <c r="J142" s="178">
        <f>ROUND(I142*H142,2)</f>
        <v>0</v>
      </c>
      <c r="K142" s="174" t="s">
        <v>262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270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270</v>
      </c>
      <c r="BM142" s="183" t="s">
        <v>1535</v>
      </c>
    </row>
    <row r="143" s="2" customFormat="1" ht="16.5" customHeight="1">
      <c r="A143" s="38"/>
      <c r="B143" s="171"/>
      <c r="C143" s="209" t="s">
        <v>263</v>
      </c>
      <c r="D143" s="209" t="s">
        <v>277</v>
      </c>
      <c r="E143" s="210" t="s">
        <v>573</v>
      </c>
      <c r="F143" s="211" t="s">
        <v>493</v>
      </c>
      <c r="G143" s="212" t="s">
        <v>473</v>
      </c>
      <c r="H143" s="213">
        <v>1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1536</v>
      </c>
    </row>
    <row r="144" s="2" customFormat="1" ht="16.5" customHeight="1">
      <c r="A144" s="38"/>
      <c r="B144" s="171"/>
      <c r="C144" s="172" t="s">
        <v>337</v>
      </c>
      <c r="D144" s="172" t="s">
        <v>258</v>
      </c>
      <c r="E144" s="173" t="s">
        <v>500</v>
      </c>
      <c r="F144" s="174" t="s">
        <v>501</v>
      </c>
      <c r="G144" s="175" t="s">
        <v>502</v>
      </c>
      <c r="H144" s="176">
        <v>1</v>
      </c>
      <c r="I144" s="177"/>
      <c r="J144" s="178">
        <f>ROUND(I144*H144,2)</f>
        <v>0</v>
      </c>
      <c r="K144" s="174" t="s">
        <v>262</v>
      </c>
      <c r="L144" s="39"/>
      <c r="M144" s="219" t="s">
        <v>1</v>
      </c>
      <c r="N144" s="220" t="s">
        <v>44</v>
      </c>
      <c r="O144" s="221"/>
      <c r="P144" s="222">
        <f>O144*H144</f>
        <v>0</v>
      </c>
      <c r="Q144" s="222">
        <v>0</v>
      </c>
      <c r="R144" s="222">
        <f>Q144*H144</f>
        <v>0</v>
      </c>
      <c r="S144" s="222">
        <v>0</v>
      </c>
      <c r="T144" s="223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3" t="s">
        <v>503</v>
      </c>
      <c r="AT144" s="183" t="s">
        <v>258</v>
      </c>
      <c r="AU144" s="183" t="s">
        <v>90</v>
      </c>
      <c r="AY144" s="19" t="s">
        <v>255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19" t="s">
        <v>87</v>
      </c>
      <c r="BK144" s="184">
        <f>ROUND(I144*H144,2)</f>
        <v>0</v>
      </c>
      <c r="BL144" s="19" t="s">
        <v>503</v>
      </c>
      <c r="BM144" s="183" t="s">
        <v>1537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17:K14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1538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ROUND((SUM(BE121:BE174)),  2)</f>
        <v>0</v>
      </c>
      <c r="G33" s="38"/>
      <c r="H33" s="38"/>
      <c r="I33" s="128">
        <v>0.20999999999999999</v>
      </c>
      <c r="J33" s="127">
        <f>ROUND(((SUM(BE121:BE174))*I33),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ROUND((SUM(BF121:BF174)),  2)</f>
        <v>0</v>
      </c>
      <c r="G34" s="38"/>
      <c r="H34" s="38"/>
      <c r="I34" s="128">
        <v>0.12</v>
      </c>
      <c r="J34" s="127">
        <f>ROUND(((SUM(BF121:BF174))*I34),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204.3 - Stavební přípomoce při elektromontážích - místnost č. 308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204.3 - Stavební přípomoce při elektromontážích - místnost č. 308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0.0096043259999999998</v>
      </c>
      <c r="S121" s="90"/>
      <c r="T121" s="156">
        <f>T122+T141</f>
        <v>0.1201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4.7826000000000006E-05</v>
      </c>
      <c r="S122" s="164"/>
      <c r="T122" s="166">
        <f>T123+T134</f>
        <v>0.00165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4.7826000000000006E-05</v>
      </c>
      <c r="S123" s="164"/>
      <c r="T123" s="166">
        <f>SUM(T124:T133)</f>
        <v>0.00165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1539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0.45000000000000001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3.8700000000000006E-05</v>
      </c>
      <c r="S129" s="181">
        <v>0.0030000000000000001</v>
      </c>
      <c r="T129" s="182">
        <f>S129*H129</f>
        <v>0.0013500000000000001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1540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1043</v>
      </c>
      <c r="G132" s="14"/>
      <c r="H132" s="196">
        <v>0.45000000000000001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0.45000000000000001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0.002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1541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0.002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1542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0.029999999999999999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1543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1047</v>
      </c>
      <c r="G138" s="14"/>
      <c r="H138" s="196">
        <v>0.029999999999999999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1544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1545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0.009556499999999999</v>
      </c>
      <c r="S141" s="164"/>
      <c r="T141" s="166">
        <f>T142</f>
        <v>0.11845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SUM(P143:P174)</f>
        <v>0</v>
      </c>
      <c r="Q142" s="164"/>
      <c r="R142" s="165">
        <f>SUM(R143:R174)</f>
        <v>0.009556499999999999</v>
      </c>
      <c r="S142" s="164"/>
      <c r="T142" s="166">
        <f>SUM(T143:T174)</f>
        <v>0.11845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SUM(BK143:BK174)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21.850000000000001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0.0032775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1546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1547</v>
      </c>
      <c r="G148" s="14"/>
      <c r="H148" s="196">
        <v>21.850000000000001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21.850000000000001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301</v>
      </c>
      <c r="D150" s="172" t="s">
        <v>258</v>
      </c>
      <c r="E150" s="173" t="s">
        <v>630</v>
      </c>
      <c r="F150" s="174" t="s">
        <v>631</v>
      </c>
      <c r="G150" s="175" t="s">
        <v>297</v>
      </c>
      <c r="H150" s="176">
        <v>14.949999999999999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0.00042000000000000002</v>
      </c>
      <c r="R150" s="181">
        <f>Q150*H150</f>
        <v>0.0062789999999999999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1548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625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633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627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628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1053</v>
      </c>
      <c r="G155" s="14"/>
      <c r="H155" s="196">
        <v>14.949999999999999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14.949999999999999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2" customFormat="1" ht="37.8" customHeight="1">
      <c r="A157" s="38"/>
      <c r="B157" s="171"/>
      <c r="C157" s="172" t="s">
        <v>307</v>
      </c>
      <c r="D157" s="172" t="s">
        <v>258</v>
      </c>
      <c r="E157" s="173" t="s">
        <v>644</v>
      </c>
      <c r="F157" s="174" t="s">
        <v>645</v>
      </c>
      <c r="G157" s="175" t="s">
        <v>297</v>
      </c>
      <c r="H157" s="176">
        <v>21.850000000000001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0.002</v>
      </c>
      <c r="T157" s="182">
        <f>S157*H157</f>
        <v>0.043700000000000003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1549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647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627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628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1547</v>
      </c>
      <c r="G161" s="14"/>
      <c r="H161" s="196">
        <v>21.850000000000001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21.850000000000001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648</v>
      </c>
      <c r="F163" s="174" t="s">
        <v>649</v>
      </c>
      <c r="G163" s="175" t="s">
        <v>297</v>
      </c>
      <c r="H163" s="176">
        <v>14.949999999999999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0.0050000000000000001</v>
      </c>
      <c r="T163" s="182">
        <f>S163*H163</f>
        <v>0.074749999999999997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342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342</v>
      </c>
      <c r="BM163" s="183" t="s">
        <v>1550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627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1053</v>
      </c>
      <c r="G167" s="14"/>
      <c r="H167" s="196">
        <v>14.949999999999999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14.949999999999999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24.15" customHeight="1">
      <c r="A169" s="38"/>
      <c r="B169" s="171"/>
      <c r="C169" s="172" t="s">
        <v>8</v>
      </c>
      <c r="D169" s="172" t="s">
        <v>258</v>
      </c>
      <c r="E169" s="173" t="s">
        <v>656</v>
      </c>
      <c r="F169" s="174" t="s">
        <v>657</v>
      </c>
      <c r="G169" s="175" t="s">
        <v>604</v>
      </c>
      <c r="H169" s="176">
        <v>0.11799999999999999</v>
      </c>
      <c r="I169" s="177"/>
      <c r="J169" s="178">
        <f>ROUND(I169*H169,2)</f>
        <v>0</v>
      </c>
      <c r="K169" s="174" t="s">
        <v>658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1551</v>
      </c>
    </row>
    <row r="170" s="2" customFormat="1" ht="37.8" customHeight="1">
      <c r="A170" s="38"/>
      <c r="B170" s="171"/>
      <c r="C170" s="172" t="s">
        <v>320</v>
      </c>
      <c r="D170" s="172" t="s">
        <v>258</v>
      </c>
      <c r="E170" s="173" t="s">
        <v>660</v>
      </c>
      <c r="F170" s="174" t="s">
        <v>661</v>
      </c>
      <c r="G170" s="175" t="s">
        <v>604</v>
      </c>
      <c r="H170" s="176">
        <v>0.11799999999999999</v>
      </c>
      <c r="I170" s="177"/>
      <c r="J170" s="178">
        <f>ROUND(I170*H170,2)</f>
        <v>0</v>
      </c>
      <c r="K170" s="174" t="s">
        <v>658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342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342</v>
      </c>
      <c r="BM170" s="183" t="s">
        <v>1552</v>
      </c>
    </row>
    <row r="171" s="2" customFormat="1" ht="24.15" customHeight="1">
      <c r="A171" s="38"/>
      <c r="B171" s="171"/>
      <c r="C171" s="172" t="s">
        <v>325</v>
      </c>
      <c r="D171" s="172" t="s">
        <v>258</v>
      </c>
      <c r="E171" s="173" t="s">
        <v>663</v>
      </c>
      <c r="F171" s="174" t="s">
        <v>664</v>
      </c>
      <c r="G171" s="175" t="s">
        <v>604</v>
      </c>
      <c r="H171" s="176">
        <v>0.11799999999999999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1553</v>
      </c>
    </row>
    <row r="172" s="2" customFormat="1" ht="37.8" customHeight="1">
      <c r="A172" s="38"/>
      <c r="B172" s="171"/>
      <c r="C172" s="172" t="s">
        <v>330</v>
      </c>
      <c r="D172" s="172" t="s">
        <v>258</v>
      </c>
      <c r="E172" s="173" t="s">
        <v>666</v>
      </c>
      <c r="F172" s="174" t="s">
        <v>667</v>
      </c>
      <c r="G172" s="175" t="s">
        <v>604</v>
      </c>
      <c r="H172" s="176">
        <v>1.77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1554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1555</v>
      </c>
      <c r="G173" s="14"/>
      <c r="H173" s="196">
        <v>1.77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263</v>
      </c>
      <c r="D174" s="172" t="s">
        <v>258</v>
      </c>
      <c r="E174" s="173" t="s">
        <v>670</v>
      </c>
      <c r="F174" s="174" t="s">
        <v>671</v>
      </c>
      <c r="G174" s="175" t="s">
        <v>604</v>
      </c>
      <c r="H174" s="176">
        <v>0.11799999999999999</v>
      </c>
      <c r="I174" s="177"/>
      <c r="J174" s="178">
        <f>ROUND(I174*H174,2)</f>
        <v>0</v>
      </c>
      <c r="K174" s="174" t="s">
        <v>262</v>
      </c>
      <c r="L174" s="39"/>
      <c r="M174" s="219" t="s">
        <v>1</v>
      </c>
      <c r="N174" s="220" t="s">
        <v>44</v>
      </c>
      <c r="O174" s="221"/>
      <c r="P174" s="222">
        <f>O174*H174</f>
        <v>0</v>
      </c>
      <c r="Q174" s="222">
        <v>0</v>
      </c>
      <c r="R174" s="222">
        <f>Q174*H174</f>
        <v>0</v>
      </c>
      <c r="S174" s="222">
        <v>0</v>
      </c>
      <c r="T174" s="223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1556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0:K17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1557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ROUND(J137,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ROUND((SUM(BE137:BE411)),  2)</f>
        <v>0</v>
      </c>
      <c r="G33" s="38"/>
      <c r="H33" s="38"/>
      <c r="I33" s="128">
        <v>0.20999999999999999</v>
      </c>
      <c r="J33" s="127">
        <f>ROUND(((SUM(BE137:BE411))*I33),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ROUND((SUM(BF137:BF411)),  2)</f>
        <v>0</v>
      </c>
      <c r="G34" s="38"/>
      <c r="H34" s="38"/>
      <c r="I34" s="128">
        <v>0.12</v>
      </c>
      <c r="J34" s="127">
        <f>ROUND(((SUM(BF137:BF411))*I34),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ROUND((SUM(BG137:BG411)),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ROUND((SUM(BH137:BH411)),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ROUND((SUM(BI137:BI411)),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204.4 - Stavební úpravy - místnost č. 308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J137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J138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J139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J159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J169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J175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J177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J178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J199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J205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679</v>
      </c>
      <c r="E106" s="146"/>
      <c r="F106" s="146"/>
      <c r="G106" s="146"/>
      <c r="H106" s="146"/>
      <c r="I106" s="146"/>
      <c r="J106" s="147">
        <f>J244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680</v>
      </c>
      <c r="E107" s="146"/>
      <c r="F107" s="146"/>
      <c r="G107" s="146"/>
      <c r="H107" s="146"/>
      <c r="I107" s="146"/>
      <c r="J107" s="147">
        <f>J253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1064</v>
      </c>
      <c r="E108" s="146"/>
      <c r="F108" s="146"/>
      <c r="G108" s="146"/>
      <c r="H108" s="146"/>
      <c r="I108" s="146"/>
      <c r="J108" s="147">
        <f>J287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681</v>
      </c>
      <c r="E109" s="146"/>
      <c r="F109" s="146"/>
      <c r="G109" s="146"/>
      <c r="H109" s="146"/>
      <c r="I109" s="146"/>
      <c r="J109" s="147">
        <f>J323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44"/>
      <c r="C110" s="10"/>
      <c r="D110" s="145" t="s">
        <v>682</v>
      </c>
      <c r="E110" s="146"/>
      <c r="F110" s="146"/>
      <c r="G110" s="146"/>
      <c r="H110" s="146"/>
      <c r="I110" s="146"/>
      <c r="J110" s="147">
        <f>J361</f>
        <v>0</v>
      </c>
      <c r="K110" s="10"/>
      <c r="L110" s="14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40"/>
      <c r="C111" s="9"/>
      <c r="D111" s="141" t="s">
        <v>683</v>
      </c>
      <c r="E111" s="142"/>
      <c r="F111" s="142"/>
      <c r="G111" s="142"/>
      <c r="H111" s="142"/>
      <c r="I111" s="142"/>
      <c r="J111" s="143">
        <f>J398</f>
        <v>0</v>
      </c>
      <c r="K111" s="9"/>
      <c r="L111" s="14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44"/>
      <c r="C112" s="10"/>
      <c r="D112" s="145" t="s">
        <v>684</v>
      </c>
      <c r="E112" s="146"/>
      <c r="F112" s="146"/>
      <c r="G112" s="146"/>
      <c r="H112" s="146"/>
      <c r="I112" s="146"/>
      <c r="J112" s="147">
        <f>J399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685</v>
      </c>
      <c r="E113" s="146"/>
      <c r="F113" s="146"/>
      <c r="G113" s="146"/>
      <c r="H113" s="146"/>
      <c r="I113" s="146"/>
      <c r="J113" s="147">
        <f>J401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686</v>
      </c>
      <c r="E114" s="146"/>
      <c r="F114" s="146"/>
      <c r="G114" s="146"/>
      <c r="H114" s="146"/>
      <c r="I114" s="146"/>
      <c r="J114" s="147">
        <f>J403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687</v>
      </c>
      <c r="E115" s="146"/>
      <c r="F115" s="146"/>
      <c r="G115" s="146"/>
      <c r="H115" s="146"/>
      <c r="I115" s="146"/>
      <c r="J115" s="147">
        <f>J406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688</v>
      </c>
      <c r="E116" s="146"/>
      <c r="F116" s="146"/>
      <c r="G116" s="146"/>
      <c r="H116" s="146"/>
      <c r="I116" s="146"/>
      <c r="J116" s="147">
        <f>J408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44"/>
      <c r="C117" s="10"/>
      <c r="D117" s="145" t="s">
        <v>689</v>
      </c>
      <c r="E117" s="146"/>
      <c r="F117" s="146"/>
      <c r="G117" s="146"/>
      <c r="H117" s="146"/>
      <c r="I117" s="146"/>
      <c r="J117" s="147">
        <f>J410</f>
        <v>0</v>
      </c>
      <c r="K117" s="10"/>
      <c r="L117" s="14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2" customFormat="1" ht="21.84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60"/>
      <c r="C119" s="61"/>
      <c r="D119" s="61"/>
      <c r="E119" s="61"/>
      <c r="F119" s="61"/>
      <c r="G119" s="61"/>
      <c r="H119" s="61"/>
      <c r="I119" s="61"/>
      <c r="J119" s="61"/>
      <c r="K119" s="61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3" s="2" customFormat="1" ht="6.96" customHeight="1">
      <c r="A123" s="38"/>
      <c r="B123" s="62"/>
      <c r="C123" s="63"/>
      <c r="D123" s="63"/>
      <c r="E123" s="63"/>
      <c r="F123" s="63"/>
      <c r="G123" s="63"/>
      <c r="H123" s="63"/>
      <c r="I123" s="63"/>
      <c r="J123" s="63"/>
      <c r="K123" s="63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24.96" customHeight="1">
      <c r="A124" s="38"/>
      <c r="B124" s="39"/>
      <c r="C124" s="23" t="s">
        <v>240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16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6.25" customHeight="1">
      <c r="A127" s="38"/>
      <c r="B127" s="39"/>
      <c r="C127" s="38"/>
      <c r="D127" s="38"/>
      <c r="E127" s="121" t="str">
        <f>E7</f>
        <v>UPRAVENO ZŠ Pionýrů, Sokolov, Oprava elektroinstalace učeben v 3.NP 1. stupně</v>
      </c>
      <c r="F127" s="32"/>
      <c r="G127" s="32"/>
      <c r="H127" s="32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230</v>
      </c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6.5" customHeight="1">
      <c r="A129" s="38"/>
      <c r="B129" s="39"/>
      <c r="C129" s="38"/>
      <c r="D129" s="38"/>
      <c r="E129" s="67" t="str">
        <f>E9</f>
        <v>204.4 - Stavební úpravy - místnost č. 308</v>
      </c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22</v>
      </c>
      <c r="D131" s="38"/>
      <c r="E131" s="38"/>
      <c r="F131" s="27" t="str">
        <f>F12</f>
        <v>Pionýrů 1614, 356 01 Sokolov</v>
      </c>
      <c r="G131" s="38"/>
      <c r="H131" s="38"/>
      <c r="I131" s="32" t="s">
        <v>24</v>
      </c>
      <c r="J131" s="69" t="str">
        <f>IF(J12="","",J12)</f>
        <v>30. 1. 2026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6.96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26</v>
      </c>
      <c r="D133" s="38"/>
      <c r="E133" s="38"/>
      <c r="F133" s="27" t="str">
        <f>E15</f>
        <v>Město Sokolov</v>
      </c>
      <c r="G133" s="38"/>
      <c r="H133" s="38"/>
      <c r="I133" s="32" t="s">
        <v>33</v>
      </c>
      <c r="J133" s="36" t="str">
        <f>E21</f>
        <v>Josef Dryk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5.15" customHeight="1">
      <c r="A134" s="38"/>
      <c r="B134" s="39"/>
      <c r="C134" s="32" t="s">
        <v>31</v>
      </c>
      <c r="D134" s="38"/>
      <c r="E134" s="38"/>
      <c r="F134" s="27" t="str">
        <f>IF(E18="","",E18)</f>
        <v>Vyplň údaj</v>
      </c>
      <c r="G134" s="38"/>
      <c r="H134" s="38"/>
      <c r="I134" s="32" t="s">
        <v>36</v>
      </c>
      <c r="J134" s="36" t="str">
        <f>E24</f>
        <v>Kateřina Smetanová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10.32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11" customFormat="1" ht="29.28" customHeight="1">
      <c r="A136" s="148"/>
      <c r="B136" s="149"/>
      <c r="C136" s="150" t="s">
        <v>241</v>
      </c>
      <c r="D136" s="151" t="s">
        <v>64</v>
      </c>
      <c r="E136" s="151" t="s">
        <v>60</v>
      </c>
      <c r="F136" s="151" t="s">
        <v>61</v>
      </c>
      <c r="G136" s="151" t="s">
        <v>242</v>
      </c>
      <c r="H136" s="151" t="s">
        <v>243</v>
      </c>
      <c r="I136" s="151" t="s">
        <v>244</v>
      </c>
      <c r="J136" s="151" t="s">
        <v>235</v>
      </c>
      <c r="K136" s="152" t="s">
        <v>245</v>
      </c>
      <c r="L136" s="153"/>
      <c r="M136" s="86" t="s">
        <v>1</v>
      </c>
      <c r="N136" s="87" t="s">
        <v>43</v>
      </c>
      <c r="O136" s="87" t="s">
        <v>246</v>
      </c>
      <c r="P136" s="87" t="s">
        <v>247</v>
      </c>
      <c r="Q136" s="87" t="s">
        <v>248</v>
      </c>
      <c r="R136" s="87" t="s">
        <v>249</v>
      </c>
      <c r="S136" s="87" t="s">
        <v>250</v>
      </c>
      <c r="T136" s="88" t="s">
        <v>251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</row>
    <row r="137" s="2" customFormat="1" ht="22.8" customHeight="1">
      <c r="A137" s="38"/>
      <c r="B137" s="39"/>
      <c r="C137" s="93" t="s">
        <v>252</v>
      </c>
      <c r="D137" s="38"/>
      <c r="E137" s="38"/>
      <c r="F137" s="38"/>
      <c r="G137" s="38"/>
      <c r="H137" s="38"/>
      <c r="I137" s="38"/>
      <c r="J137" s="154">
        <f>BK137</f>
        <v>0</v>
      </c>
      <c r="K137" s="38"/>
      <c r="L137" s="39"/>
      <c r="M137" s="89"/>
      <c r="N137" s="73"/>
      <c r="O137" s="90"/>
      <c r="P137" s="155">
        <f>P138+P177+P398</f>
        <v>0</v>
      </c>
      <c r="Q137" s="90"/>
      <c r="R137" s="155">
        <f>R138+R177+R398</f>
        <v>1.8281458900000001</v>
      </c>
      <c r="S137" s="90"/>
      <c r="T137" s="156">
        <f>T138+T177+T398</f>
        <v>0.63755329999999999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78</v>
      </c>
      <c r="AU137" s="19" t="s">
        <v>237</v>
      </c>
      <c r="BK137" s="157">
        <f>BK138+BK177+BK398</f>
        <v>0</v>
      </c>
    </row>
    <row r="138" s="12" customFormat="1" ht="25.92" customHeight="1">
      <c r="A138" s="12"/>
      <c r="B138" s="158"/>
      <c r="C138" s="12"/>
      <c r="D138" s="159" t="s">
        <v>78</v>
      </c>
      <c r="E138" s="160" t="s">
        <v>582</v>
      </c>
      <c r="F138" s="160" t="s">
        <v>583</v>
      </c>
      <c r="G138" s="12"/>
      <c r="H138" s="12"/>
      <c r="I138" s="161"/>
      <c r="J138" s="162">
        <f>BK138</f>
        <v>0</v>
      </c>
      <c r="K138" s="12"/>
      <c r="L138" s="158"/>
      <c r="M138" s="163"/>
      <c r="N138" s="164"/>
      <c r="O138" s="164"/>
      <c r="P138" s="165">
        <f>P139+P159+P169+P175</f>
        <v>0</v>
      </c>
      <c r="Q138" s="164"/>
      <c r="R138" s="165">
        <f>R139+R159+R169+R175</f>
        <v>0.70300070000000003</v>
      </c>
      <c r="S138" s="164"/>
      <c r="T138" s="166">
        <f>T139+T159+T169+T175</f>
        <v>0.0015943800000000001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79</v>
      </c>
      <c r="AY138" s="159" t="s">
        <v>255</v>
      </c>
      <c r="BK138" s="168">
        <f>BK139+BK159+BK169+BK175</f>
        <v>0</v>
      </c>
    </row>
    <row r="139" s="12" customFormat="1" ht="22.8" customHeight="1">
      <c r="A139" s="12"/>
      <c r="B139" s="158"/>
      <c r="C139" s="12"/>
      <c r="D139" s="159" t="s">
        <v>78</v>
      </c>
      <c r="E139" s="169" t="s">
        <v>287</v>
      </c>
      <c r="F139" s="169" t="s">
        <v>690</v>
      </c>
      <c r="G139" s="12"/>
      <c r="H139" s="12"/>
      <c r="I139" s="161"/>
      <c r="J139" s="170">
        <f>BK139</f>
        <v>0</v>
      </c>
      <c r="K139" s="12"/>
      <c r="L139" s="158"/>
      <c r="M139" s="163"/>
      <c r="N139" s="164"/>
      <c r="O139" s="164"/>
      <c r="P139" s="165">
        <f>SUM(P140:P158)</f>
        <v>0</v>
      </c>
      <c r="Q139" s="164"/>
      <c r="R139" s="165">
        <f>SUM(R140:R158)</f>
        <v>0.70053057000000007</v>
      </c>
      <c r="S139" s="164"/>
      <c r="T139" s="166">
        <f>SUM(T140:T158)</f>
        <v>0.0015943800000000001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59" t="s">
        <v>87</v>
      </c>
      <c r="AT139" s="167" t="s">
        <v>78</v>
      </c>
      <c r="AU139" s="167" t="s">
        <v>87</v>
      </c>
      <c r="AY139" s="159" t="s">
        <v>255</v>
      </c>
      <c r="BK139" s="168">
        <f>SUM(BK140:BK158)</f>
        <v>0</v>
      </c>
    </row>
    <row r="140" s="2" customFormat="1" ht="24.15" customHeight="1">
      <c r="A140" s="38"/>
      <c r="B140" s="171"/>
      <c r="C140" s="172" t="s">
        <v>87</v>
      </c>
      <c r="D140" s="172" t="s">
        <v>258</v>
      </c>
      <c r="E140" s="173" t="s">
        <v>702</v>
      </c>
      <c r="F140" s="174" t="s">
        <v>703</v>
      </c>
      <c r="G140" s="175" t="s">
        <v>693</v>
      </c>
      <c r="H140" s="176">
        <v>35.802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0.0030000000000000001</v>
      </c>
      <c r="R140" s="181">
        <f>Q140*H140</f>
        <v>0.107406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1558</v>
      </c>
    </row>
    <row r="141" s="13" customFormat="1">
      <c r="A141" s="13"/>
      <c r="B141" s="185"/>
      <c r="C141" s="13"/>
      <c r="D141" s="186" t="s">
        <v>265</v>
      </c>
      <c r="E141" s="187" t="s">
        <v>1</v>
      </c>
      <c r="F141" s="188" t="s">
        <v>1559</v>
      </c>
      <c r="G141" s="13"/>
      <c r="H141" s="187" t="s">
        <v>1</v>
      </c>
      <c r="I141" s="189"/>
      <c r="J141" s="13"/>
      <c r="K141" s="13"/>
      <c r="L141" s="185"/>
      <c r="M141" s="190"/>
      <c r="N141" s="191"/>
      <c r="O141" s="191"/>
      <c r="P141" s="191"/>
      <c r="Q141" s="191"/>
      <c r="R141" s="191"/>
      <c r="S141" s="191"/>
      <c r="T141" s="19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187" t="s">
        <v>265</v>
      </c>
      <c r="AU141" s="187" t="s">
        <v>90</v>
      </c>
      <c r="AV141" s="13" t="s">
        <v>87</v>
      </c>
      <c r="AW141" s="13" t="s">
        <v>35</v>
      </c>
      <c r="AX141" s="13" t="s">
        <v>79</v>
      </c>
      <c r="AY141" s="187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1560</v>
      </c>
      <c r="G142" s="14"/>
      <c r="H142" s="196">
        <v>49.424999999999997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1069</v>
      </c>
      <c r="G143" s="14"/>
      <c r="H143" s="196">
        <v>-0.42299999999999999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1070</v>
      </c>
      <c r="G144" s="14"/>
      <c r="H144" s="196">
        <v>-13.199999999999999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35.801999999999992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37.8" customHeight="1">
      <c r="A146" s="38"/>
      <c r="B146" s="171"/>
      <c r="C146" s="172" t="s">
        <v>90</v>
      </c>
      <c r="D146" s="172" t="s">
        <v>258</v>
      </c>
      <c r="E146" s="173" t="s">
        <v>708</v>
      </c>
      <c r="F146" s="174" t="s">
        <v>709</v>
      </c>
      <c r="G146" s="175" t="s">
        <v>693</v>
      </c>
      <c r="H146" s="176">
        <v>35.802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0.016500000000000001</v>
      </c>
      <c r="R146" s="181">
        <f>Q146*H146</f>
        <v>0.59073300000000006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270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1561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1559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1560</v>
      </c>
      <c r="G148" s="14"/>
      <c r="H148" s="196">
        <v>49.424999999999997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1069</v>
      </c>
      <c r="G149" s="14"/>
      <c r="H149" s="196">
        <v>-0.42299999999999999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4" customFormat="1">
      <c r="A150" s="14"/>
      <c r="B150" s="193"/>
      <c r="C150" s="14"/>
      <c r="D150" s="186" t="s">
        <v>265</v>
      </c>
      <c r="E150" s="194" t="s">
        <v>1</v>
      </c>
      <c r="F150" s="195" t="s">
        <v>1070</v>
      </c>
      <c r="G150" s="14"/>
      <c r="H150" s="196">
        <v>-13.199999999999999</v>
      </c>
      <c r="I150" s="197"/>
      <c r="J150" s="14"/>
      <c r="K150" s="14"/>
      <c r="L150" s="193"/>
      <c r="M150" s="198"/>
      <c r="N150" s="199"/>
      <c r="O150" s="199"/>
      <c r="P150" s="199"/>
      <c r="Q150" s="199"/>
      <c r="R150" s="199"/>
      <c r="S150" s="199"/>
      <c r="T150" s="20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4" t="s">
        <v>265</v>
      </c>
      <c r="AU150" s="194" t="s">
        <v>90</v>
      </c>
      <c r="AV150" s="14" t="s">
        <v>90</v>
      </c>
      <c r="AW150" s="14" t="s">
        <v>35</v>
      </c>
      <c r="AX150" s="14" t="s">
        <v>79</v>
      </c>
      <c r="AY150" s="194" t="s">
        <v>255</v>
      </c>
    </row>
    <row r="151" s="15" customFormat="1">
      <c r="A151" s="15"/>
      <c r="B151" s="201"/>
      <c r="C151" s="15"/>
      <c r="D151" s="186" t="s">
        <v>265</v>
      </c>
      <c r="E151" s="202" t="s">
        <v>1</v>
      </c>
      <c r="F151" s="203" t="s">
        <v>269</v>
      </c>
      <c r="G151" s="15"/>
      <c r="H151" s="204">
        <v>35.801999999999992</v>
      </c>
      <c r="I151" s="205"/>
      <c r="J151" s="15"/>
      <c r="K151" s="15"/>
      <c r="L151" s="201"/>
      <c r="M151" s="206"/>
      <c r="N151" s="207"/>
      <c r="O151" s="207"/>
      <c r="P151" s="207"/>
      <c r="Q151" s="207"/>
      <c r="R151" s="207"/>
      <c r="S151" s="207"/>
      <c r="T151" s="208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02" t="s">
        <v>265</v>
      </c>
      <c r="AU151" s="202" t="s">
        <v>90</v>
      </c>
      <c r="AV151" s="15" t="s">
        <v>270</v>
      </c>
      <c r="AW151" s="15" t="s">
        <v>35</v>
      </c>
      <c r="AX151" s="15" t="s">
        <v>87</v>
      </c>
      <c r="AY151" s="202" t="s">
        <v>255</v>
      </c>
    </row>
    <row r="152" s="2" customFormat="1" ht="33" customHeight="1">
      <c r="A152" s="38"/>
      <c r="B152" s="171"/>
      <c r="C152" s="172" t="s">
        <v>268</v>
      </c>
      <c r="D152" s="172" t="s">
        <v>258</v>
      </c>
      <c r="E152" s="173" t="s">
        <v>711</v>
      </c>
      <c r="F152" s="174" t="s">
        <v>712</v>
      </c>
      <c r="G152" s="175" t="s">
        <v>693</v>
      </c>
      <c r="H152" s="176">
        <v>26.573</v>
      </c>
      <c r="I152" s="177"/>
      <c r="J152" s="178">
        <f>ROUND(I152*H152,2)</f>
        <v>0</v>
      </c>
      <c r="K152" s="174" t="s">
        <v>262</v>
      </c>
      <c r="L152" s="39"/>
      <c r="M152" s="179" t="s">
        <v>1</v>
      </c>
      <c r="N152" s="180" t="s">
        <v>44</v>
      </c>
      <c r="O152" s="77"/>
      <c r="P152" s="181">
        <f>O152*H152</f>
        <v>0</v>
      </c>
      <c r="Q152" s="181">
        <v>9.0000000000000006E-05</v>
      </c>
      <c r="R152" s="181">
        <f>Q152*H152</f>
        <v>0.00239157</v>
      </c>
      <c r="S152" s="181">
        <v>6.0000000000000002E-05</v>
      </c>
      <c r="T152" s="182">
        <f>S152*H152</f>
        <v>0.0015943800000000001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83" t="s">
        <v>270</v>
      </c>
      <c r="AT152" s="183" t="s">
        <v>258</v>
      </c>
      <c r="AU152" s="183" t="s">
        <v>90</v>
      </c>
      <c r="AY152" s="19" t="s">
        <v>255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19" t="s">
        <v>87</v>
      </c>
      <c r="BK152" s="184">
        <f>ROUND(I152*H152,2)</f>
        <v>0</v>
      </c>
      <c r="BL152" s="19" t="s">
        <v>270</v>
      </c>
      <c r="BM152" s="183" t="s">
        <v>1562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714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1073</v>
      </c>
      <c r="G154" s="14"/>
      <c r="H154" s="196">
        <v>1.7729999999999999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1074</v>
      </c>
      <c r="G155" s="14"/>
      <c r="H155" s="196">
        <v>19.800000000000001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1075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1076</v>
      </c>
      <c r="G157" s="14"/>
      <c r="H157" s="196">
        <v>5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26.573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12" customFormat="1" ht="22.8" customHeight="1">
      <c r="A159" s="12"/>
      <c r="B159" s="158"/>
      <c r="C159" s="12"/>
      <c r="D159" s="159" t="s">
        <v>78</v>
      </c>
      <c r="E159" s="169" t="s">
        <v>301</v>
      </c>
      <c r="F159" s="169" t="s">
        <v>584</v>
      </c>
      <c r="G159" s="12"/>
      <c r="H159" s="12"/>
      <c r="I159" s="161"/>
      <c r="J159" s="170">
        <f>BK159</f>
        <v>0</v>
      </c>
      <c r="K159" s="12"/>
      <c r="L159" s="158"/>
      <c r="M159" s="163"/>
      <c r="N159" s="164"/>
      <c r="O159" s="164"/>
      <c r="P159" s="165">
        <f>SUM(P160:P168)</f>
        <v>0</v>
      </c>
      <c r="Q159" s="164"/>
      <c r="R159" s="165">
        <f>SUM(R160:R168)</f>
        <v>0.0024701300000000001</v>
      </c>
      <c r="S159" s="164"/>
      <c r="T159" s="166">
        <f>SUM(T160:T168)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59" t="s">
        <v>87</v>
      </c>
      <c r="AT159" s="167" t="s">
        <v>78</v>
      </c>
      <c r="AU159" s="167" t="s">
        <v>87</v>
      </c>
      <c r="AY159" s="159" t="s">
        <v>255</v>
      </c>
      <c r="BK159" s="168">
        <f>SUM(BK160:BK168)</f>
        <v>0</v>
      </c>
    </row>
    <row r="160" s="2" customFormat="1" ht="37.8" customHeight="1">
      <c r="A160" s="38"/>
      <c r="B160" s="171"/>
      <c r="C160" s="172" t="s">
        <v>270</v>
      </c>
      <c r="D160" s="172" t="s">
        <v>258</v>
      </c>
      <c r="E160" s="173" t="s">
        <v>718</v>
      </c>
      <c r="F160" s="174" t="s">
        <v>719</v>
      </c>
      <c r="G160" s="175" t="s">
        <v>693</v>
      </c>
      <c r="H160" s="176">
        <v>56.359999999999999</v>
      </c>
      <c r="I160" s="177"/>
      <c r="J160" s="178">
        <f>ROUND(I160*H160,2)</f>
        <v>0</v>
      </c>
      <c r="K160" s="174" t="s">
        <v>262</v>
      </c>
      <c r="L160" s="39"/>
      <c r="M160" s="179" t="s">
        <v>1</v>
      </c>
      <c r="N160" s="180" t="s">
        <v>44</v>
      </c>
      <c r="O160" s="77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3" t="s">
        <v>270</v>
      </c>
      <c r="AT160" s="183" t="s">
        <v>258</v>
      </c>
      <c r="AU160" s="183" t="s">
        <v>90</v>
      </c>
      <c r="AY160" s="19" t="s">
        <v>255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19" t="s">
        <v>87</v>
      </c>
      <c r="BK160" s="184">
        <f>ROUND(I160*H160,2)</f>
        <v>0</v>
      </c>
      <c r="BL160" s="19" t="s">
        <v>270</v>
      </c>
      <c r="BM160" s="183" t="s">
        <v>1563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1564</v>
      </c>
      <c r="G161" s="14"/>
      <c r="H161" s="196">
        <v>56.359999999999999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87</v>
      </c>
      <c r="AY161" s="194" t="s">
        <v>255</v>
      </c>
    </row>
    <row r="162" s="2" customFormat="1" ht="37.8" customHeight="1">
      <c r="A162" s="38"/>
      <c r="B162" s="171"/>
      <c r="C162" s="172" t="s">
        <v>282</v>
      </c>
      <c r="D162" s="172" t="s">
        <v>258</v>
      </c>
      <c r="E162" s="173" t="s">
        <v>722</v>
      </c>
      <c r="F162" s="174" t="s">
        <v>723</v>
      </c>
      <c r="G162" s="175" t="s">
        <v>693</v>
      </c>
      <c r="H162" s="176">
        <v>21.573</v>
      </c>
      <c r="I162" s="177"/>
      <c r="J162" s="178">
        <f>ROUND(I162*H162,2)</f>
        <v>0</v>
      </c>
      <c r="K162" s="174" t="s">
        <v>262</v>
      </c>
      <c r="L162" s="39"/>
      <c r="M162" s="179" t="s">
        <v>1</v>
      </c>
      <c r="N162" s="180" t="s">
        <v>44</v>
      </c>
      <c r="O162" s="77"/>
      <c r="P162" s="181">
        <f>O162*H162</f>
        <v>0</v>
      </c>
      <c r="Q162" s="181">
        <v>1.0000000000000001E-05</v>
      </c>
      <c r="R162" s="181">
        <f>Q162*H162</f>
        <v>0.00021573000000000002</v>
      </c>
      <c r="S162" s="181">
        <v>0</v>
      </c>
      <c r="T162" s="18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3" t="s">
        <v>270</v>
      </c>
      <c r="AT162" s="183" t="s">
        <v>258</v>
      </c>
      <c r="AU162" s="183" t="s">
        <v>90</v>
      </c>
      <c r="AY162" s="19" t="s">
        <v>255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19" t="s">
        <v>87</v>
      </c>
      <c r="BK162" s="184">
        <f>ROUND(I162*H162,2)</f>
        <v>0</v>
      </c>
      <c r="BL162" s="19" t="s">
        <v>270</v>
      </c>
      <c r="BM162" s="183" t="s">
        <v>1565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714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1073</v>
      </c>
      <c r="G164" s="14"/>
      <c r="H164" s="196">
        <v>1.7729999999999999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1074</v>
      </c>
      <c r="G165" s="14"/>
      <c r="H165" s="196">
        <v>19.800000000000001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21.573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37.8" customHeight="1">
      <c r="A167" s="38"/>
      <c r="B167" s="171"/>
      <c r="C167" s="172" t="s">
        <v>287</v>
      </c>
      <c r="D167" s="172" t="s">
        <v>258</v>
      </c>
      <c r="E167" s="173" t="s">
        <v>725</v>
      </c>
      <c r="F167" s="174" t="s">
        <v>726</v>
      </c>
      <c r="G167" s="175" t="s">
        <v>693</v>
      </c>
      <c r="H167" s="176">
        <v>56.359999999999999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4.0000000000000003E-05</v>
      </c>
      <c r="R167" s="181">
        <f>Q167*H167</f>
        <v>0.0022544000000000002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1566</v>
      </c>
    </row>
    <row r="168" s="14" customFormat="1">
      <c r="A168" s="14"/>
      <c r="B168" s="193"/>
      <c r="C168" s="14"/>
      <c r="D168" s="186" t="s">
        <v>265</v>
      </c>
      <c r="E168" s="194" t="s">
        <v>1</v>
      </c>
      <c r="F168" s="195" t="s">
        <v>1564</v>
      </c>
      <c r="G168" s="14"/>
      <c r="H168" s="196">
        <v>56.359999999999999</v>
      </c>
      <c r="I168" s="197"/>
      <c r="J168" s="14"/>
      <c r="K168" s="14"/>
      <c r="L168" s="193"/>
      <c r="M168" s="198"/>
      <c r="N168" s="199"/>
      <c r="O168" s="199"/>
      <c r="P168" s="199"/>
      <c r="Q168" s="199"/>
      <c r="R168" s="199"/>
      <c r="S168" s="199"/>
      <c r="T168" s="20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4" t="s">
        <v>265</v>
      </c>
      <c r="AU168" s="194" t="s">
        <v>90</v>
      </c>
      <c r="AV168" s="14" t="s">
        <v>90</v>
      </c>
      <c r="AW168" s="14" t="s">
        <v>35</v>
      </c>
      <c r="AX168" s="14" t="s">
        <v>87</v>
      </c>
      <c r="AY168" s="194" t="s">
        <v>255</v>
      </c>
    </row>
    <row r="169" s="12" customFormat="1" ht="22.8" customHeight="1">
      <c r="A169" s="12"/>
      <c r="B169" s="158"/>
      <c r="C169" s="12"/>
      <c r="D169" s="159" t="s">
        <v>78</v>
      </c>
      <c r="E169" s="169" t="s">
        <v>600</v>
      </c>
      <c r="F169" s="169" t="s">
        <v>601</v>
      </c>
      <c r="G169" s="12"/>
      <c r="H169" s="12"/>
      <c r="I169" s="161"/>
      <c r="J169" s="170">
        <f>BK169</f>
        <v>0</v>
      </c>
      <c r="K169" s="12"/>
      <c r="L169" s="158"/>
      <c r="M169" s="163"/>
      <c r="N169" s="164"/>
      <c r="O169" s="164"/>
      <c r="P169" s="165">
        <f>SUM(P170:P174)</f>
        <v>0</v>
      </c>
      <c r="Q169" s="164"/>
      <c r="R169" s="165">
        <f>SUM(R170:R174)</f>
        <v>0</v>
      </c>
      <c r="S169" s="164"/>
      <c r="T169" s="166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159" t="s">
        <v>87</v>
      </c>
      <c r="AT169" s="167" t="s">
        <v>78</v>
      </c>
      <c r="AU169" s="167" t="s">
        <v>87</v>
      </c>
      <c r="AY169" s="159" t="s">
        <v>255</v>
      </c>
      <c r="BK169" s="168">
        <f>SUM(BK170:BK174)</f>
        <v>0</v>
      </c>
    </row>
    <row r="170" s="2" customFormat="1" ht="37.8" customHeight="1">
      <c r="A170" s="38"/>
      <c r="B170" s="171"/>
      <c r="C170" s="172" t="s">
        <v>291</v>
      </c>
      <c r="D170" s="172" t="s">
        <v>258</v>
      </c>
      <c r="E170" s="173" t="s">
        <v>728</v>
      </c>
      <c r="F170" s="174" t="s">
        <v>729</v>
      </c>
      <c r="G170" s="175" t="s">
        <v>604</v>
      </c>
      <c r="H170" s="176">
        <v>0.63800000000000001</v>
      </c>
      <c r="I170" s="177"/>
      <c r="J170" s="178">
        <f>ROUND(I170*H170,2)</f>
        <v>0</v>
      </c>
      <c r="K170" s="174" t="s">
        <v>262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270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1567</v>
      </c>
    </row>
    <row r="171" s="2" customFormat="1" ht="33" customHeight="1">
      <c r="A171" s="38"/>
      <c r="B171" s="171"/>
      <c r="C171" s="172" t="s">
        <v>280</v>
      </c>
      <c r="D171" s="172" t="s">
        <v>258</v>
      </c>
      <c r="E171" s="173" t="s">
        <v>606</v>
      </c>
      <c r="F171" s="174" t="s">
        <v>607</v>
      </c>
      <c r="G171" s="175" t="s">
        <v>604</v>
      </c>
      <c r="H171" s="176">
        <v>0.63800000000000001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1568</v>
      </c>
    </row>
    <row r="172" s="2" customFormat="1" ht="44.25" customHeight="1">
      <c r="A172" s="38"/>
      <c r="B172" s="171"/>
      <c r="C172" s="172" t="s">
        <v>301</v>
      </c>
      <c r="D172" s="172" t="s">
        <v>258</v>
      </c>
      <c r="E172" s="173" t="s">
        <v>609</v>
      </c>
      <c r="F172" s="174" t="s">
        <v>732</v>
      </c>
      <c r="G172" s="175" t="s">
        <v>604</v>
      </c>
      <c r="H172" s="176">
        <v>9.5700000000000003</v>
      </c>
      <c r="I172" s="177"/>
      <c r="J172" s="178">
        <f>ROUND(I172*H172,2)</f>
        <v>0</v>
      </c>
      <c r="K172" s="174" t="s">
        <v>262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270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270</v>
      </c>
      <c r="BM172" s="183" t="s">
        <v>1569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1570</v>
      </c>
      <c r="G173" s="14"/>
      <c r="H173" s="196">
        <v>9.5700000000000003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307</v>
      </c>
      <c r="D174" s="172" t="s">
        <v>258</v>
      </c>
      <c r="E174" s="173" t="s">
        <v>616</v>
      </c>
      <c r="F174" s="174" t="s">
        <v>617</v>
      </c>
      <c r="G174" s="175" t="s">
        <v>604</v>
      </c>
      <c r="H174" s="176">
        <v>0.63800000000000001</v>
      </c>
      <c r="I174" s="177"/>
      <c r="J174" s="178">
        <f>ROUND(I174*H174,2)</f>
        <v>0</v>
      </c>
      <c r="K174" s="174" t="s">
        <v>262</v>
      </c>
      <c r="L174" s="39"/>
      <c r="M174" s="179" t="s">
        <v>1</v>
      </c>
      <c r="N174" s="180" t="s">
        <v>44</v>
      </c>
      <c r="O174" s="77"/>
      <c r="P174" s="181">
        <f>O174*H174</f>
        <v>0</v>
      </c>
      <c r="Q174" s="181">
        <v>0</v>
      </c>
      <c r="R174" s="181">
        <f>Q174*H174</f>
        <v>0</v>
      </c>
      <c r="S174" s="181">
        <v>0</v>
      </c>
      <c r="T174" s="18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270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270</v>
      </c>
      <c r="BM174" s="183" t="s">
        <v>1571</v>
      </c>
    </row>
    <row r="175" s="12" customFormat="1" ht="22.8" customHeight="1">
      <c r="A175" s="12"/>
      <c r="B175" s="158"/>
      <c r="C175" s="12"/>
      <c r="D175" s="159" t="s">
        <v>78</v>
      </c>
      <c r="E175" s="169" t="s">
        <v>736</v>
      </c>
      <c r="F175" s="169" t="s">
        <v>737</v>
      </c>
      <c r="G175" s="12"/>
      <c r="H175" s="12"/>
      <c r="I175" s="161"/>
      <c r="J175" s="170">
        <f>BK175</f>
        <v>0</v>
      </c>
      <c r="K175" s="12"/>
      <c r="L175" s="158"/>
      <c r="M175" s="163"/>
      <c r="N175" s="164"/>
      <c r="O175" s="164"/>
      <c r="P175" s="165">
        <f>P176</f>
        <v>0</v>
      </c>
      <c r="Q175" s="164"/>
      <c r="R175" s="165">
        <f>R176</f>
        <v>0</v>
      </c>
      <c r="S175" s="164"/>
      <c r="T175" s="16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59" t="s">
        <v>87</v>
      </c>
      <c r="AT175" s="167" t="s">
        <v>78</v>
      </c>
      <c r="AU175" s="167" t="s">
        <v>87</v>
      </c>
      <c r="AY175" s="159" t="s">
        <v>255</v>
      </c>
      <c r="BK175" s="168">
        <f>BK176</f>
        <v>0</v>
      </c>
    </row>
    <row r="176" s="2" customFormat="1" ht="62.7" customHeight="1">
      <c r="A176" s="38"/>
      <c r="B176" s="171"/>
      <c r="C176" s="172" t="s">
        <v>312</v>
      </c>
      <c r="D176" s="172" t="s">
        <v>258</v>
      </c>
      <c r="E176" s="173" t="s">
        <v>738</v>
      </c>
      <c r="F176" s="174" t="s">
        <v>739</v>
      </c>
      <c r="G176" s="175" t="s">
        <v>604</v>
      </c>
      <c r="H176" s="176">
        <v>0.70299999999999996</v>
      </c>
      <c r="I176" s="177"/>
      <c r="J176" s="178">
        <f>ROUND(I176*H176,2)</f>
        <v>0</v>
      </c>
      <c r="K176" s="174" t="s">
        <v>262</v>
      </c>
      <c r="L176" s="39"/>
      <c r="M176" s="179" t="s">
        <v>1</v>
      </c>
      <c r="N176" s="180" t="s">
        <v>44</v>
      </c>
      <c r="O176" s="77"/>
      <c r="P176" s="181">
        <f>O176*H176</f>
        <v>0</v>
      </c>
      <c r="Q176" s="181">
        <v>0</v>
      </c>
      <c r="R176" s="181">
        <f>Q176*H176</f>
        <v>0</v>
      </c>
      <c r="S176" s="181">
        <v>0</v>
      </c>
      <c r="T176" s="18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270</v>
      </c>
      <c r="AT176" s="183" t="s">
        <v>258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270</v>
      </c>
      <c r="BM176" s="183" t="s">
        <v>1572</v>
      </c>
    </row>
    <row r="177" s="12" customFormat="1" ht="25.92" customHeight="1">
      <c r="A177" s="12"/>
      <c r="B177" s="158"/>
      <c r="C177" s="12"/>
      <c r="D177" s="159" t="s">
        <v>78</v>
      </c>
      <c r="E177" s="160" t="s">
        <v>253</v>
      </c>
      <c r="F177" s="160" t="s">
        <v>254</v>
      </c>
      <c r="G177" s="12"/>
      <c r="H177" s="12"/>
      <c r="I177" s="161"/>
      <c r="J177" s="162">
        <f>BK177</f>
        <v>0</v>
      </c>
      <c r="K177" s="12"/>
      <c r="L177" s="158"/>
      <c r="M177" s="163"/>
      <c r="N177" s="164"/>
      <c r="O177" s="164"/>
      <c r="P177" s="165">
        <f>P178+P199+P205+P244+P253+P287+P323+P361</f>
        <v>0</v>
      </c>
      <c r="Q177" s="164"/>
      <c r="R177" s="165">
        <f>R178+R199+R205+R244+R253+R287+R323+R361</f>
        <v>1.12514519</v>
      </c>
      <c r="S177" s="164"/>
      <c r="T177" s="166">
        <f>T178+T199+T205+T244+T253+T287+T323+T361</f>
        <v>0.63595891999999998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159" t="s">
        <v>90</v>
      </c>
      <c r="AT177" s="167" t="s">
        <v>78</v>
      </c>
      <c r="AU177" s="167" t="s">
        <v>79</v>
      </c>
      <c r="AY177" s="159" t="s">
        <v>255</v>
      </c>
      <c r="BK177" s="168">
        <f>BK178+BK199+BK205+BK244+BK253+BK287+BK323+BK361</f>
        <v>0</v>
      </c>
    </row>
    <row r="178" s="12" customFormat="1" ht="22.8" customHeight="1">
      <c r="A178" s="12"/>
      <c r="B178" s="158"/>
      <c r="C178" s="12"/>
      <c r="D178" s="159" t="s">
        <v>78</v>
      </c>
      <c r="E178" s="169" t="s">
        <v>1087</v>
      </c>
      <c r="F178" s="169" t="s">
        <v>1088</v>
      </c>
      <c r="G178" s="12"/>
      <c r="H178" s="12"/>
      <c r="I178" s="161"/>
      <c r="J178" s="170">
        <f>BK178</f>
        <v>0</v>
      </c>
      <c r="K178" s="12"/>
      <c r="L178" s="158"/>
      <c r="M178" s="163"/>
      <c r="N178" s="164"/>
      <c r="O178" s="164"/>
      <c r="P178" s="165">
        <f>SUM(P179:P198)</f>
        <v>0</v>
      </c>
      <c r="Q178" s="164"/>
      <c r="R178" s="165">
        <f>SUM(R179:R198)</f>
        <v>0.035720000000000002</v>
      </c>
      <c r="S178" s="164"/>
      <c r="T178" s="166">
        <f>SUM(T179:T198)</f>
        <v>0.02102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159" t="s">
        <v>90</v>
      </c>
      <c r="AT178" s="167" t="s">
        <v>78</v>
      </c>
      <c r="AU178" s="167" t="s">
        <v>87</v>
      </c>
      <c r="AY178" s="159" t="s">
        <v>255</v>
      </c>
      <c r="BK178" s="168">
        <f>SUM(BK179:BK198)</f>
        <v>0</v>
      </c>
    </row>
    <row r="179" s="2" customFormat="1" ht="16.5" customHeight="1">
      <c r="A179" s="38"/>
      <c r="B179" s="171"/>
      <c r="C179" s="172" t="s">
        <v>8</v>
      </c>
      <c r="D179" s="172" t="s">
        <v>258</v>
      </c>
      <c r="E179" s="173" t="s">
        <v>1089</v>
      </c>
      <c r="F179" s="174" t="s">
        <v>1090</v>
      </c>
      <c r="G179" s="175" t="s">
        <v>1091</v>
      </c>
      <c r="H179" s="176">
        <v>1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0.019460000000000002</v>
      </c>
      <c r="T179" s="182">
        <f>S179*H179</f>
        <v>0.019460000000000002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263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263</v>
      </c>
      <c r="BM179" s="183" t="s">
        <v>1573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1559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87</v>
      </c>
      <c r="G181" s="14"/>
      <c r="H181" s="196">
        <v>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87</v>
      </c>
      <c r="AY181" s="194" t="s">
        <v>255</v>
      </c>
    </row>
    <row r="182" s="2" customFormat="1" ht="37.8" customHeight="1">
      <c r="A182" s="38"/>
      <c r="B182" s="171"/>
      <c r="C182" s="172" t="s">
        <v>320</v>
      </c>
      <c r="D182" s="172" t="s">
        <v>258</v>
      </c>
      <c r="E182" s="173" t="s">
        <v>1093</v>
      </c>
      <c r="F182" s="174" t="s">
        <v>1094</v>
      </c>
      <c r="G182" s="175" t="s">
        <v>1091</v>
      </c>
      <c r="H182" s="176">
        <v>1</v>
      </c>
      <c r="I182" s="177"/>
      <c r="J182" s="178">
        <f>ROUND(I182*H182,2)</f>
        <v>0</v>
      </c>
      <c r="K182" s="174" t="s">
        <v>262</v>
      </c>
      <c r="L182" s="39"/>
      <c r="M182" s="179" t="s">
        <v>1</v>
      </c>
      <c r="N182" s="180" t="s">
        <v>44</v>
      </c>
      <c r="O182" s="77"/>
      <c r="P182" s="181">
        <f>O182*H182</f>
        <v>0</v>
      </c>
      <c r="Q182" s="181">
        <v>0.021219999999999999</v>
      </c>
      <c r="R182" s="181">
        <f>Q182*H182</f>
        <v>0.021219999999999999</v>
      </c>
      <c r="S182" s="181">
        <v>0</v>
      </c>
      <c r="T182" s="18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3" t="s">
        <v>263</v>
      </c>
      <c r="AT182" s="183" t="s">
        <v>258</v>
      </c>
      <c r="AU182" s="183" t="s">
        <v>90</v>
      </c>
      <c r="AY182" s="19" t="s">
        <v>255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19" t="s">
        <v>87</v>
      </c>
      <c r="BK182" s="184">
        <f>ROUND(I182*H182,2)</f>
        <v>0</v>
      </c>
      <c r="BL182" s="19" t="s">
        <v>263</v>
      </c>
      <c r="BM182" s="183" t="s">
        <v>1574</v>
      </c>
    </row>
    <row r="183" s="13" customFormat="1">
      <c r="A183" s="13"/>
      <c r="B183" s="185"/>
      <c r="C183" s="13"/>
      <c r="D183" s="186" t="s">
        <v>265</v>
      </c>
      <c r="E183" s="187" t="s">
        <v>1</v>
      </c>
      <c r="F183" s="188" t="s">
        <v>1559</v>
      </c>
      <c r="G183" s="13"/>
      <c r="H183" s="187" t="s">
        <v>1</v>
      </c>
      <c r="I183" s="189"/>
      <c r="J183" s="13"/>
      <c r="K183" s="13"/>
      <c r="L183" s="185"/>
      <c r="M183" s="190"/>
      <c r="N183" s="191"/>
      <c r="O183" s="191"/>
      <c r="P183" s="191"/>
      <c r="Q183" s="191"/>
      <c r="R183" s="191"/>
      <c r="S183" s="191"/>
      <c r="T183" s="19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87" t="s">
        <v>265</v>
      </c>
      <c r="AU183" s="187" t="s">
        <v>90</v>
      </c>
      <c r="AV183" s="13" t="s">
        <v>87</v>
      </c>
      <c r="AW183" s="13" t="s">
        <v>35</v>
      </c>
      <c r="AX183" s="13" t="s">
        <v>79</v>
      </c>
      <c r="AY183" s="187" t="s">
        <v>255</v>
      </c>
    </row>
    <row r="184" s="14" customFormat="1">
      <c r="A184" s="14"/>
      <c r="B184" s="193"/>
      <c r="C184" s="14"/>
      <c r="D184" s="186" t="s">
        <v>265</v>
      </c>
      <c r="E184" s="194" t="s">
        <v>1</v>
      </c>
      <c r="F184" s="195" t="s">
        <v>87</v>
      </c>
      <c r="G184" s="14"/>
      <c r="H184" s="196">
        <v>1</v>
      </c>
      <c r="I184" s="197"/>
      <c r="J184" s="14"/>
      <c r="K184" s="14"/>
      <c r="L184" s="193"/>
      <c r="M184" s="198"/>
      <c r="N184" s="199"/>
      <c r="O184" s="199"/>
      <c r="P184" s="199"/>
      <c r="Q184" s="199"/>
      <c r="R184" s="199"/>
      <c r="S184" s="199"/>
      <c r="T184" s="20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4" t="s">
        <v>265</v>
      </c>
      <c r="AU184" s="194" t="s">
        <v>90</v>
      </c>
      <c r="AV184" s="14" t="s">
        <v>90</v>
      </c>
      <c r="AW184" s="14" t="s">
        <v>35</v>
      </c>
      <c r="AX184" s="14" t="s">
        <v>87</v>
      </c>
      <c r="AY184" s="194" t="s">
        <v>255</v>
      </c>
    </row>
    <row r="185" s="2" customFormat="1" ht="16.5" customHeight="1">
      <c r="A185" s="38"/>
      <c r="B185" s="171"/>
      <c r="C185" s="172" t="s">
        <v>325</v>
      </c>
      <c r="D185" s="172" t="s">
        <v>258</v>
      </c>
      <c r="E185" s="173" t="s">
        <v>1096</v>
      </c>
      <c r="F185" s="174" t="s">
        <v>1097</v>
      </c>
      <c r="G185" s="175" t="s">
        <v>1091</v>
      </c>
      <c r="H185" s="176">
        <v>1</v>
      </c>
      <c r="I185" s="177"/>
      <c r="J185" s="178">
        <f>ROUND(I185*H185,2)</f>
        <v>0</v>
      </c>
      <c r="K185" s="174" t="s">
        <v>262</v>
      </c>
      <c r="L185" s="39"/>
      <c r="M185" s="179" t="s">
        <v>1</v>
      </c>
      <c r="N185" s="180" t="s">
        <v>44</v>
      </c>
      <c r="O185" s="77"/>
      <c r="P185" s="181">
        <f>O185*H185</f>
        <v>0</v>
      </c>
      <c r="Q185" s="181">
        <v>0</v>
      </c>
      <c r="R185" s="181">
        <f>Q185*H185</f>
        <v>0</v>
      </c>
      <c r="S185" s="181">
        <v>0.00156</v>
      </c>
      <c r="T185" s="182">
        <f>S185*H185</f>
        <v>0.00156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3" t="s">
        <v>263</v>
      </c>
      <c r="AT185" s="183" t="s">
        <v>258</v>
      </c>
      <c r="AU185" s="183" t="s">
        <v>90</v>
      </c>
      <c r="AY185" s="19" t="s">
        <v>255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19" t="s">
        <v>87</v>
      </c>
      <c r="BK185" s="184">
        <f>ROUND(I185*H185,2)</f>
        <v>0</v>
      </c>
      <c r="BL185" s="19" t="s">
        <v>263</v>
      </c>
      <c r="BM185" s="183" t="s">
        <v>1575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1559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87</v>
      </c>
      <c r="G187" s="14"/>
      <c r="H187" s="196">
        <v>1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87</v>
      </c>
      <c r="AY187" s="194" t="s">
        <v>255</v>
      </c>
    </row>
    <row r="188" s="2" customFormat="1" ht="21.75" customHeight="1">
      <c r="A188" s="38"/>
      <c r="B188" s="171"/>
      <c r="C188" s="172" t="s">
        <v>330</v>
      </c>
      <c r="D188" s="172" t="s">
        <v>258</v>
      </c>
      <c r="E188" s="173" t="s">
        <v>1099</v>
      </c>
      <c r="F188" s="174" t="s">
        <v>1100</v>
      </c>
      <c r="G188" s="175" t="s">
        <v>1091</v>
      </c>
      <c r="H188" s="176">
        <v>1</v>
      </c>
      <c r="I188" s="177"/>
      <c r="J188" s="178">
        <f>ROUND(I188*H188,2)</f>
        <v>0</v>
      </c>
      <c r="K188" s="174" t="s">
        <v>262</v>
      </c>
      <c r="L188" s="39"/>
      <c r="M188" s="179" t="s">
        <v>1</v>
      </c>
      <c r="N188" s="180" t="s">
        <v>44</v>
      </c>
      <c r="O188" s="77"/>
      <c r="P188" s="181">
        <f>O188*H188</f>
        <v>0</v>
      </c>
      <c r="Q188" s="181">
        <v>0.0018</v>
      </c>
      <c r="R188" s="181">
        <f>Q188*H188</f>
        <v>0.0018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263</v>
      </c>
      <c r="AT188" s="183" t="s">
        <v>258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263</v>
      </c>
      <c r="BM188" s="183" t="s">
        <v>1576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1559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87</v>
      </c>
      <c r="G190" s="14"/>
      <c r="H190" s="196">
        <v>1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87</v>
      </c>
      <c r="AY190" s="194" t="s">
        <v>255</v>
      </c>
    </row>
    <row r="191" s="2" customFormat="1" ht="24.15" customHeight="1">
      <c r="A191" s="38"/>
      <c r="B191" s="171"/>
      <c r="C191" s="172" t="s">
        <v>263</v>
      </c>
      <c r="D191" s="172" t="s">
        <v>258</v>
      </c>
      <c r="E191" s="173" t="s">
        <v>1102</v>
      </c>
      <c r="F191" s="174" t="s">
        <v>1103</v>
      </c>
      <c r="G191" s="175" t="s">
        <v>261</v>
      </c>
      <c r="H191" s="176">
        <v>1</v>
      </c>
      <c r="I191" s="177"/>
      <c r="J191" s="178">
        <f>ROUND(I191*H191,2)</f>
        <v>0</v>
      </c>
      <c r="K191" s="174" t="s">
        <v>262</v>
      </c>
      <c r="L191" s="39"/>
      <c r="M191" s="179" t="s">
        <v>1</v>
      </c>
      <c r="N191" s="180" t="s">
        <v>44</v>
      </c>
      <c r="O191" s="77"/>
      <c r="P191" s="181">
        <f>O191*H191</f>
        <v>0</v>
      </c>
      <c r="Q191" s="181">
        <v>0.00023000000000000001</v>
      </c>
      <c r="R191" s="181">
        <f>Q191*H191</f>
        <v>0.00023000000000000001</v>
      </c>
      <c r="S191" s="181">
        <v>0</v>
      </c>
      <c r="T191" s="18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3" t="s">
        <v>263</v>
      </c>
      <c r="AT191" s="183" t="s">
        <v>258</v>
      </c>
      <c r="AU191" s="183" t="s">
        <v>90</v>
      </c>
      <c r="AY191" s="19" t="s">
        <v>255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19" t="s">
        <v>87</v>
      </c>
      <c r="BK191" s="184">
        <f>ROUND(I191*H191,2)</f>
        <v>0</v>
      </c>
      <c r="BL191" s="19" t="s">
        <v>263</v>
      </c>
      <c r="BM191" s="183" t="s">
        <v>1577</v>
      </c>
    </row>
    <row r="192" s="13" customFormat="1">
      <c r="A192" s="13"/>
      <c r="B192" s="185"/>
      <c r="C192" s="13"/>
      <c r="D192" s="186" t="s">
        <v>265</v>
      </c>
      <c r="E192" s="187" t="s">
        <v>1</v>
      </c>
      <c r="F192" s="188" t="s">
        <v>1559</v>
      </c>
      <c r="G192" s="13"/>
      <c r="H192" s="187" t="s">
        <v>1</v>
      </c>
      <c r="I192" s="189"/>
      <c r="J192" s="13"/>
      <c r="K192" s="13"/>
      <c r="L192" s="185"/>
      <c r="M192" s="190"/>
      <c r="N192" s="191"/>
      <c r="O192" s="191"/>
      <c r="P192" s="191"/>
      <c r="Q192" s="191"/>
      <c r="R192" s="191"/>
      <c r="S192" s="191"/>
      <c r="T192" s="19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187" t="s">
        <v>265</v>
      </c>
      <c r="AU192" s="187" t="s">
        <v>90</v>
      </c>
      <c r="AV192" s="13" t="s">
        <v>87</v>
      </c>
      <c r="AW192" s="13" t="s">
        <v>35</v>
      </c>
      <c r="AX192" s="13" t="s">
        <v>79</v>
      </c>
      <c r="AY192" s="187" t="s">
        <v>255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1105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87</v>
      </c>
      <c r="AY194" s="194" t="s">
        <v>255</v>
      </c>
    </row>
    <row r="195" s="2" customFormat="1" ht="16.5" customHeight="1">
      <c r="A195" s="38"/>
      <c r="B195" s="171"/>
      <c r="C195" s="172" t="s">
        <v>337</v>
      </c>
      <c r="D195" s="172" t="s">
        <v>258</v>
      </c>
      <c r="E195" s="173" t="s">
        <v>1106</v>
      </c>
      <c r="F195" s="174" t="s">
        <v>1107</v>
      </c>
      <c r="G195" s="175" t="s">
        <v>1091</v>
      </c>
      <c r="H195" s="176">
        <v>1</v>
      </c>
      <c r="I195" s="177"/>
      <c r="J195" s="178">
        <f>ROUND(I195*H195,2)</f>
        <v>0</v>
      </c>
      <c r="K195" s="174" t="s">
        <v>1</v>
      </c>
      <c r="L195" s="39"/>
      <c r="M195" s="179" t="s">
        <v>1</v>
      </c>
      <c r="N195" s="180" t="s">
        <v>44</v>
      </c>
      <c r="O195" s="77"/>
      <c r="P195" s="181">
        <f>O195*H195</f>
        <v>0</v>
      </c>
      <c r="Q195" s="181">
        <v>0.01247</v>
      </c>
      <c r="R195" s="181">
        <f>Q195*H195</f>
        <v>0.01247</v>
      </c>
      <c r="S195" s="181">
        <v>0</v>
      </c>
      <c r="T195" s="18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3" t="s">
        <v>263</v>
      </c>
      <c r="AT195" s="183" t="s">
        <v>258</v>
      </c>
      <c r="AU195" s="183" t="s">
        <v>90</v>
      </c>
      <c r="AY195" s="19" t="s">
        <v>255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19" t="s">
        <v>87</v>
      </c>
      <c r="BK195" s="184">
        <f>ROUND(I195*H195,2)</f>
        <v>0</v>
      </c>
      <c r="BL195" s="19" t="s">
        <v>263</v>
      </c>
      <c r="BM195" s="183" t="s">
        <v>1578</v>
      </c>
    </row>
    <row r="196" s="13" customFormat="1">
      <c r="A196" s="13"/>
      <c r="B196" s="185"/>
      <c r="C196" s="13"/>
      <c r="D196" s="186" t="s">
        <v>265</v>
      </c>
      <c r="E196" s="187" t="s">
        <v>1</v>
      </c>
      <c r="F196" s="188" t="s">
        <v>1559</v>
      </c>
      <c r="G196" s="13"/>
      <c r="H196" s="187" t="s">
        <v>1</v>
      </c>
      <c r="I196" s="189"/>
      <c r="J196" s="13"/>
      <c r="K196" s="13"/>
      <c r="L196" s="185"/>
      <c r="M196" s="190"/>
      <c r="N196" s="191"/>
      <c r="O196" s="191"/>
      <c r="P196" s="191"/>
      <c r="Q196" s="191"/>
      <c r="R196" s="191"/>
      <c r="S196" s="191"/>
      <c r="T196" s="19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87" t="s">
        <v>265</v>
      </c>
      <c r="AU196" s="187" t="s">
        <v>90</v>
      </c>
      <c r="AV196" s="13" t="s">
        <v>87</v>
      </c>
      <c r="AW196" s="13" t="s">
        <v>35</v>
      </c>
      <c r="AX196" s="13" t="s">
        <v>79</v>
      </c>
      <c r="AY196" s="187" t="s">
        <v>255</v>
      </c>
    </row>
    <row r="197" s="14" customFormat="1">
      <c r="A197" s="14"/>
      <c r="B197" s="193"/>
      <c r="C197" s="14"/>
      <c r="D197" s="186" t="s">
        <v>265</v>
      </c>
      <c r="E197" s="194" t="s">
        <v>1</v>
      </c>
      <c r="F197" s="195" t="s">
        <v>87</v>
      </c>
      <c r="G197" s="14"/>
      <c r="H197" s="196">
        <v>1</v>
      </c>
      <c r="I197" s="197"/>
      <c r="J197" s="14"/>
      <c r="K197" s="14"/>
      <c r="L197" s="193"/>
      <c r="M197" s="198"/>
      <c r="N197" s="199"/>
      <c r="O197" s="199"/>
      <c r="P197" s="199"/>
      <c r="Q197" s="199"/>
      <c r="R197" s="199"/>
      <c r="S197" s="199"/>
      <c r="T197" s="20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194" t="s">
        <v>265</v>
      </c>
      <c r="AU197" s="194" t="s">
        <v>90</v>
      </c>
      <c r="AV197" s="14" t="s">
        <v>90</v>
      </c>
      <c r="AW197" s="14" t="s">
        <v>35</v>
      </c>
      <c r="AX197" s="14" t="s">
        <v>87</v>
      </c>
      <c r="AY197" s="194" t="s">
        <v>255</v>
      </c>
    </row>
    <row r="198" s="2" customFormat="1" ht="49.05" customHeight="1">
      <c r="A198" s="38"/>
      <c r="B198" s="171"/>
      <c r="C198" s="172" t="s">
        <v>340</v>
      </c>
      <c r="D198" s="172" t="s">
        <v>258</v>
      </c>
      <c r="E198" s="173" t="s">
        <v>1109</v>
      </c>
      <c r="F198" s="174" t="s">
        <v>1110</v>
      </c>
      <c r="G198" s="175" t="s">
        <v>759</v>
      </c>
      <c r="H198" s="224"/>
      <c r="I198" s="177"/>
      <c r="J198" s="178">
        <f>ROUND(I198*H198,2)</f>
        <v>0</v>
      </c>
      <c r="K198" s="174" t="s">
        <v>262</v>
      </c>
      <c r="L198" s="39"/>
      <c r="M198" s="179" t="s">
        <v>1</v>
      </c>
      <c r="N198" s="180" t="s">
        <v>44</v>
      </c>
      <c r="O198" s="77"/>
      <c r="P198" s="181">
        <f>O198*H198</f>
        <v>0</v>
      </c>
      <c r="Q198" s="181">
        <v>0</v>
      </c>
      <c r="R198" s="181">
        <f>Q198*H198</f>
        <v>0</v>
      </c>
      <c r="S198" s="181">
        <v>0</v>
      </c>
      <c r="T198" s="18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3" t="s">
        <v>263</v>
      </c>
      <c r="AT198" s="183" t="s">
        <v>258</v>
      </c>
      <c r="AU198" s="183" t="s">
        <v>90</v>
      </c>
      <c r="AY198" s="19" t="s">
        <v>255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19" t="s">
        <v>87</v>
      </c>
      <c r="BK198" s="184">
        <f>ROUND(I198*H198,2)</f>
        <v>0</v>
      </c>
      <c r="BL198" s="19" t="s">
        <v>263</v>
      </c>
      <c r="BM198" s="183" t="s">
        <v>1579</v>
      </c>
    </row>
    <row r="199" s="12" customFormat="1" ht="22.8" customHeight="1">
      <c r="A199" s="12"/>
      <c r="B199" s="158"/>
      <c r="C199" s="12"/>
      <c r="D199" s="159" t="s">
        <v>78</v>
      </c>
      <c r="E199" s="169" t="s">
        <v>741</v>
      </c>
      <c r="F199" s="169" t="s">
        <v>742</v>
      </c>
      <c r="G199" s="12"/>
      <c r="H199" s="12"/>
      <c r="I199" s="161"/>
      <c r="J199" s="170">
        <f>BK199</f>
        <v>0</v>
      </c>
      <c r="K199" s="12"/>
      <c r="L199" s="158"/>
      <c r="M199" s="163"/>
      <c r="N199" s="164"/>
      <c r="O199" s="164"/>
      <c r="P199" s="165">
        <f>SUM(P200:P204)</f>
        <v>0</v>
      </c>
      <c r="Q199" s="164"/>
      <c r="R199" s="165">
        <f>SUM(R200:R204)</f>
        <v>0.68759200000000009</v>
      </c>
      <c r="S199" s="164"/>
      <c r="T199" s="166">
        <f>SUM(T200:T204)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159" t="s">
        <v>90</v>
      </c>
      <c r="AT199" s="167" t="s">
        <v>78</v>
      </c>
      <c r="AU199" s="167" t="s">
        <v>87</v>
      </c>
      <c r="AY199" s="159" t="s">
        <v>255</v>
      </c>
      <c r="BK199" s="168">
        <f>SUM(BK200:BK204)</f>
        <v>0</v>
      </c>
    </row>
    <row r="200" s="2" customFormat="1" ht="49.05" customHeight="1">
      <c r="A200" s="38"/>
      <c r="B200" s="171"/>
      <c r="C200" s="172" t="s">
        <v>343</v>
      </c>
      <c r="D200" s="172" t="s">
        <v>258</v>
      </c>
      <c r="E200" s="173" t="s">
        <v>1112</v>
      </c>
      <c r="F200" s="174" t="s">
        <v>1113</v>
      </c>
      <c r="G200" s="175" t="s">
        <v>693</v>
      </c>
      <c r="H200" s="176">
        <v>56.359999999999999</v>
      </c>
      <c r="I200" s="177"/>
      <c r="J200" s="178">
        <f>ROUND(I200*H200,2)</f>
        <v>0</v>
      </c>
      <c r="K200" s="174" t="s">
        <v>262</v>
      </c>
      <c r="L200" s="39"/>
      <c r="M200" s="179" t="s">
        <v>1</v>
      </c>
      <c r="N200" s="180" t="s">
        <v>44</v>
      </c>
      <c r="O200" s="77"/>
      <c r="P200" s="181">
        <f>O200*H200</f>
        <v>0</v>
      </c>
      <c r="Q200" s="181">
        <v>0.012200000000000001</v>
      </c>
      <c r="R200" s="181">
        <f>Q200*H200</f>
        <v>0.68759200000000009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263</v>
      </c>
      <c r="AT200" s="183" t="s">
        <v>258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263</v>
      </c>
      <c r="BM200" s="183" t="s">
        <v>1580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1559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1564</v>
      </c>
      <c r="G202" s="14"/>
      <c r="H202" s="196">
        <v>56.359999999999999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56.359999999999999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76.35" customHeight="1">
      <c r="A204" s="38"/>
      <c r="B204" s="171"/>
      <c r="C204" s="172" t="s">
        <v>348</v>
      </c>
      <c r="D204" s="172" t="s">
        <v>258</v>
      </c>
      <c r="E204" s="173" t="s">
        <v>757</v>
      </c>
      <c r="F204" s="174" t="s">
        <v>758</v>
      </c>
      <c r="G204" s="175" t="s">
        <v>759</v>
      </c>
      <c r="H204" s="224"/>
      <c r="I204" s="177"/>
      <c r="J204" s="178">
        <f>ROUND(I204*H204,2)</f>
        <v>0</v>
      </c>
      <c r="K204" s="174" t="s">
        <v>262</v>
      </c>
      <c r="L204" s="39"/>
      <c r="M204" s="179" t="s">
        <v>1</v>
      </c>
      <c r="N204" s="180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263</v>
      </c>
      <c r="AT204" s="183" t="s">
        <v>258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263</v>
      </c>
      <c r="BM204" s="183" t="s">
        <v>1581</v>
      </c>
    </row>
    <row r="205" s="12" customFormat="1" ht="22.8" customHeight="1">
      <c r="A205" s="12"/>
      <c r="B205" s="158"/>
      <c r="C205" s="12"/>
      <c r="D205" s="159" t="s">
        <v>78</v>
      </c>
      <c r="E205" s="169" t="s">
        <v>761</v>
      </c>
      <c r="F205" s="169" t="s">
        <v>762</v>
      </c>
      <c r="G205" s="12"/>
      <c r="H205" s="12"/>
      <c r="I205" s="161"/>
      <c r="J205" s="170">
        <f>BK205</f>
        <v>0</v>
      </c>
      <c r="K205" s="12"/>
      <c r="L205" s="158"/>
      <c r="M205" s="163"/>
      <c r="N205" s="164"/>
      <c r="O205" s="164"/>
      <c r="P205" s="165">
        <f>SUM(P206:P243)</f>
        <v>0</v>
      </c>
      <c r="Q205" s="164"/>
      <c r="R205" s="165">
        <f>SUM(R206:R243)</f>
        <v>0.023820000000000001</v>
      </c>
      <c r="S205" s="164"/>
      <c r="T205" s="166">
        <f>SUM(T206:T243)</f>
        <v>0.02545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159" t="s">
        <v>90</v>
      </c>
      <c r="AT205" s="167" t="s">
        <v>78</v>
      </c>
      <c r="AU205" s="167" t="s">
        <v>87</v>
      </c>
      <c r="AY205" s="159" t="s">
        <v>255</v>
      </c>
      <c r="BK205" s="168">
        <f>SUM(BK206:BK243)</f>
        <v>0</v>
      </c>
    </row>
    <row r="206" s="2" customFormat="1" ht="24.15" customHeight="1">
      <c r="A206" s="38"/>
      <c r="B206" s="171"/>
      <c r="C206" s="172" t="s">
        <v>7</v>
      </c>
      <c r="D206" s="172" t="s">
        <v>258</v>
      </c>
      <c r="E206" s="173" t="s">
        <v>763</v>
      </c>
      <c r="F206" s="174" t="s">
        <v>764</v>
      </c>
      <c r="G206" s="175" t="s">
        <v>261</v>
      </c>
      <c r="H206" s="176">
        <v>1</v>
      </c>
      <c r="I206" s="177"/>
      <c r="J206" s="178">
        <f>ROUND(I206*H206,2)</f>
        <v>0</v>
      </c>
      <c r="K206" s="174" t="s">
        <v>262</v>
      </c>
      <c r="L206" s="39"/>
      <c r="M206" s="179" t="s">
        <v>1</v>
      </c>
      <c r="N206" s="180" t="s">
        <v>44</v>
      </c>
      <c r="O206" s="77"/>
      <c r="P206" s="181">
        <f>O206*H206</f>
        <v>0</v>
      </c>
      <c r="Q206" s="181">
        <v>0</v>
      </c>
      <c r="R206" s="181">
        <f>Q206*H206</f>
        <v>0</v>
      </c>
      <c r="S206" s="181">
        <v>0.001</v>
      </c>
      <c r="T206" s="182">
        <f>S206*H206</f>
        <v>0.001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3" t="s">
        <v>263</v>
      </c>
      <c r="AT206" s="183" t="s">
        <v>258</v>
      </c>
      <c r="AU206" s="183" t="s">
        <v>90</v>
      </c>
      <c r="AY206" s="19" t="s">
        <v>255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19" t="s">
        <v>87</v>
      </c>
      <c r="BK206" s="184">
        <f>ROUND(I206*H206,2)</f>
        <v>0</v>
      </c>
      <c r="BL206" s="19" t="s">
        <v>263</v>
      </c>
      <c r="BM206" s="183" t="s">
        <v>1582</v>
      </c>
    </row>
    <row r="207" s="13" customFormat="1">
      <c r="A207" s="13"/>
      <c r="B207" s="185"/>
      <c r="C207" s="13"/>
      <c r="D207" s="186" t="s">
        <v>265</v>
      </c>
      <c r="E207" s="187" t="s">
        <v>1</v>
      </c>
      <c r="F207" s="188" t="s">
        <v>1117</v>
      </c>
      <c r="G207" s="13"/>
      <c r="H207" s="187" t="s">
        <v>1</v>
      </c>
      <c r="I207" s="189"/>
      <c r="J207" s="13"/>
      <c r="K207" s="13"/>
      <c r="L207" s="185"/>
      <c r="M207" s="190"/>
      <c r="N207" s="191"/>
      <c r="O207" s="191"/>
      <c r="P207" s="191"/>
      <c r="Q207" s="191"/>
      <c r="R207" s="191"/>
      <c r="S207" s="191"/>
      <c r="T207" s="19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87" t="s">
        <v>265</v>
      </c>
      <c r="AU207" s="187" t="s">
        <v>90</v>
      </c>
      <c r="AV207" s="13" t="s">
        <v>87</v>
      </c>
      <c r="AW207" s="13" t="s">
        <v>35</v>
      </c>
      <c r="AX207" s="13" t="s">
        <v>79</v>
      </c>
      <c r="AY207" s="187" t="s">
        <v>255</v>
      </c>
    </row>
    <row r="208" s="13" customFormat="1">
      <c r="A208" s="13"/>
      <c r="B208" s="185"/>
      <c r="C208" s="13"/>
      <c r="D208" s="186" t="s">
        <v>265</v>
      </c>
      <c r="E208" s="187" t="s">
        <v>1</v>
      </c>
      <c r="F208" s="188" t="s">
        <v>1559</v>
      </c>
      <c r="G208" s="13"/>
      <c r="H208" s="187" t="s">
        <v>1</v>
      </c>
      <c r="I208" s="189"/>
      <c r="J208" s="13"/>
      <c r="K208" s="13"/>
      <c r="L208" s="185"/>
      <c r="M208" s="190"/>
      <c r="N208" s="191"/>
      <c r="O208" s="191"/>
      <c r="P208" s="191"/>
      <c r="Q208" s="191"/>
      <c r="R208" s="191"/>
      <c r="S208" s="191"/>
      <c r="T208" s="19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87" t="s">
        <v>265</v>
      </c>
      <c r="AU208" s="187" t="s">
        <v>90</v>
      </c>
      <c r="AV208" s="13" t="s">
        <v>87</v>
      </c>
      <c r="AW208" s="13" t="s">
        <v>35</v>
      </c>
      <c r="AX208" s="13" t="s">
        <v>79</v>
      </c>
      <c r="AY208" s="187" t="s">
        <v>255</v>
      </c>
    </row>
    <row r="209" s="14" customFormat="1">
      <c r="A209" s="14"/>
      <c r="B209" s="193"/>
      <c r="C209" s="14"/>
      <c r="D209" s="186" t="s">
        <v>265</v>
      </c>
      <c r="E209" s="194" t="s">
        <v>1</v>
      </c>
      <c r="F209" s="195" t="s">
        <v>87</v>
      </c>
      <c r="G209" s="14"/>
      <c r="H209" s="196">
        <v>1</v>
      </c>
      <c r="I209" s="197"/>
      <c r="J209" s="14"/>
      <c r="K209" s="14"/>
      <c r="L209" s="193"/>
      <c r="M209" s="198"/>
      <c r="N209" s="199"/>
      <c r="O209" s="199"/>
      <c r="P209" s="199"/>
      <c r="Q209" s="199"/>
      <c r="R209" s="199"/>
      <c r="S209" s="199"/>
      <c r="T209" s="20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194" t="s">
        <v>265</v>
      </c>
      <c r="AU209" s="194" t="s">
        <v>90</v>
      </c>
      <c r="AV209" s="14" t="s">
        <v>90</v>
      </c>
      <c r="AW209" s="14" t="s">
        <v>35</v>
      </c>
      <c r="AX209" s="14" t="s">
        <v>79</v>
      </c>
      <c r="AY209" s="194" t="s">
        <v>255</v>
      </c>
    </row>
    <row r="210" s="15" customFormat="1">
      <c r="A210" s="15"/>
      <c r="B210" s="201"/>
      <c r="C210" s="15"/>
      <c r="D210" s="186" t="s">
        <v>265</v>
      </c>
      <c r="E210" s="202" t="s">
        <v>1</v>
      </c>
      <c r="F210" s="203" t="s">
        <v>269</v>
      </c>
      <c r="G210" s="15"/>
      <c r="H210" s="204">
        <v>1</v>
      </c>
      <c r="I210" s="205"/>
      <c r="J210" s="15"/>
      <c r="K210" s="15"/>
      <c r="L210" s="201"/>
      <c r="M210" s="206"/>
      <c r="N210" s="207"/>
      <c r="O210" s="207"/>
      <c r="P210" s="207"/>
      <c r="Q210" s="207"/>
      <c r="R210" s="207"/>
      <c r="S210" s="207"/>
      <c r="T210" s="208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02" t="s">
        <v>265</v>
      </c>
      <c r="AU210" s="202" t="s">
        <v>90</v>
      </c>
      <c r="AV210" s="15" t="s">
        <v>270</v>
      </c>
      <c r="AW210" s="15" t="s">
        <v>35</v>
      </c>
      <c r="AX210" s="15" t="s">
        <v>87</v>
      </c>
      <c r="AY210" s="202" t="s">
        <v>255</v>
      </c>
    </row>
    <row r="211" s="2" customFormat="1" ht="37.8" customHeight="1">
      <c r="A211" s="38"/>
      <c r="B211" s="171"/>
      <c r="C211" s="172" t="s">
        <v>357</v>
      </c>
      <c r="D211" s="172" t="s">
        <v>258</v>
      </c>
      <c r="E211" s="173" t="s">
        <v>1118</v>
      </c>
      <c r="F211" s="174" t="s">
        <v>1119</v>
      </c>
      <c r="G211" s="175" t="s">
        <v>261</v>
      </c>
      <c r="H211" s="176">
        <v>1</v>
      </c>
      <c r="I211" s="177"/>
      <c r="J211" s="178">
        <f>ROUND(I211*H211,2)</f>
        <v>0</v>
      </c>
      <c r="K211" s="174" t="s">
        <v>262</v>
      </c>
      <c r="L211" s="39"/>
      <c r="M211" s="179" t="s">
        <v>1</v>
      </c>
      <c r="N211" s="180" t="s">
        <v>44</v>
      </c>
      <c r="O211" s="77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3" t="s">
        <v>263</v>
      </c>
      <c r="AT211" s="183" t="s">
        <v>258</v>
      </c>
      <c r="AU211" s="183" t="s">
        <v>90</v>
      </c>
      <c r="AY211" s="19" t="s">
        <v>255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19" t="s">
        <v>87</v>
      </c>
      <c r="BK211" s="184">
        <f>ROUND(I211*H211,2)</f>
        <v>0</v>
      </c>
      <c r="BL211" s="19" t="s">
        <v>263</v>
      </c>
      <c r="BM211" s="183" t="s">
        <v>1583</v>
      </c>
    </row>
    <row r="212" s="13" customFormat="1">
      <c r="A212" s="13"/>
      <c r="B212" s="185"/>
      <c r="C212" s="13"/>
      <c r="D212" s="186" t="s">
        <v>265</v>
      </c>
      <c r="E212" s="187" t="s">
        <v>1</v>
      </c>
      <c r="F212" s="188" t="s">
        <v>1584</v>
      </c>
      <c r="G212" s="13"/>
      <c r="H212" s="187" t="s">
        <v>1</v>
      </c>
      <c r="I212" s="189"/>
      <c r="J212" s="13"/>
      <c r="K212" s="13"/>
      <c r="L212" s="185"/>
      <c r="M212" s="190"/>
      <c r="N212" s="191"/>
      <c r="O212" s="191"/>
      <c r="P212" s="191"/>
      <c r="Q212" s="191"/>
      <c r="R212" s="191"/>
      <c r="S212" s="191"/>
      <c r="T212" s="19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87" t="s">
        <v>265</v>
      </c>
      <c r="AU212" s="187" t="s">
        <v>90</v>
      </c>
      <c r="AV212" s="13" t="s">
        <v>87</v>
      </c>
      <c r="AW212" s="13" t="s">
        <v>35</v>
      </c>
      <c r="AX212" s="13" t="s">
        <v>79</v>
      </c>
      <c r="AY212" s="187" t="s">
        <v>255</v>
      </c>
    </row>
    <row r="213" s="14" customFormat="1">
      <c r="A213" s="14"/>
      <c r="B213" s="193"/>
      <c r="C213" s="14"/>
      <c r="D213" s="186" t="s">
        <v>265</v>
      </c>
      <c r="E213" s="194" t="s">
        <v>1</v>
      </c>
      <c r="F213" s="195" t="s">
        <v>87</v>
      </c>
      <c r="G213" s="14"/>
      <c r="H213" s="196">
        <v>1</v>
      </c>
      <c r="I213" s="197"/>
      <c r="J213" s="14"/>
      <c r="K213" s="14"/>
      <c r="L213" s="193"/>
      <c r="M213" s="198"/>
      <c r="N213" s="199"/>
      <c r="O213" s="199"/>
      <c r="P213" s="199"/>
      <c r="Q213" s="199"/>
      <c r="R213" s="199"/>
      <c r="S213" s="199"/>
      <c r="T213" s="20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4" t="s">
        <v>265</v>
      </c>
      <c r="AU213" s="194" t="s">
        <v>90</v>
      </c>
      <c r="AV213" s="14" t="s">
        <v>90</v>
      </c>
      <c r="AW213" s="14" t="s">
        <v>35</v>
      </c>
      <c r="AX213" s="14" t="s">
        <v>79</v>
      </c>
      <c r="AY213" s="194" t="s">
        <v>255</v>
      </c>
    </row>
    <row r="214" s="15" customFormat="1">
      <c r="A214" s="15"/>
      <c r="B214" s="201"/>
      <c r="C214" s="15"/>
      <c r="D214" s="186" t="s">
        <v>265</v>
      </c>
      <c r="E214" s="202" t="s">
        <v>1</v>
      </c>
      <c r="F214" s="203" t="s">
        <v>269</v>
      </c>
      <c r="G214" s="15"/>
      <c r="H214" s="204">
        <v>1</v>
      </c>
      <c r="I214" s="205"/>
      <c r="J214" s="15"/>
      <c r="K214" s="15"/>
      <c r="L214" s="201"/>
      <c r="M214" s="206"/>
      <c r="N214" s="207"/>
      <c r="O214" s="207"/>
      <c r="P214" s="207"/>
      <c r="Q214" s="207"/>
      <c r="R214" s="207"/>
      <c r="S214" s="207"/>
      <c r="T214" s="208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02" t="s">
        <v>265</v>
      </c>
      <c r="AU214" s="202" t="s">
        <v>90</v>
      </c>
      <c r="AV214" s="15" t="s">
        <v>270</v>
      </c>
      <c r="AW214" s="15" t="s">
        <v>35</v>
      </c>
      <c r="AX214" s="15" t="s">
        <v>87</v>
      </c>
      <c r="AY214" s="202" t="s">
        <v>255</v>
      </c>
    </row>
    <row r="215" s="2" customFormat="1" ht="24.15" customHeight="1">
      <c r="A215" s="38"/>
      <c r="B215" s="171"/>
      <c r="C215" s="209" t="s">
        <v>362</v>
      </c>
      <c r="D215" s="209" t="s">
        <v>277</v>
      </c>
      <c r="E215" s="210" t="s">
        <v>1122</v>
      </c>
      <c r="F215" s="211" t="s">
        <v>1123</v>
      </c>
      <c r="G215" s="212" t="s">
        <v>261</v>
      </c>
      <c r="H215" s="213">
        <v>1</v>
      </c>
      <c r="I215" s="214"/>
      <c r="J215" s="215">
        <f>ROUND(I215*H215,2)</f>
        <v>0</v>
      </c>
      <c r="K215" s="211" t="s">
        <v>262</v>
      </c>
      <c r="L215" s="216"/>
      <c r="M215" s="217" t="s">
        <v>1</v>
      </c>
      <c r="N215" s="218" t="s">
        <v>44</v>
      </c>
      <c r="O215" s="77"/>
      <c r="P215" s="181">
        <f>O215*H215</f>
        <v>0</v>
      </c>
      <c r="Q215" s="181">
        <v>0.020500000000000001</v>
      </c>
      <c r="R215" s="181">
        <f>Q215*H215</f>
        <v>0.020500000000000001</v>
      </c>
      <c r="S215" s="181">
        <v>0</v>
      </c>
      <c r="T215" s="18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3" t="s">
        <v>397</v>
      </c>
      <c r="AT215" s="183" t="s">
        <v>277</v>
      </c>
      <c r="AU215" s="183" t="s">
        <v>90</v>
      </c>
      <c r="AY215" s="19" t="s">
        <v>255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19" t="s">
        <v>87</v>
      </c>
      <c r="BK215" s="184">
        <f>ROUND(I215*H215,2)</f>
        <v>0</v>
      </c>
      <c r="BL215" s="19" t="s">
        <v>263</v>
      </c>
      <c r="BM215" s="183" t="s">
        <v>1585</v>
      </c>
    </row>
    <row r="216" s="13" customFormat="1">
      <c r="A216" s="13"/>
      <c r="B216" s="185"/>
      <c r="C216" s="13"/>
      <c r="D216" s="186" t="s">
        <v>265</v>
      </c>
      <c r="E216" s="187" t="s">
        <v>1</v>
      </c>
      <c r="F216" s="188" t="s">
        <v>1584</v>
      </c>
      <c r="G216" s="13"/>
      <c r="H216" s="187" t="s">
        <v>1</v>
      </c>
      <c r="I216" s="189"/>
      <c r="J216" s="13"/>
      <c r="K216" s="13"/>
      <c r="L216" s="185"/>
      <c r="M216" s="190"/>
      <c r="N216" s="191"/>
      <c r="O216" s="191"/>
      <c r="P216" s="191"/>
      <c r="Q216" s="191"/>
      <c r="R216" s="191"/>
      <c r="S216" s="191"/>
      <c r="T216" s="19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87" t="s">
        <v>265</v>
      </c>
      <c r="AU216" s="187" t="s">
        <v>90</v>
      </c>
      <c r="AV216" s="13" t="s">
        <v>87</v>
      </c>
      <c r="AW216" s="13" t="s">
        <v>35</v>
      </c>
      <c r="AX216" s="13" t="s">
        <v>79</v>
      </c>
      <c r="AY216" s="187" t="s">
        <v>255</v>
      </c>
    </row>
    <row r="217" s="14" customFormat="1">
      <c r="A217" s="14"/>
      <c r="B217" s="193"/>
      <c r="C217" s="14"/>
      <c r="D217" s="186" t="s">
        <v>265</v>
      </c>
      <c r="E217" s="194" t="s">
        <v>1</v>
      </c>
      <c r="F217" s="195" t="s">
        <v>87</v>
      </c>
      <c r="G217" s="14"/>
      <c r="H217" s="196">
        <v>1</v>
      </c>
      <c r="I217" s="197"/>
      <c r="J217" s="14"/>
      <c r="K217" s="14"/>
      <c r="L217" s="193"/>
      <c r="M217" s="198"/>
      <c r="N217" s="199"/>
      <c r="O217" s="199"/>
      <c r="P217" s="199"/>
      <c r="Q217" s="199"/>
      <c r="R217" s="199"/>
      <c r="S217" s="199"/>
      <c r="T217" s="20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4" t="s">
        <v>265</v>
      </c>
      <c r="AU217" s="194" t="s">
        <v>90</v>
      </c>
      <c r="AV217" s="14" t="s">
        <v>90</v>
      </c>
      <c r="AW217" s="14" t="s">
        <v>35</v>
      </c>
      <c r="AX217" s="14" t="s">
        <v>79</v>
      </c>
      <c r="AY217" s="194" t="s">
        <v>255</v>
      </c>
    </row>
    <row r="218" s="15" customFormat="1">
      <c r="A218" s="15"/>
      <c r="B218" s="201"/>
      <c r="C218" s="15"/>
      <c r="D218" s="186" t="s">
        <v>265</v>
      </c>
      <c r="E218" s="202" t="s">
        <v>1</v>
      </c>
      <c r="F218" s="203" t="s">
        <v>269</v>
      </c>
      <c r="G218" s="15"/>
      <c r="H218" s="204">
        <v>1</v>
      </c>
      <c r="I218" s="205"/>
      <c r="J218" s="15"/>
      <c r="K218" s="15"/>
      <c r="L218" s="201"/>
      <c r="M218" s="206"/>
      <c r="N218" s="207"/>
      <c r="O218" s="207"/>
      <c r="P218" s="207"/>
      <c r="Q218" s="207"/>
      <c r="R218" s="207"/>
      <c r="S218" s="207"/>
      <c r="T218" s="20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02" t="s">
        <v>265</v>
      </c>
      <c r="AU218" s="202" t="s">
        <v>90</v>
      </c>
      <c r="AV218" s="15" t="s">
        <v>270</v>
      </c>
      <c r="AW218" s="15" t="s">
        <v>35</v>
      </c>
      <c r="AX218" s="15" t="s">
        <v>87</v>
      </c>
      <c r="AY218" s="202" t="s">
        <v>255</v>
      </c>
    </row>
    <row r="219" s="2" customFormat="1" ht="24.15" customHeight="1">
      <c r="A219" s="38"/>
      <c r="B219" s="171"/>
      <c r="C219" s="172" t="s">
        <v>366</v>
      </c>
      <c r="D219" s="172" t="s">
        <v>258</v>
      </c>
      <c r="E219" s="173" t="s">
        <v>776</v>
      </c>
      <c r="F219" s="174" t="s">
        <v>777</v>
      </c>
      <c r="G219" s="175" t="s">
        <v>261</v>
      </c>
      <c r="H219" s="176">
        <v>1</v>
      </c>
      <c r="I219" s="177"/>
      <c r="J219" s="178">
        <f>ROUND(I219*H219,2)</f>
        <v>0</v>
      </c>
      <c r="K219" s="174" t="s">
        <v>262</v>
      </c>
      <c r="L219" s="39"/>
      <c r="M219" s="179" t="s">
        <v>1</v>
      </c>
      <c r="N219" s="180" t="s">
        <v>44</v>
      </c>
      <c r="O219" s="77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3" t="s">
        <v>263</v>
      </c>
      <c r="AT219" s="183" t="s">
        <v>258</v>
      </c>
      <c r="AU219" s="183" t="s">
        <v>90</v>
      </c>
      <c r="AY219" s="19" t="s">
        <v>255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19" t="s">
        <v>87</v>
      </c>
      <c r="BK219" s="184">
        <f>ROUND(I219*H219,2)</f>
        <v>0</v>
      </c>
      <c r="BL219" s="19" t="s">
        <v>263</v>
      </c>
      <c r="BM219" s="183" t="s">
        <v>1586</v>
      </c>
    </row>
    <row r="220" s="14" customFormat="1">
      <c r="A220" s="14"/>
      <c r="B220" s="193"/>
      <c r="C220" s="14"/>
      <c r="D220" s="186" t="s">
        <v>265</v>
      </c>
      <c r="E220" s="194" t="s">
        <v>1</v>
      </c>
      <c r="F220" s="195" t="s">
        <v>87</v>
      </c>
      <c r="G220" s="14"/>
      <c r="H220" s="196">
        <v>1</v>
      </c>
      <c r="I220" s="197"/>
      <c r="J220" s="14"/>
      <c r="K220" s="14"/>
      <c r="L220" s="193"/>
      <c r="M220" s="198"/>
      <c r="N220" s="199"/>
      <c r="O220" s="199"/>
      <c r="P220" s="199"/>
      <c r="Q220" s="199"/>
      <c r="R220" s="199"/>
      <c r="S220" s="199"/>
      <c r="T220" s="20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194" t="s">
        <v>265</v>
      </c>
      <c r="AU220" s="194" t="s">
        <v>90</v>
      </c>
      <c r="AV220" s="14" t="s">
        <v>90</v>
      </c>
      <c r="AW220" s="14" t="s">
        <v>35</v>
      </c>
      <c r="AX220" s="14" t="s">
        <v>87</v>
      </c>
      <c r="AY220" s="194" t="s">
        <v>255</v>
      </c>
    </row>
    <row r="221" s="2" customFormat="1" ht="16.5" customHeight="1">
      <c r="A221" s="38"/>
      <c r="B221" s="171"/>
      <c r="C221" s="209" t="s">
        <v>371</v>
      </c>
      <c r="D221" s="209" t="s">
        <v>277</v>
      </c>
      <c r="E221" s="210" t="s">
        <v>779</v>
      </c>
      <c r="F221" s="211" t="s">
        <v>780</v>
      </c>
      <c r="G221" s="212" t="s">
        <v>261</v>
      </c>
      <c r="H221" s="213">
        <v>1</v>
      </c>
      <c r="I221" s="214"/>
      <c r="J221" s="215">
        <f>ROUND(I221*H221,2)</f>
        <v>0</v>
      </c>
      <c r="K221" s="211" t="s">
        <v>262</v>
      </c>
      <c r="L221" s="216"/>
      <c r="M221" s="217" t="s">
        <v>1</v>
      </c>
      <c r="N221" s="218" t="s">
        <v>44</v>
      </c>
      <c r="O221" s="77"/>
      <c r="P221" s="181">
        <f>O221*H221</f>
        <v>0</v>
      </c>
      <c r="Q221" s="181">
        <v>0.00014999999999999999</v>
      </c>
      <c r="R221" s="181">
        <f>Q221*H221</f>
        <v>0.00014999999999999999</v>
      </c>
      <c r="S221" s="181">
        <v>0</v>
      </c>
      <c r="T221" s="18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3" t="s">
        <v>397</v>
      </c>
      <c r="AT221" s="183" t="s">
        <v>277</v>
      </c>
      <c r="AU221" s="183" t="s">
        <v>90</v>
      </c>
      <c r="AY221" s="19" t="s">
        <v>255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19" t="s">
        <v>87</v>
      </c>
      <c r="BK221" s="184">
        <f>ROUND(I221*H221,2)</f>
        <v>0</v>
      </c>
      <c r="BL221" s="19" t="s">
        <v>263</v>
      </c>
      <c r="BM221" s="183" t="s">
        <v>1587</v>
      </c>
    </row>
    <row r="222" s="2" customFormat="1" ht="24.15" customHeight="1">
      <c r="A222" s="38"/>
      <c r="B222" s="171"/>
      <c r="C222" s="172" t="s">
        <v>375</v>
      </c>
      <c r="D222" s="172" t="s">
        <v>258</v>
      </c>
      <c r="E222" s="173" t="s">
        <v>782</v>
      </c>
      <c r="F222" s="174" t="s">
        <v>783</v>
      </c>
      <c r="G222" s="175" t="s">
        <v>261</v>
      </c>
      <c r="H222" s="176">
        <v>1</v>
      </c>
      <c r="I222" s="177"/>
      <c r="J222" s="178">
        <f>ROUND(I222*H222,2)</f>
        <v>0</v>
      </c>
      <c r="K222" s="174" t="s">
        <v>262</v>
      </c>
      <c r="L222" s="39"/>
      <c r="M222" s="179" t="s">
        <v>1</v>
      </c>
      <c r="N222" s="180" t="s">
        <v>44</v>
      </c>
      <c r="O222" s="77"/>
      <c r="P222" s="181">
        <f>O222*H222</f>
        <v>0</v>
      </c>
      <c r="Q222" s="181">
        <v>0</v>
      </c>
      <c r="R222" s="181">
        <f>Q222*H222</f>
        <v>0</v>
      </c>
      <c r="S222" s="181">
        <v>0.00044999999999999999</v>
      </c>
      <c r="T222" s="182">
        <f>S222*H222</f>
        <v>0.00044999999999999999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3" t="s">
        <v>263</v>
      </c>
      <c r="AT222" s="183" t="s">
        <v>258</v>
      </c>
      <c r="AU222" s="183" t="s">
        <v>90</v>
      </c>
      <c r="AY222" s="19" t="s">
        <v>255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19" t="s">
        <v>87</v>
      </c>
      <c r="BK222" s="184">
        <f>ROUND(I222*H222,2)</f>
        <v>0</v>
      </c>
      <c r="BL222" s="19" t="s">
        <v>263</v>
      </c>
      <c r="BM222" s="183" t="s">
        <v>1588</v>
      </c>
    </row>
    <row r="223" s="14" customFormat="1">
      <c r="A223" s="14"/>
      <c r="B223" s="193"/>
      <c r="C223" s="14"/>
      <c r="D223" s="186" t="s">
        <v>265</v>
      </c>
      <c r="E223" s="194" t="s">
        <v>1</v>
      </c>
      <c r="F223" s="195" t="s">
        <v>87</v>
      </c>
      <c r="G223" s="14"/>
      <c r="H223" s="196">
        <v>1</v>
      </c>
      <c r="I223" s="197"/>
      <c r="J223" s="14"/>
      <c r="K223" s="14"/>
      <c r="L223" s="193"/>
      <c r="M223" s="198"/>
      <c r="N223" s="199"/>
      <c r="O223" s="199"/>
      <c r="P223" s="199"/>
      <c r="Q223" s="199"/>
      <c r="R223" s="199"/>
      <c r="S223" s="199"/>
      <c r="T223" s="20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194" t="s">
        <v>265</v>
      </c>
      <c r="AU223" s="194" t="s">
        <v>90</v>
      </c>
      <c r="AV223" s="14" t="s">
        <v>90</v>
      </c>
      <c r="AW223" s="14" t="s">
        <v>35</v>
      </c>
      <c r="AX223" s="14" t="s">
        <v>87</v>
      </c>
      <c r="AY223" s="194" t="s">
        <v>255</v>
      </c>
    </row>
    <row r="224" s="2" customFormat="1" ht="24.15" customHeight="1">
      <c r="A224" s="38"/>
      <c r="B224" s="171"/>
      <c r="C224" s="172" t="s">
        <v>379</v>
      </c>
      <c r="D224" s="172" t="s">
        <v>258</v>
      </c>
      <c r="E224" s="173" t="s">
        <v>785</v>
      </c>
      <c r="F224" s="174" t="s">
        <v>786</v>
      </c>
      <c r="G224" s="175" t="s">
        <v>297</v>
      </c>
      <c r="H224" s="176">
        <v>4.9000000000000004</v>
      </c>
      <c r="I224" s="177"/>
      <c r="J224" s="178">
        <f>ROUND(I224*H224,2)</f>
        <v>0</v>
      </c>
      <c r="K224" s="174" t="s">
        <v>262</v>
      </c>
      <c r="L224" s="39"/>
      <c r="M224" s="179" t="s">
        <v>1</v>
      </c>
      <c r="N224" s="180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263</v>
      </c>
      <c r="AT224" s="183" t="s">
        <v>258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263</v>
      </c>
      <c r="BM224" s="183" t="s">
        <v>1589</v>
      </c>
    </row>
    <row r="225" s="14" customFormat="1">
      <c r="A225" s="14"/>
      <c r="B225" s="193"/>
      <c r="C225" s="14"/>
      <c r="D225" s="186" t="s">
        <v>265</v>
      </c>
      <c r="E225" s="194" t="s">
        <v>1</v>
      </c>
      <c r="F225" s="195" t="s">
        <v>1129</v>
      </c>
      <c r="G225" s="14"/>
      <c r="H225" s="196">
        <v>4.9000000000000004</v>
      </c>
      <c r="I225" s="197"/>
      <c r="J225" s="14"/>
      <c r="K225" s="14"/>
      <c r="L225" s="193"/>
      <c r="M225" s="198"/>
      <c r="N225" s="199"/>
      <c r="O225" s="199"/>
      <c r="P225" s="199"/>
      <c r="Q225" s="199"/>
      <c r="R225" s="199"/>
      <c r="S225" s="199"/>
      <c r="T225" s="20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194" t="s">
        <v>265</v>
      </c>
      <c r="AU225" s="194" t="s">
        <v>90</v>
      </c>
      <c r="AV225" s="14" t="s">
        <v>90</v>
      </c>
      <c r="AW225" s="14" t="s">
        <v>35</v>
      </c>
      <c r="AX225" s="14" t="s">
        <v>79</v>
      </c>
      <c r="AY225" s="194" t="s">
        <v>255</v>
      </c>
    </row>
    <row r="226" s="15" customFormat="1">
      <c r="A226" s="15"/>
      <c r="B226" s="201"/>
      <c r="C226" s="15"/>
      <c r="D226" s="186" t="s">
        <v>265</v>
      </c>
      <c r="E226" s="202" t="s">
        <v>1</v>
      </c>
      <c r="F226" s="203" t="s">
        <v>269</v>
      </c>
      <c r="G226" s="15"/>
      <c r="H226" s="204">
        <v>4.9000000000000004</v>
      </c>
      <c r="I226" s="205"/>
      <c r="J226" s="15"/>
      <c r="K226" s="15"/>
      <c r="L226" s="201"/>
      <c r="M226" s="206"/>
      <c r="N226" s="207"/>
      <c r="O226" s="207"/>
      <c r="P226" s="207"/>
      <c r="Q226" s="207"/>
      <c r="R226" s="207"/>
      <c r="S226" s="207"/>
      <c r="T226" s="208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02" t="s">
        <v>265</v>
      </c>
      <c r="AU226" s="202" t="s">
        <v>90</v>
      </c>
      <c r="AV226" s="15" t="s">
        <v>270</v>
      </c>
      <c r="AW226" s="15" t="s">
        <v>35</v>
      </c>
      <c r="AX226" s="15" t="s">
        <v>87</v>
      </c>
      <c r="AY226" s="202" t="s">
        <v>255</v>
      </c>
    </row>
    <row r="227" s="2" customFormat="1" ht="24.15" customHeight="1">
      <c r="A227" s="38"/>
      <c r="B227" s="171"/>
      <c r="C227" s="172" t="s">
        <v>383</v>
      </c>
      <c r="D227" s="172" t="s">
        <v>258</v>
      </c>
      <c r="E227" s="173" t="s">
        <v>789</v>
      </c>
      <c r="F227" s="174" t="s">
        <v>790</v>
      </c>
      <c r="G227" s="175" t="s">
        <v>261</v>
      </c>
      <c r="H227" s="176">
        <v>1</v>
      </c>
      <c r="I227" s="177"/>
      <c r="J227" s="178">
        <f>ROUND(I227*H227,2)</f>
        <v>0</v>
      </c>
      <c r="K227" s="174" t="s">
        <v>262</v>
      </c>
      <c r="L227" s="39"/>
      <c r="M227" s="179" t="s">
        <v>1</v>
      </c>
      <c r="N227" s="180" t="s">
        <v>44</v>
      </c>
      <c r="O227" s="77"/>
      <c r="P227" s="181">
        <f>O227*H227</f>
        <v>0</v>
      </c>
      <c r="Q227" s="181">
        <v>0</v>
      </c>
      <c r="R227" s="181">
        <f>Q227*H227</f>
        <v>0</v>
      </c>
      <c r="S227" s="181">
        <v>0.024</v>
      </c>
      <c r="T227" s="182">
        <f>S227*H227</f>
        <v>0.024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83" t="s">
        <v>263</v>
      </c>
      <c r="AT227" s="183" t="s">
        <v>258</v>
      </c>
      <c r="AU227" s="183" t="s">
        <v>90</v>
      </c>
      <c r="AY227" s="19" t="s">
        <v>255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19" t="s">
        <v>87</v>
      </c>
      <c r="BK227" s="184">
        <f>ROUND(I227*H227,2)</f>
        <v>0</v>
      </c>
      <c r="BL227" s="19" t="s">
        <v>263</v>
      </c>
      <c r="BM227" s="183" t="s">
        <v>1590</v>
      </c>
    </row>
    <row r="228" s="13" customFormat="1">
      <c r="A228" s="13"/>
      <c r="B228" s="185"/>
      <c r="C228" s="13"/>
      <c r="D228" s="186" t="s">
        <v>265</v>
      </c>
      <c r="E228" s="187" t="s">
        <v>1</v>
      </c>
      <c r="F228" s="188" t="s">
        <v>792</v>
      </c>
      <c r="G228" s="13"/>
      <c r="H228" s="187" t="s">
        <v>1</v>
      </c>
      <c r="I228" s="189"/>
      <c r="J228" s="13"/>
      <c r="K228" s="13"/>
      <c r="L228" s="185"/>
      <c r="M228" s="190"/>
      <c r="N228" s="191"/>
      <c r="O228" s="191"/>
      <c r="P228" s="191"/>
      <c r="Q228" s="191"/>
      <c r="R228" s="191"/>
      <c r="S228" s="191"/>
      <c r="T228" s="19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187" t="s">
        <v>265</v>
      </c>
      <c r="AU228" s="187" t="s">
        <v>90</v>
      </c>
      <c r="AV228" s="13" t="s">
        <v>87</v>
      </c>
      <c r="AW228" s="13" t="s">
        <v>35</v>
      </c>
      <c r="AX228" s="13" t="s">
        <v>79</v>
      </c>
      <c r="AY228" s="187" t="s">
        <v>255</v>
      </c>
    </row>
    <row r="229" s="14" customFormat="1">
      <c r="A229" s="14"/>
      <c r="B229" s="193"/>
      <c r="C229" s="14"/>
      <c r="D229" s="186" t="s">
        <v>265</v>
      </c>
      <c r="E229" s="194" t="s">
        <v>1</v>
      </c>
      <c r="F229" s="195" t="s">
        <v>87</v>
      </c>
      <c r="G229" s="14"/>
      <c r="H229" s="196">
        <v>1</v>
      </c>
      <c r="I229" s="197"/>
      <c r="J229" s="14"/>
      <c r="K229" s="14"/>
      <c r="L229" s="193"/>
      <c r="M229" s="198"/>
      <c r="N229" s="199"/>
      <c r="O229" s="199"/>
      <c r="P229" s="199"/>
      <c r="Q229" s="199"/>
      <c r="R229" s="199"/>
      <c r="S229" s="199"/>
      <c r="T229" s="200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194" t="s">
        <v>265</v>
      </c>
      <c r="AU229" s="194" t="s">
        <v>90</v>
      </c>
      <c r="AV229" s="14" t="s">
        <v>90</v>
      </c>
      <c r="AW229" s="14" t="s">
        <v>35</v>
      </c>
      <c r="AX229" s="14" t="s">
        <v>87</v>
      </c>
      <c r="AY229" s="194" t="s">
        <v>255</v>
      </c>
    </row>
    <row r="230" s="2" customFormat="1" ht="24.15" customHeight="1">
      <c r="A230" s="38"/>
      <c r="B230" s="171"/>
      <c r="C230" s="172" t="s">
        <v>387</v>
      </c>
      <c r="D230" s="172" t="s">
        <v>258</v>
      </c>
      <c r="E230" s="173" t="s">
        <v>793</v>
      </c>
      <c r="F230" s="174" t="s">
        <v>794</v>
      </c>
      <c r="G230" s="175" t="s">
        <v>261</v>
      </c>
      <c r="H230" s="176">
        <v>1</v>
      </c>
      <c r="I230" s="177"/>
      <c r="J230" s="178">
        <f>ROUND(I230*H230,2)</f>
        <v>0</v>
      </c>
      <c r="K230" s="174" t="s">
        <v>262</v>
      </c>
      <c r="L230" s="39"/>
      <c r="M230" s="179" t="s">
        <v>1</v>
      </c>
      <c r="N230" s="180" t="s">
        <v>44</v>
      </c>
      <c r="O230" s="77"/>
      <c r="P230" s="181">
        <f>O230*H230</f>
        <v>0</v>
      </c>
      <c r="Q230" s="181">
        <v>0</v>
      </c>
      <c r="R230" s="181">
        <f>Q230*H230</f>
        <v>0</v>
      </c>
      <c r="S230" s="181">
        <v>0</v>
      </c>
      <c r="T230" s="18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83" t="s">
        <v>263</v>
      </c>
      <c r="AT230" s="183" t="s">
        <v>258</v>
      </c>
      <c r="AU230" s="183" t="s">
        <v>90</v>
      </c>
      <c r="AY230" s="19" t="s">
        <v>255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19" t="s">
        <v>87</v>
      </c>
      <c r="BK230" s="184">
        <f>ROUND(I230*H230,2)</f>
        <v>0</v>
      </c>
      <c r="BL230" s="19" t="s">
        <v>263</v>
      </c>
      <c r="BM230" s="183" t="s">
        <v>1591</v>
      </c>
    </row>
    <row r="231" s="13" customFormat="1">
      <c r="A231" s="13"/>
      <c r="B231" s="185"/>
      <c r="C231" s="13"/>
      <c r="D231" s="186" t="s">
        <v>265</v>
      </c>
      <c r="E231" s="187" t="s">
        <v>1</v>
      </c>
      <c r="F231" s="188" t="s">
        <v>1117</v>
      </c>
      <c r="G231" s="13"/>
      <c r="H231" s="187" t="s">
        <v>1</v>
      </c>
      <c r="I231" s="189"/>
      <c r="J231" s="13"/>
      <c r="K231" s="13"/>
      <c r="L231" s="185"/>
      <c r="M231" s="190"/>
      <c r="N231" s="191"/>
      <c r="O231" s="191"/>
      <c r="P231" s="191"/>
      <c r="Q231" s="191"/>
      <c r="R231" s="191"/>
      <c r="S231" s="191"/>
      <c r="T231" s="19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87" t="s">
        <v>265</v>
      </c>
      <c r="AU231" s="187" t="s">
        <v>90</v>
      </c>
      <c r="AV231" s="13" t="s">
        <v>87</v>
      </c>
      <c r="AW231" s="13" t="s">
        <v>35</v>
      </c>
      <c r="AX231" s="13" t="s">
        <v>79</v>
      </c>
      <c r="AY231" s="187" t="s">
        <v>255</v>
      </c>
    </row>
    <row r="232" s="13" customFormat="1">
      <c r="A232" s="13"/>
      <c r="B232" s="185"/>
      <c r="C232" s="13"/>
      <c r="D232" s="186" t="s">
        <v>265</v>
      </c>
      <c r="E232" s="187" t="s">
        <v>1</v>
      </c>
      <c r="F232" s="188" t="s">
        <v>1559</v>
      </c>
      <c r="G232" s="13"/>
      <c r="H232" s="187" t="s">
        <v>1</v>
      </c>
      <c r="I232" s="189"/>
      <c r="J232" s="13"/>
      <c r="K232" s="13"/>
      <c r="L232" s="185"/>
      <c r="M232" s="190"/>
      <c r="N232" s="191"/>
      <c r="O232" s="191"/>
      <c r="P232" s="191"/>
      <c r="Q232" s="191"/>
      <c r="R232" s="191"/>
      <c r="S232" s="191"/>
      <c r="T232" s="19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87" t="s">
        <v>265</v>
      </c>
      <c r="AU232" s="187" t="s">
        <v>90</v>
      </c>
      <c r="AV232" s="13" t="s">
        <v>87</v>
      </c>
      <c r="AW232" s="13" t="s">
        <v>35</v>
      </c>
      <c r="AX232" s="13" t="s">
        <v>79</v>
      </c>
      <c r="AY232" s="187" t="s">
        <v>255</v>
      </c>
    </row>
    <row r="233" s="14" customFormat="1">
      <c r="A233" s="14"/>
      <c r="B233" s="193"/>
      <c r="C233" s="14"/>
      <c r="D233" s="186" t="s">
        <v>265</v>
      </c>
      <c r="E233" s="194" t="s">
        <v>1</v>
      </c>
      <c r="F233" s="195" t="s">
        <v>87</v>
      </c>
      <c r="G233" s="14"/>
      <c r="H233" s="196">
        <v>1</v>
      </c>
      <c r="I233" s="197"/>
      <c r="J233" s="14"/>
      <c r="K233" s="14"/>
      <c r="L233" s="193"/>
      <c r="M233" s="198"/>
      <c r="N233" s="199"/>
      <c r="O233" s="199"/>
      <c r="P233" s="199"/>
      <c r="Q233" s="199"/>
      <c r="R233" s="199"/>
      <c r="S233" s="199"/>
      <c r="T233" s="20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194" t="s">
        <v>265</v>
      </c>
      <c r="AU233" s="194" t="s">
        <v>90</v>
      </c>
      <c r="AV233" s="14" t="s">
        <v>90</v>
      </c>
      <c r="AW233" s="14" t="s">
        <v>35</v>
      </c>
      <c r="AX233" s="14" t="s">
        <v>79</v>
      </c>
      <c r="AY233" s="194" t="s">
        <v>255</v>
      </c>
    </row>
    <row r="234" s="15" customFormat="1">
      <c r="A234" s="15"/>
      <c r="B234" s="201"/>
      <c r="C234" s="15"/>
      <c r="D234" s="186" t="s">
        <v>265</v>
      </c>
      <c r="E234" s="202" t="s">
        <v>1</v>
      </c>
      <c r="F234" s="203" t="s">
        <v>269</v>
      </c>
      <c r="G234" s="15"/>
      <c r="H234" s="204">
        <v>1</v>
      </c>
      <c r="I234" s="205"/>
      <c r="J234" s="15"/>
      <c r="K234" s="15"/>
      <c r="L234" s="201"/>
      <c r="M234" s="206"/>
      <c r="N234" s="207"/>
      <c r="O234" s="207"/>
      <c r="P234" s="207"/>
      <c r="Q234" s="207"/>
      <c r="R234" s="207"/>
      <c r="S234" s="207"/>
      <c r="T234" s="20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02" t="s">
        <v>265</v>
      </c>
      <c r="AU234" s="202" t="s">
        <v>90</v>
      </c>
      <c r="AV234" s="15" t="s">
        <v>270</v>
      </c>
      <c r="AW234" s="15" t="s">
        <v>35</v>
      </c>
      <c r="AX234" s="15" t="s">
        <v>87</v>
      </c>
      <c r="AY234" s="202" t="s">
        <v>255</v>
      </c>
    </row>
    <row r="235" s="2" customFormat="1" ht="24.15" customHeight="1">
      <c r="A235" s="38"/>
      <c r="B235" s="171"/>
      <c r="C235" s="209" t="s">
        <v>300</v>
      </c>
      <c r="D235" s="209" t="s">
        <v>277</v>
      </c>
      <c r="E235" s="210" t="s">
        <v>1132</v>
      </c>
      <c r="F235" s="211" t="s">
        <v>1133</v>
      </c>
      <c r="G235" s="212" t="s">
        <v>261</v>
      </c>
      <c r="H235" s="213">
        <v>1</v>
      </c>
      <c r="I235" s="214"/>
      <c r="J235" s="215">
        <f>ROUND(I235*H235,2)</f>
        <v>0</v>
      </c>
      <c r="K235" s="211" t="s">
        <v>262</v>
      </c>
      <c r="L235" s="216"/>
      <c r="M235" s="217" t="s">
        <v>1</v>
      </c>
      <c r="N235" s="218" t="s">
        <v>44</v>
      </c>
      <c r="O235" s="77"/>
      <c r="P235" s="181">
        <f>O235*H235</f>
        <v>0</v>
      </c>
      <c r="Q235" s="181">
        <v>0.00097000000000000005</v>
      </c>
      <c r="R235" s="181">
        <f>Q235*H235</f>
        <v>0.00097000000000000005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397</v>
      </c>
      <c r="AT235" s="183" t="s">
        <v>277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263</v>
      </c>
      <c r="BM235" s="183" t="s">
        <v>1592</v>
      </c>
    </row>
    <row r="236" s="13" customFormat="1">
      <c r="A236" s="13"/>
      <c r="B236" s="185"/>
      <c r="C236" s="13"/>
      <c r="D236" s="186" t="s">
        <v>265</v>
      </c>
      <c r="E236" s="187" t="s">
        <v>1</v>
      </c>
      <c r="F236" s="188" t="s">
        <v>1117</v>
      </c>
      <c r="G236" s="13"/>
      <c r="H236" s="187" t="s">
        <v>1</v>
      </c>
      <c r="I236" s="189"/>
      <c r="J236" s="13"/>
      <c r="K236" s="13"/>
      <c r="L236" s="185"/>
      <c r="M236" s="190"/>
      <c r="N236" s="191"/>
      <c r="O236" s="191"/>
      <c r="P236" s="191"/>
      <c r="Q236" s="191"/>
      <c r="R236" s="191"/>
      <c r="S236" s="191"/>
      <c r="T236" s="19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187" t="s">
        <v>265</v>
      </c>
      <c r="AU236" s="187" t="s">
        <v>90</v>
      </c>
      <c r="AV236" s="13" t="s">
        <v>87</v>
      </c>
      <c r="AW236" s="13" t="s">
        <v>35</v>
      </c>
      <c r="AX236" s="13" t="s">
        <v>79</v>
      </c>
      <c r="AY236" s="187" t="s">
        <v>255</v>
      </c>
    </row>
    <row r="237" s="13" customFormat="1">
      <c r="A237" s="13"/>
      <c r="B237" s="185"/>
      <c r="C237" s="13"/>
      <c r="D237" s="186" t="s">
        <v>265</v>
      </c>
      <c r="E237" s="187" t="s">
        <v>1</v>
      </c>
      <c r="F237" s="188" t="s">
        <v>1559</v>
      </c>
      <c r="G237" s="13"/>
      <c r="H237" s="187" t="s">
        <v>1</v>
      </c>
      <c r="I237" s="189"/>
      <c r="J237" s="13"/>
      <c r="K237" s="13"/>
      <c r="L237" s="185"/>
      <c r="M237" s="190"/>
      <c r="N237" s="191"/>
      <c r="O237" s="191"/>
      <c r="P237" s="191"/>
      <c r="Q237" s="191"/>
      <c r="R237" s="191"/>
      <c r="S237" s="191"/>
      <c r="T237" s="19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87" t="s">
        <v>265</v>
      </c>
      <c r="AU237" s="187" t="s">
        <v>90</v>
      </c>
      <c r="AV237" s="13" t="s">
        <v>87</v>
      </c>
      <c r="AW237" s="13" t="s">
        <v>35</v>
      </c>
      <c r="AX237" s="13" t="s">
        <v>79</v>
      </c>
      <c r="AY237" s="187" t="s">
        <v>255</v>
      </c>
    </row>
    <row r="238" s="14" customFormat="1">
      <c r="A238" s="14"/>
      <c r="B238" s="193"/>
      <c r="C238" s="14"/>
      <c r="D238" s="186" t="s">
        <v>265</v>
      </c>
      <c r="E238" s="194" t="s">
        <v>1</v>
      </c>
      <c r="F238" s="195" t="s">
        <v>87</v>
      </c>
      <c r="G238" s="14"/>
      <c r="H238" s="196">
        <v>1</v>
      </c>
      <c r="I238" s="197"/>
      <c r="J238" s="14"/>
      <c r="K238" s="14"/>
      <c r="L238" s="193"/>
      <c r="M238" s="198"/>
      <c r="N238" s="199"/>
      <c r="O238" s="199"/>
      <c r="P238" s="199"/>
      <c r="Q238" s="199"/>
      <c r="R238" s="199"/>
      <c r="S238" s="199"/>
      <c r="T238" s="20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194" t="s">
        <v>265</v>
      </c>
      <c r="AU238" s="194" t="s">
        <v>90</v>
      </c>
      <c r="AV238" s="14" t="s">
        <v>90</v>
      </c>
      <c r="AW238" s="14" t="s">
        <v>35</v>
      </c>
      <c r="AX238" s="14" t="s">
        <v>87</v>
      </c>
      <c r="AY238" s="194" t="s">
        <v>255</v>
      </c>
    </row>
    <row r="239" s="2" customFormat="1" ht="24.15" customHeight="1">
      <c r="A239" s="38"/>
      <c r="B239" s="171"/>
      <c r="C239" s="172" t="s">
        <v>306</v>
      </c>
      <c r="D239" s="172" t="s">
        <v>258</v>
      </c>
      <c r="E239" s="173" t="s">
        <v>799</v>
      </c>
      <c r="F239" s="174" t="s">
        <v>800</v>
      </c>
      <c r="G239" s="175" t="s">
        <v>261</v>
      </c>
      <c r="H239" s="176">
        <v>1</v>
      </c>
      <c r="I239" s="177"/>
      <c r="J239" s="178">
        <f>ROUND(I239*H239,2)</f>
        <v>0</v>
      </c>
      <c r="K239" s="174" t="s">
        <v>1</v>
      </c>
      <c r="L239" s="39"/>
      <c r="M239" s="179" t="s">
        <v>1</v>
      </c>
      <c r="N239" s="180" t="s">
        <v>44</v>
      </c>
      <c r="O239" s="77"/>
      <c r="P239" s="181">
        <f>O239*H239</f>
        <v>0</v>
      </c>
      <c r="Q239" s="181">
        <v>0</v>
      </c>
      <c r="R239" s="181">
        <f>Q239*H239</f>
        <v>0</v>
      </c>
      <c r="S239" s="181">
        <v>0</v>
      </c>
      <c r="T239" s="18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3" t="s">
        <v>263</v>
      </c>
      <c r="AT239" s="183" t="s">
        <v>258</v>
      </c>
      <c r="AU239" s="183" t="s">
        <v>90</v>
      </c>
      <c r="AY239" s="19" t="s">
        <v>255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19" t="s">
        <v>87</v>
      </c>
      <c r="BK239" s="184">
        <f>ROUND(I239*H239,2)</f>
        <v>0</v>
      </c>
      <c r="BL239" s="19" t="s">
        <v>263</v>
      </c>
      <c r="BM239" s="183" t="s">
        <v>1593</v>
      </c>
    </row>
    <row r="240" s="14" customFormat="1">
      <c r="A240" s="14"/>
      <c r="B240" s="193"/>
      <c r="C240" s="14"/>
      <c r="D240" s="186" t="s">
        <v>265</v>
      </c>
      <c r="E240" s="194" t="s">
        <v>1</v>
      </c>
      <c r="F240" s="195" t="s">
        <v>87</v>
      </c>
      <c r="G240" s="14"/>
      <c r="H240" s="196">
        <v>1</v>
      </c>
      <c r="I240" s="197"/>
      <c r="J240" s="14"/>
      <c r="K240" s="14"/>
      <c r="L240" s="193"/>
      <c r="M240" s="198"/>
      <c r="N240" s="199"/>
      <c r="O240" s="199"/>
      <c r="P240" s="199"/>
      <c r="Q240" s="199"/>
      <c r="R240" s="199"/>
      <c r="S240" s="199"/>
      <c r="T240" s="20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194" t="s">
        <v>265</v>
      </c>
      <c r="AU240" s="194" t="s">
        <v>90</v>
      </c>
      <c r="AV240" s="14" t="s">
        <v>90</v>
      </c>
      <c r="AW240" s="14" t="s">
        <v>35</v>
      </c>
      <c r="AX240" s="14" t="s">
        <v>87</v>
      </c>
      <c r="AY240" s="194" t="s">
        <v>255</v>
      </c>
    </row>
    <row r="241" s="2" customFormat="1" ht="16.5" customHeight="1">
      <c r="A241" s="38"/>
      <c r="B241" s="171"/>
      <c r="C241" s="209" t="s">
        <v>397</v>
      </c>
      <c r="D241" s="209" t="s">
        <v>277</v>
      </c>
      <c r="E241" s="210" t="s">
        <v>802</v>
      </c>
      <c r="F241" s="211" t="s">
        <v>803</v>
      </c>
      <c r="G241" s="212" t="s">
        <v>261</v>
      </c>
      <c r="H241" s="213">
        <v>1</v>
      </c>
      <c r="I241" s="214"/>
      <c r="J241" s="215">
        <f>ROUND(I241*H241,2)</f>
        <v>0</v>
      </c>
      <c r="K241" s="211" t="s">
        <v>262</v>
      </c>
      <c r="L241" s="216"/>
      <c r="M241" s="217" t="s">
        <v>1</v>
      </c>
      <c r="N241" s="218" t="s">
        <v>44</v>
      </c>
      <c r="O241" s="77"/>
      <c r="P241" s="181">
        <f>O241*H241</f>
        <v>0</v>
      </c>
      <c r="Q241" s="181">
        <v>0.0022000000000000001</v>
      </c>
      <c r="R241" s="181">
        <f>Q241*H241</f>
        <v>0.0022000000000000001</v>
      </c>
      <c r="S241" s="181">
        <v>0</v>
      </c>
      <c r="T241" s="18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3" t="s">
        <v>397</v>
      </c>
      <c r="AT241" s="183" t="s">
        <v>277</v>
      </c>
      <c r="AU241" s="183" t="s">
        <v>90</v>
      </c>
      <c r="AY241" s="19" t="s">
        <v>255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19" t="s">
        <v>87</v>
      </c>
      <c r="BK241" s="184">
        <f>ROUND(I241*H241,2)</f>
        <v>0</v>
      </c>
      <c r="BL241" s="19" t="s">
        <v>263</v>
      </c>
      <c r="BM241" s="183" t="s">
        <v>1594</v>
      </c>
    </row>
    <row r="242" s="14" customFormat="1">
      <c r="A242" s="14"/>
      <c r="B242" s="193"/>
      <c r="C242" s="14"/>
      <c r="D242" s="186" t="s">
        <v>265</v>
      </c>
      <c r="E242" s="194" t="s">
        <v>1</v>
      </c>
      <c r="F242" s="195" t="s">
        <v>87</v>
      </c>
      <c r="G242" s="14"/>
      <c r="H242" s="196">
        <v>1</v>
      </c>
      <c r="I242" s="197"/>
      <c r="J242" s="14"/>
      <c r="K242" s="14"/>
      <c r="L242" s="193"/>
      <c r="M242" s="198"/>
      <c r="N242" s="199"/>
      <c r="O242" s="199"/>
      <c r="P242" s="199"/>
      <c r="Q242" s="199"/>
      <c r="R242" s="199"/>
      <c r="S242" s="199"/>
      <c r="T242" s="20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194" t="s">
        <v>265</v>
      </c>
      <c r="AU242" s="194" t="s">
        <v>90</v>
      </c>
      <c r="AV242" s="14" t="s">
        <v>90</v>
      </c>
      <c r="AW242" s="14" t="s">
        <v>35</v>
      </c>
      <c r="AX242" s="14" t="s">
        <v>87</v>
      </c>
      <c r="AY242" s="194" t="s">
        <v>255</v>
      </c>
    </row>
    <row r="243" s="2" customFormat="1" ht="49.05" customHeight="1">
      <c r="A243" s="38"/>
      <c r="B243" s="171"/>
      <c r="C243" s="172" t="s">
        <v>401</v>
      </c>
      <c r="D243" s="172" t="s">
        <v>258</v>
      </c>
      <c r="E243" s="173" t="s">
        <v>805</v>
      </c>
      <c r="F243" s="174" t="s">
        <v>806</v>
      </c>
      <c r="G243" s="175" t="s">
        <v>759</v>
      </c>
      <c r="H243" s="224"/>
      <c r="I243" s="177"/>
      <c r="J243" s="178">
        <f>ROUND(I243*H243,2)</f>
        <v>0</v>
      </c>
      <c r="K243" s="174" t="s">
        <v>262</v>
      </c>
      <c r="L243" s="39"/>
      <c r="M243" s="179" t="s">
        <v>1</v>
      </c>
      <c r="N243" s="180" t="s">
        <v>44</v>
      </c>
      <c r="O243" s="77"/>
      <c r="P243" s="181">
        <f>O243*H243</f>
        <v>0</v>
      </c>
      <c r="Q243" s="181">
        <v>0</v>
      </c>
      <c r="R243" s="181">
        <f>Q243*H243</f>
        <v>0</v>
      </c>
      <c r="S243" s="181">
        <v>0</v>
      </c>
      <c r="T243" s="18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83" t="s">
        <v>263</v>
      </c>
      <c r="AT243" s="183" t="s">
        <v>258</v>
      </c>
      <c r="AU243" s="183" t="s">
        <v>90</v>
      </c>
      <c r="AY243" s="19" t="s">
        <v>255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19" t="s">
        <v>87</v>
      </c>
      <c r="BK243" s="184">
        <f>ROUND(I243*H243,2)</f>
        <v>0</v>
      </c>
      <c r="BL243" s="19" t="s">
        <v>263</v>
      </c>
      <c r="BM243" s="183" t="s">
        <v>1595</v>
      </c>
    </row>
    <row r="244" s="12" customFormat="1" ht="22.8" customHeight="1">
      <c r="A244" s="12"/>
      <c r="B244" s="158"/>
      <c r="C244" s="12"/>
      <c r="D244" s="159" t="s">
        <v>78</v>
      </c>
      <c r="E244" s="169" t="s">
        <v>808</v>
      </c>
      <c r="F244" s="169" t="s">
        <v>809</v>
      </c>
      <c r="G244" s="12"/>
      <c r="H244" s="12"/>
      <c r="I244" s="161"/>
      <c r="J244" s="170">
        <f>BK244</f>
        <v>0</v>
      </c>
      <c r="K244" s="12"/>
      <c r="L244" s="158"/>
      <c r="M244" s="163"/>
      <c r="N244" s="164"/>
      <c r="O244" s="164"/>
      <c r="P244" s="165">
        <f>SUM(P245:P252)</f>
        <v>0</v>
      </c>
      <c r="Q244" s="164"/>
      <c r="R244" s="165">
        <f>SUM(R245:R252)</f>
        <v>0.0011400000000000002</v>
      </c>
      <c r="S244" s="164"/>
      <c r="T244" s="166">
        <f>SUM(T245:T252)</f>
        <v>0.00050000000000000001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159" t="s">
        <v>90</v>
      </c>
      <c r="AT244" s="167" t="s">
        <v>78</v>
      </c>
      <c r="AU244" s="167" t="s">
        <v>87</v>
      </c>
      <c r="AY244" s="159" t="s">
        <v>255</v>
      </c>
      <c r="BK244" s="168">
        <f>SUM(BK245:BK252)</f>
        <v>0</v>
      </c>
    </row>
    <row r="245" s="2" customFormat="1" ht="16.5" customHeight="1">
      <c r="A245" s="38"/>
      <c r="B245" s="171"/>
      <c r="C245" s="172" t="s">
        <v>406</v>
      </c>
      <c r="D245" s="172" t="s">
        <v>258</v>
      </c>
      <c r="E245" s="173" t="s">
        <v>810</v>
      </c>
      <c r="F245" s="174" t="s">
        <v>811</v>
      </c>
      <c r="G245" s="175" t="s">
        <v>261</v>
      </c>
      <c r="H245" s="176">
        <v>1</v>
      </c>
      <c r="I245" s="177"/>
      <c r="J245" s="178">
        <f>ROUND(I245*H245,2)</f>
        <v>0</v>
      </c>
      <c r="K245" s="174" t="s">
        <v>262</v>
      </c>
      <c r="L245" s="39"/>
      <c r="M245" s="179" t="s">
        <v>1</v>
      </c>
      <c r="N245" s="180" t="s">
        <v>44</v>
      </c>
      <c r="O245" s="77"/>
      <c r="P245" s="181">
        <f>O245*H245</f>
        <v>0</v>
      </c>
      <c r="Q245" s="181">
        <v>0</v>
      </c>
      <c r="R245" s="181">
        <f>Q245*H245</f>
        <v>0</v>
      </c>
      <c r="S245" s="181">
        <v>0.00050000000000000001</v>
      </c>
      <c r="T245" s="182">
        <f>S245*H245</f>
        <v>0.00050000000000000001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3" t="s">
        <v>263</v>
      </c>
      <c r="AT245" s="183" t="s">
        <v>258</v>
      </c>
      <c r="AU245" s="183" t="s">
        <v>90</v>
      </c>
      <c r="AY245" s="19" t="s">
        <v>255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19" t="s">
        <v>87</v>
      </c>
      <c r="BK245" s="184">
        <f>ROUND(I245*H245,2)</f>
        <v>0</v>
      </c>
      <c r="BL245" s="19" t="s">
        <v>263</v>
      </c>
      <c r="BM245" s="183" t="s">
        <v>1596</v>
      </c>
    </row>
    <row r="246" s="13" customFormat="1">
      <c r="A246" s="13"/>
      <c r="B246" s="185"/>
      <c r="C246" s="13"/>
      <c r="D246" s="186" t="s">
        <v>265</v>
      </c>
      <c r="E246" s="187" t="s">
        <v>1</v>
      </c>
      <c r="F246" s="188" t="s">
        <v>1559</v>
      </c>
      <c r="G246" s="13"/>
      <c r="H246" s="187" t="s">
        <v>1</v>
      </c>
      <c r="I246" s="189"/>
      <c r="J246" s="13"/>
      <c r="K246" s="13"/>
      <c r="L246" s="185"/>
      <c r="M246" s="190"/>
      <c r="N246" s="191"/>
      <c r="O246" s="191"/>
      <c r="P246" s="191"/>
      <c r="Q246" s="191"/>
      <c r="R246" s="191"/>
      <c r="S246" s="191"/>
      <c r="T246" s="19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87" t="s">
        <v>265</v>
      </c>
      <c r="AU246" s="187" t="s">
        <v>90</v>
      </c>
      <c r="AV246" s="13" t="s">
        <v>87</v>
      </c>
      <c r="AW246" s="13" t="s">
        <v>35</v>
      </c>
      <c r="AX246" s="13" t="s">
        <v>79</v>
      </c>
      <c r="AY246" s="187" t="s">
        <v>255</v>
      </c>
    </row>
    <row r="247" s="14" customFormat="1">
      <c r="A247" s="14"/>
      <c r="B247" s="193"/>
      <c r="C247" s="14"/>
      <c r="D247" s="186" t="s">
        <v>265</v>
      </c>
      <c r="E247" s="194" t="s">
        <v>1</v>
      </c>
      <c r="F247" s="195" t="s">
        <v>87</v>
      </c>
      <c r="G247" s="14"/>
      <c r="H247" s="196">
        <v>1</v>
      </c>
      <c r="I247" s="197"/>
      <c r="J247" s="14"/>
      <c r="K247" s="14"/>
      <c r="L247" s="193"/>
      <c r="M247" s="198"/>
      <c r="N247" s="199"/>
      <c r="O247" s="199"/>
      <c r="P247" s="199"/>
      <c r="Q247" s="199"/>
      <c r="R247" s="199"/>
      <c r="S247" s="199"/>
      <c r="T247" s="20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194" t="s">
        <v>265</v>
      </c>
      <c r="AU247" s="194" t="s">
        <v>90</v>
      </c>
      <c r="AV247" s="14" t="s">
        <v>90</v>
      </c>
      <c r="AW247" s="14" t="s">
        <v>35</v>
      </c>
      <c r="AX247" s="14" t="s">
        <v>87</v>
      </c>
      <c r="AY247" s="194" t="s">
        <v>255</v>
      </c>
    </row>
    <row r="248" s="2" customFormat="1" ht="37.8" customHeight="1">
      <c r="A248" s="38"/>
      <c r="B248" s="171"/>
      <c r="C248" s="172" t="s">
        <v>410</v>
      </c>
      <c r="D248" s="172" t="s">
        <v>258</v>
      </c>
      <c r="E248" s="173" t="s">
        <v>814</v>
      </c>
      <c r="F248" s="174" t="s">
        <v>815</v>
      </c>
      <c r="G248" s="175" t="s">
        <v>693</v>
      </c>
      <c r="H248" s="176">
        <v>1</v>
      </c>
      <c r="I248" s="177"/>
      <c r="J248" s="178">
        <f>ROUND(I248*H248,2)</f>
        <v>0</v>
      </c>
      <c r="K248" s="174" t="s">
        <v>262</v>
      </c>
      <c r="L248" s="39"/>
      <c r="M248" s="179" t="s">
        <v>1</v>
      </c>
      <c r="N248" s="180" t="s">
        <v>44</v>
      </c>
      <c r="O248" s="77"/>
      <c r="P248" s="181">
        <f>O248*H248</f>
        <v>0</v>
      </c>
      <c r="Q248" s="181">
        <v>0.00012</v>
      </c>
      <c r="R248" s="181">
        <f>Q248*H248</f>
        <v>0.00012</v>
      </c>
      <c r="S248" s="181">
        <v>0</v>
      </c>
      <c r="T248" s="18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83" t="s">
        <v>263</v>
      </c>
      <c r="AT248" s="183" t="s">
        <v>258</v>
      </c>
      <c r="AU248" s="183" t="s">
        <v>90</v>
      </c>
      <c r="AY248" s="19" t="s">
        <v>255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19" t="s">
        <v>87</v>
      </c>
      <c r="BK248" s="184">
        <f>ROUND(I248*H248,2)</f>
        <v>0</v>
      </c>
      <c r="BL248" s="19" t="s">
        <v>263</v>
      </c>
      <c r="BM248" s="183" t="s">
        <v>1597</v>
      </c>
    </row>
    <row r="249" s="13" customFormat="1">
      <c r="A249" s="13"/>
      <c r="B249" s="185"/>
      <c r="C249" s="13"/>
      <c r="D249" s="186" t="s">
        <v>265</v>
      </c>
      <c r="E249" s="187" t="s">
        <v>1</v>
      </c>
      <c r="F249" s="188" t="s">
        <v>1559</v>
      </c>
      <c r="G249" s="13"/>
      <c r="H249" s="187" t="s">
        <v>1</v>
      </c>
      <c r="I249" s="189"/>
      <c r="J249" s="13"/>
      <c r="K249" s="13"/>
      <c r="L249" s="185"/>
      <c r="M249" s="190"/>
      <c r="N249" s="191"/>
      <c r="O249" s="191"/>
      <c r="P249" s="191"/>
      <c r="Q249" s="191"/>
      <c r="R249" s="191"/>
      <c r="S249" s="191"/>
      <c r="T249" s="19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87" t="s">
        <v>265</v>
      </c>
      <c r="AU249" s="187" t="s">
        <v>90</v>
      </c>
      <c r="AV249" s="13" t="s">
        <v>87</v>
      </c>
      <c r="AW249" s="13" t="s">
        <v>35</v>
      </c>
      <c r="AX249" s="13" t="s">
        <v>79</v>
      </c>
      <c r="AY249" s="187" t="s">
        <v>255</v>
      </c>
    </row>
    <row r="250" s="14" customFormat="1">
      <c r="A250" s="14"/>
      <c r="B250" s="193"/>
      <c r="C250" s="14"/>
      <c r="D250" s="186" t="s">
        <v>265</v>
      </c>
      <c r="E250" s="194" t="s">
        <v>1</v>
      </c>
      <c r="F250" s="195" t="s">
        <v>87</v>
      </c>
      <c r="G250" s="14"/>
      <c r="H250" s="196">
        <v>1</v>
      </c>
      <c r="I250" s="197"/>
      <c r="J250" s="14"/>
      <c r="K250" s="14"/>
      <c r="L250" s="193"/>
      <c r="M250" s="198"/>
      <c r="N250" s="199"/>
      <c r="O250" s="199"/>
      <c r="P250" s="199"/>
      <c r="Q250" s="199"/>
      <c r="R250" s="199"/>
      <c r="S250" s="199"/>
      <c r="T250" s="20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194" t="s">
        <v>265</v>
      </c>
      <c r="AU250" s="194" t="s">
        <v>90</v>
      </c>
      <c r="AV250" s="14" t="s">
        <v>90</v>
      </c>
      <c r="AW250" s="14" t="s">
        <v>35</v>
      </c>
      <c r="AX250" s="14" t="s">
        <v>87</v>
      </c>
      <c r="AY250" s="194" t="s">
        <v>255</v>
      </c>
    </row>
    <row r="251" s="2" customFormat="1" ht="16.5" customHeight="1">
      <c r="A251" s="38"/>
      <c r="B251" s="171"/>
      <c r="C251" s="209" t="s">
        <v>414</v>
      </c>
      <c r="D251" s="209" t="s">
        <v>277</v>
      </c>
      <c r="E251" s="210" t="s">
        <v>817</v>
      </c>
      <c r="F251" s="211" t="s">
        <v>818</v>
      </c>
      <c r="G251" s="212" t="s">
        <v>261</v>
      </c>
      <c r="H251" s="213">
        <v>1</v>
      </c>
      <c r="I251" s="214"/>
      <c r="J251" s="215">
        <f>ROUND(I251*H251,2)</f>
        <v>0</v>
      </c>
      <c r="K251" s="211" t="s">
        <v>262</v>
      </c>
      <c r="L251" s="216"/>
      <c r="M251" s="217" t="s">
        <v>1</v>
      </c>
      <c r="N251" s="218" t="s">
        <v>44</v>
      </c>
      <c r="O251" s="77"/>
      <c r="P251" s="181">
        <f>O251*H251</f>
        <v>0</v>
      </c>
      <c r="Q251" s="181">
        <v>0.0010200000000000001</v>
      </c>
      <c r="R251" s="181">
        <f>Q251*H251</f>
        <v>0.0010200000000000001</v>
      </c>
      <c r="S251" s="181">
        <v>0</v>
      </c>
      <c r="T251" s="18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3" t="s">
        <v>397</v>
      </c>
      <c r="AT251" s="183" t="s">
        <v>277</v>
      </c>
      <c r="AU251" s="183" t="s">
        <v>90</v>
      </c>
      <c r="AY251" s="19" t="s">
        <v>255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19" t="s">
        <v>87</v>
      </c>
      <c r="BK251" s="184">
        <f>ROUND(I251*H251,2)</f>
        <v>0</v>
      </c>
      <c r="BL251" s="19" t="s">
        <v>263</v>
      </c>
      <c r="BM251" s="183" t="s">
        <v>1598</v>
      </c>
    </row>
    <row r="252" s="2" customFormat="1" ht="55.5" customHeight="1">
      <c r="A252" s="38"/>
      <c r="B252" s="171"/>
      <c r="C252" s="172" t="s">
        <v>418</v>
      </c>
      <c r="D252" s="172" t="s">
        <v>258</v>
      </c>
      <c r="E252" s="173" t="s">
        <v>820</v>
      </c>
      <c r="F252" s="174" t="s">
        <v>821</v>
      </c>
      <c r="G252" s="175" t="s">
        <v>759</v>
      </c>
      <c r="H252" s="224"/>
      <c r="I252" s="177"/>
      <c r="J252" s="178">
        <f>ROUND(I252*H252,2)</f>
        <v>0</v>
      </c>
      <c r="K252" s="174" t="s">
        <v>262</v>
      </c>
      <c r="L252" s="39"/>
      <c r="M252" s="179" t="s">
        <v>1</v>
      </c>
      <c r="N252" s="180" t="s">
        <v>44</v>
      </c>
      <c r="O252" s="77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3" t="s">
        <v>263</v>
      </c>
      <c r="AT252" s="183" t="s">
        <v>258</v>
      </c>
      <c r="AU252" s="183" t="s">
        <v>90</v>
      </c>
      <c r="AY252" s="19" t="s">
        <v>255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19" t="s">
        <v>87</v>
      </c>
      <c r="BK252" s="184">
        <f>ROUND(I252*H252,2)</f>
        <v>0</v>
      </c>
      <c r="BL252" s="19" t="s">
        <v>263</v>
      </c>
      <c r="BM252" s="183" t="s">
        <v>1599</v>
      </c>
    </row>
    <row r="253" s="12" customFormat="1" ht="22.8" customHeight="1">
      <c r="A253" s="12"/>
      <c r="B253" s="158"/>
      <c r="C253" s="12"/>
      <c r="D253" s="159" t="s">
        <v>78</v>
      </c>
      <c r="E253" s="169" t="s">
        <v>823</v>
      </c>
      <c r="F253" s="169" t="s">
        <v>824</v>
      </c>
      <c r="G253" s="12"/>
      <c r="H253" s="12"/>
      <c r="I253" s="161"/>
      <c r="J253" s="170">
        <f>BK253</f>
        <v>0</v>
      </c>
      <c r="K253" s="12"/>
      <c r="L253" s="158"/>
      <c r="M253" s="163"/>
      <c r="N253" s="164"/>
      <c r="O253" s="164"/>
      <c r="P253" s="165">
        <f>SUM(P254:P286)</f>
        <v>0</v>
      </c>
      <c r="Q253" s="164"/>
      <c r="R253" s="165">
        <f>SUM(R254:R286)</f>
        <v>0.23526323999999999</v>
      </c>
      <c r="S253" s="164"/>
      <c r="T253" s="166">
        <f>SUM(T254:T286)</f>
        <v>0.50724000000000002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159" t="s">
        <v>90</v>
      </c>
      <c r="AT253" s="167" t="s">
        <v>78</v>
      </c>
      <c r="AU253" s="167" t="s">
        <v>87</v>
      </c>
      <c r="AY253" s="159" t="s">
        <v>255</v>
      </c>
      <c r="BK253" s="168">
        <f>SUM(BK254:BK286)</f>
        <v>0</v>
      </c>
    </row>
    <row r="254" s="2" customFormat="1" ht="37.8" customHeight="1">
      <c r="A254" s="38"/>
      <c r="B254" s="171"/>
      <c r="C254" s="172" t="s">
        <v>422</v>
      </c>
      <c r="D254" s="172" t="s">
        <v>258</v>
      </c>
      <c r="E254" s="173" t="s">
        <v>825</v>
      </c>
      <c r="F254" s="174" t="s">
        <v>826</v>
      </c>
      <c r="G254" s="175" t="s">
        <v>693</v>
      </c>
      <c r="H254" s="176">
        <v>56.359999999999999</v>
      </c>
      <c r="I254" s="177"/>
      <c r="J254" s="178">
        <f>ROUND(I254*H254,2)</f>
        <v>0</v>
      </c>
      <c r="K254" s="174" t="s">
        <v>262</v>
      </c>
      <c r="L254" s="39"/>
      <c r="M254" s="179" t="s">
        <v>1</v>
      </c>
      <c r="N254" s="180" t="s">
        <v>44</v>
      </c>
      <c r="O254" s="77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3" t="s">
        <v>263</v>
      </c>
      <c r="AT254" s="183" t="s">
        <v>258</v>
      </c>
      <c r="AU254" s="183" t="s">
        <v>90</v>
      </c>
      <c r="AY254" s="19" t="s">
        <v>255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19" t="s">
        <v>87</v>
      </c>
      <c r="BK254" s="184">
        <f>ROUND(I254*H254,2)</f>
        <v>0</v>
      </c>
      <c r="BL254" s="19" t="s">
        <v>263</v>
      </c>
      <c r="BM254" s="183" t="s">
        <v>1600</v>
      </c>
    </row>
    <row r="255" s="13" customFormat="1">
      <c r="A255" s="13"/>
      <c r="B255" s="185"/>
      <c r="C255" s="13"/>
      <c r="D255" s="186" t="s">
        <v>265</v>
      </c>
      <c r="E255" s="187" t="s">
        <v>1</v>
      </c>
      <c r="F255" s="188" t="s">
        <v>828</v>
      </c>
      <c r="G255" s="13"/>
      <c r="H255" s="187" t="s">
        <v>1</v>
      </c>
      <c r="I255" s="189"/>
      <c r="J255" s="13"/>
      <c r="K255" s="13"/>
      <c r="L255" s="185"/>
      <c r="M255" s="190"/>
      <c r="N255" s="191"/>
      <c r="O255" s="191"/>
      <c r="P255" s="191"/>
      <c r="Q255" s="191"/>
      <c r="R255" s="191"/>
      <c r="S255" s="191"/>
      <c r="T255" s="19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87" t="s">
        <v>265</v>
      </c>
      <c r="AU255" s="187" t="s">
        <v>90</v>
      </c>
      <c r="AV255" s="13" t="s">
        <v>87</v>
      </c>
      <c r="AW255" s="13" t="s">
        <v>35</v>
      </c>
      <c r="AX255" s="13" t="s">
        <v>79</v>
      </c>
      <c r="AY255" s="187" t="s">
        <v>255</v>
      </c>
    </row>
    <row r="256" s="13" customFormat="1">
      <c r="A256" s="13"/>
      <c r="B256" s="185"/>
      <c r="C256" s="13"/>
      <c r="D256" s="186" t="s">
        <v>265</v>
      </c>
      <c r="E256" s="187" t="s">
        <v>1</v>
      </c>
      <c r="F256" s="188" t="s">
        <v>1559</v>
      </c>
      <c r="G256" s="13"/>
      <c r="H256" s="187" t="s">
        <v>1</v>
      </c>
      <c r="I256" s="189"/>
      <c r="J256" s="13"/>
      <c r="K256" s="13"/>
      <c r="L256" s="185"/>
      <c r="M256" s="190"/>
      <c r="N256" s="191"/>
      <c r="O256" s="191"/>
      <c r="P256" s="191"/>
      <c r="Q256" s="191"/>
      <c r="R256" s="191"/>
      <c r="S256" s="191"/>
      <c r="T256" s="19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187" t="s">
        <v>265</v>
      </c>
      <c r="AU256" s="187" t="s">
        <v>90</v>
      </c>
      <c r="AV256" s="13" t="s">
        <v>87</v>
      </c>
      <c r="AW256" s="13" t="s">
        <v>35</v>
      </c>
      <c r="AX256" s="13" t="s">
        <v>79</v>
      </c>
      <c r="AY256" s="187" t="s">
        <v>255</v>
      </c>
    </row>
    <row r="257" s="14" customFormat="1">
      <c r="A257" s="14"/>
      <c r="B257" s="193"/>
      <c r="C257" s="14"/>
      <c r="D257" s="186" t="s">
        <v>265</v>
      </c>
      <c r="E257" s="194" t="s">
        <v>1</v>
      </c>
      <c r="F257" s="195" t="s">
        <v>1564</v>
      </c>
      <c r="G257" s="14"/>
      <c r="H257" s="196">
        <v>56.359999999999999</v>
      </c>
      <c r="I257" s="197"/>
      <c r="J257" s="14"/>
      <c r="K257" s="14"/>
      <c r="L257" s="193"/>
      <c r="M257" s="198"/>
      <c r="N257" s="199"/>
      <c r="O257" s="199"/>
      <c r="P257" s="199"/>
      <c r="Q257" s="199"/>
      <c r="R257" s="199"/>
      <c r="S257" s="199"/>
      <c r="T257" s="20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194" t="s">
        <v>265</v>
      </c>
      <c r="AU257" s="194" t="s">
        <v>90</v>
      </c>
      <c r="AV257" s="14" t="s">
        <v>90</v>
      </c>
      <c r="AW257" s="14" t="s">
        <v>35</v>
      </c>
      <c r="AX257" s="14" t="s">
        <v>79</v>
      </c>
      <c r="AY257" s="194" t="s">
        <v>255</v>
      </c>
    </row>
    <row r="258" s="15" customFormat="1">
      <c r="A258" s="15"/>
      <c r="B258" s="201"/>
      <c r="C258" s="15"/>
      <c r="D258" s="186" t="s">
        <v>265</v>
      </c>
      <c r="E258" s="202" t="s">
        <v>1</v>
      </c>
      <c r="F258" s="203" t="s">
        <v>269</v>
      </c>
      <c r="G258" s="15"/>
      <c r="H258" s="204">
        <v>56.359999999999999</v>
      </c>
      <c r="I258" s="205"/>
      <c r="J258" s="15"/>
      <c r="K258" s="15"/>
      <c r="L258" s="201"/>
      <c r="M258" s="206"/>
      <c r="N258" s="207"/>
      <c r="O258" s="207"/>
      <c r="P258" s="207"/>
      <c r="Q258" s="207"/>
      <c r="R258" s="207"/>
      <c r="S258" s="207"/>
      <c r="T258" s="208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02" t="s">
        <v>265</v>
      </c>
      <c r="AU258" s="202" t="s">
        <v>90</v>
      </c>
      <c r="AV258" s="15" t="s">
        <v>270</v>
      </c>
      <c r="AW258" s="15" t="s">
        <v>35</v>
      </c>
      <c r="AX258" s="15" t="s">
        <v>87</v>
      </c>
      <c r="AY258" s="202" t="s">
        <v>255</v>
      </c>
    </row>
    <row r="259" s="2" customFormat="1" ht="24.15" customHeight="1">
      <c r="A259" s="38"/>
      <c r="B259" s="171"/>
      <c r="C259" s="172" t="s">
        <v>426</v>
      </c>
      <c r="D259" s="172" t="s">
        <v>258</v>
      </c>
      <c r="E259" s="173" t="s">
        <v>829</v>
      </c>
      <c r="F259" s="174" t="s">
        <v>830</v>
      </c>
      <c r="G259" s="175" t="s">
        <v>693</v>
      </c>
      <c r="H259" s="176">
        <v>56.359999999999999</v>
      </c>
      <c r="I259" s="177"/>
      <c r="J259" s="178">
        <f>ROUND(I259*H259,2)</f>
        <v>0</v>
      </c>
      <c r="K259" s="174" t="s">
        <v>262</v>
      </c>
      <c r="L259" s="39"/>
      <c r="M259" s="179" t="s">
        <v>1</v>
      </c>
      <c r="N259" s="180" t="s">
        <v>44</v>
      </c>
      <c r="O259" s="77"/>
      <c r="P259" s="181">
        <f>O259*H259</f>
        <v>0</v>
      </c>
      <c r="Q259" s="181">
        <v>0</v>
      </c>
      <c r="R259" s="181">
        <f>Q259*H259</f>
        <v>0</v>
      </c>
      <c r="S259" s="181">
        <v>0</v>
      </c>
      <c r="T259" s="18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3" t="s">
        <v>263</v>
      </c>
      <c r="AT259" s="183" t="s">
        <v>258</v>
      </c>
      <c r="AU259" s="183" t="s">
        <v>90</v>
      </c>
      <c r="AY259" s="19" t="s">
        <v>255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19" t="s">
        <v>87</v>
      </c>
      <c r="BK259" s="184">
        <f>ROUND(I259*H259,2)</f>
        <v>0</v>
      </c>
      <c r="BL259" s="19" t="s">
        <v>263</v>
      </c>
      <c r="BM259" s="183" t="s">
        <v>1601</v>
      </c>
    </row>
    <row r="260" s="13" customFormat="1">
      <c r="A260" s="13"/>
      <c r="B260" s="185"/>
      <c r="C260" s="13"/>
      <c r="D260" s="186" t="s">
        <v>265</v>
      </c>
      <c r="E260" s="187" t="s">
        <v>1</v>
      </c>
      <c r="F260" s="188" t="s">
        <v>828</v>
      </c>
      <c r="G260" s="13"/>
      <c r="H260" s="187" t="s">
        <v>1</v>
      </c>
      <c r="I260" s="189"/>
      <c r="J260" s="13"/>
      <c r="K260" s="13"/>
      <c r="L260" s="185"/>
      <c r="M260" s="190"/>
      <c r="N260" s="191"/>
      <c r="O260" s="191"/>
      <c r="P260" s="191"/>
      <c r="Q260" s="191"/>
      <c r="R260" s="191"/>
      <c r="S260" s="191"/>
      <c r="T260" s="19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87" t="s">
        <v>265</v>
      </c>
      <c r="AU260" s="187" t="s">
        <v>90</v>
      </c>
      <c r="AV260" s="13" t="s">
        <v>87</v>
      </c>
      <c r="AW260" s="13" t="s">
        <v>35</v>
      </c>
      <c r="AX260" s="13" t="s">
        <v>79</v>
      </c>
      <c r="AY260" s="187" t="s">
        <v>255</v>
      </c>
    </row>
    <row r="261" s="13" customFormat="1">
      <c r="A261" s="13"/>
      <c r="B261" s="185"/>
      <c r="C261" s="13"/>
      <c r="D261" s="186" t="s">
        <v>265</v>
      </c>
      <c r="E261" s="187" t="s">
        <v>1</v>
      </c>
      <c r="F261" s="188" t="s">
        <v>1559</v>
      </c>
      <c r="G261" s="13"/>
      <c r="H261" s="187" t="s">
        <v>1</v>
      </c>
      <c r="I261" s="189"/>
      <c r="J261" s="13"/>
      <c r="K261" s="13"/>
      <c r="L261" s="185"/>
      <c r="M261" s="190"/>
      <c r="N261" s="191"/>
      <c r="O261" s="191"/>
      <c r="P261" s="191"/>
      <c r="Q261" s="191"/>
      <c r="R261" s="191"/>
      <c r="S261" s="191"/>
      <c r="T261" s="19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87" t="s">
        <v>265</v>
      </c>
      <c r="AU261" s="187" t="s">
        <v>90</v>
      </c>
      <c r="AV261" s="13" t="s">
        <v>87</v>
      </c>
      <c r="AW261" s="13" t="s">
        <v>35</v>
      </c>
      <c r="AX261" s="13" t="s">
        <v>79</v>
      </c>
      <c r="AY261" s="187" t="s">
        <v>255</v>
      </c>
    </row>
    <row r="262" s="14" customFormat="1">
      <c r="A262" s="14"/>
      <c r="B262" s="193"/>
      <c r="C262" s="14"/>
      <c r="D262" s="186" t="s">
        <v>265</v>
      </c>
      <c r="E262" s="194" t="s">
        <v>1</v>
      </c>
      <c r="F262" s="195" t="s">
        <v>1564</v>
      </c>
      <c r="G262" s="14"/>
      <c r="H262" s="196">
        <v>56.359999999999999</v>
      </c>
      <c r="I262" s="197"/>
      <c r="J262" s="14"/>
      <c r="K262" s="14"/>
      <c r="L262" s="193"/>
      <c r="M262" s="198"/>
      <c r="N262" s="199"/>
      <c r="O262" s="199"/>
      <c r="P262" s="199"/>
      <c r="Q262" s="199"/>
      <c r="R262" s="199"/>
      <c r="S262" s="199"/>
      <c r="T262" s="20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194" t="s">
        <v>265</v>
      </c>
      <c r="AU262" s="194" t="s">
        <v>90</v>
      </c>
      <c r="AV262" s="14" t="s">
        <v>90</v>
      </c>
      <c r="AW262" s="14" t="s">
        <v>35</v>
      </c>
      <c r="AX262" s="14" t="s">
        <v>79</v>
      </c>
      <c r="AY262" s="194" t="s">
        <v>255</v>
      </c>
    </row>
    <row r="263" s="15" customFormat="1">
      <c r="A263" s="15"/>
      <c r="B263" s="201"/>
      <c r="C263" s="15"/>
      <c r="D263" s="186" t="s">
        <v>265</v>
      </c>
      <c r="E263" s="202" t="s">
        <v>1</v>
      </c>
      <c r="F263" s="203" t="s">
        <v>269</v>
      </c>
      <c r="G263" s="15"/>
      <c r="H263" s="204">
        <v>56.359999999999999</v>
      </c>
      <c r="I263" s="205"/>
      <c r="J263" s="15"/>
      <c r="K263" s="15"/>
      <c r="L263" s="201"/>
      <c r="M263" s="206"/>
      <c r="N263" s="207"/>
      <c r="O263" s="207"/>
      <c r="P263" s="207"/>
      <c r="Q263" s="207"/>
      <c r="R263" s="207"/>
      <c r="S263" s="207"/>
      <c r="T263" s="20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02" t="s">
        <v>265</v>
      </c>
      <c r="AU263" s="202" t="s">
        <v>90</v>
      </c>
      <c r="AV263" s="15" t="s">
        <v>270</v>
      </c>
      <c r="AW263" s="15" t="s">
        <v>35</v>
      </c>
      <c r="AX263" s="15" t="s">
        <v>87</v>
      </c>
      <c r="AY263" s="202" t="s">
        <v>255</v>
      </c>
    </row>
    <row r="264" s="2" customFormat="1" ht="24.15" customHeight="1">
      <c r="A264" s="38"/>
      <c r="B264" s="171"/>
      <c r="C264" s="172" t="s">
        <v>316</v>
      </c>
      <c r="D264" s="172" t="s">
        <v>258</v>
      </c>
      <c r="E264" s="173" t="s">
        <v>832</v>
      </c>
      <c r="F264" s="174" t="s">
        <v>833</v>
      </c>
      <c r="G264" s="175" t="s">
        <v>693</v>
      </c>
      <c r="H264" s="176">
        <v>169.08000000000001</v>
      </c>
      <c r="I264" s="177"/>
      <c r="J264" s="178">
        <f>ROUND(I264*H264,2)</f>
        <v>0</v>
      </c>
      <c r="K264" s="174" t="s">
        <v>262</v>
      </c>
      <c r="L264" s="39"/>
      <c r="M264" s="179" t="s">
        <v>1</v>
      </c>
      <c r="N264" s="180" t="s">
        <v>44</v>
      </c>
      <c r="O264" s="77"/>
      <c r="P264" s="181">
        <f>O264*H264</f>
        <v>0</v>
      </c>
      <c r="Q264" s="181">
        <v>0</v>
      </c>
      <c r="R264" s="181">
        <f>Q264*H264</f>
        <v>0</v>
      </c>
      <c r="S264" s="181">
        <v>0.0030000000000000001</v>
      </c>
      <c r="T264" s="182">
        <f>S264*H264</f>
        <v>0.50724000000000002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83" t="s">
        <v>263</v>
      </c>
      <c r="AT264" s="183" t="s">
        <v>258</v>
      </c>
      <c r="AU264" s="183" t="s">
        <v>90</v>
      </c>
      <c r="AY264" s="19" t="s">
        <v>255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19" t="s">
        <v>87</v>
      </c>
      <c r="BK264" s="184">
        <f>ROUND(I264*H264,2)</f>
        <v>0</v>
      </c>
      <c r="BL264" s="19" t="s">
        <v>263</v>
      </c>
      <c r="BM264" s="183" t="s">
        <v>1602</v>
      </c>
    </row>
    <row r="265" s="13" customFormat="1">
      <c r="A265" s="13"/>
      <c r="B265" s="185"/>
      <c r="C265" s="13"/>
      <c r="D265" s="186" t="s">
        <v>265</v>
      </c>
      <c r="E265" s="187" t="s">
        <v>1</v>
      </c>
      <c r="F265" s="188" t="s">
        <v>835</v>
      </c>
      <c r="G265" s="13"/>
      <c r="H265" s="187" t="s">
        <v>1</v>
      </c>
      <c r="I265" s="189"/>
      <c r="J265" s="13"/>
      <c r="K265" s="13"/>
      <c r="L265" s="185"/>
      <c r="M265" s="190"/>
      <c r="N265" s="191"/>
      <c r="O265" s="191"/>
      <c r="P265" s="191"/>
      <c r="Q265" s="191"/>
      <c r="R265" s="191"/>
      <c r="S265" s="191"/>
      <c r="T265" s="19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87" t="s">
        <v>265</v>
      </c>
      <c r="AU265" s="187" t="s">
        <v>90</v>
      </c>
      <c r="AV265" s="13" t="s">
        <v>87</v>
      </c>
      <c r="AW265" s="13" t="s">
        <v>35</v>
      </c>
      <c r="AX265" s="13" t="s">
        <v>79</v>
      </c>
      <c r="AY265" s="187" t="s">
        <v>255</v>
      </c>
    </row>
    <row r="266" s="13" customFormat="1">
      <c r="A266" s="13"/>
      <c r="B266" s="185"/>
      <c r="C266" s="13"/>
      <c r="D266" s="186" t="s">
        <v>265</v>
      </c>
      <c r="E266" s="187" t="s">
        <v>1</v>
      </c>
      <c r="F266" s="188" t="s">
        <v>1559</v>
      </c>
      <c r="G266" s="13"/>
      <c r="H266" s="187" t="s">
        <v>1</v>
      </c>
      <c r="I266" s="189"/>
      <c r="J266" s="13"/>
      <c r="K266" s="13"/>
      <c r="L266" s="185"/>
      <c r="M266" s="190"/>
      <c r="N266" s="191"/>
      <c r="O266" s="191"/>
      <c r="P266" s="191"/>
      <c r="Q266" s="191"/>
      <c r="R266" s="191"/>
      <c r="S266" s="191"/>
      <c r="T266" s="19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87" t="s">
        <v>265</v>
      </c>
      <c r="AU266" s="187" t="s">
        <v>90</v>
      </c>
      <c r="AV266" s="13" t="s">
        <v>87</v>
      </c>
      <c r="AW266" s="13" t="s">
        <v>35</v>
      </c>
      <c r="AX266" s="13" t="s">
        <v>79</v>
      </c>
      <c r="AY266" s="187" t="s">
        <v>255</v>
      </c>
    </row>
    <row r="267" s="14" customFormat="1">
      <c r="A267" s="14"/>
      <c r="B267" s="193"/>
      <c r="C267" s="14"/>
      <c r="D267" s="186" t="s">
        <v>265</v>
      </c>
      <c r="E267" s="194" t="s">
        <v>1</v>
      </c>
      <c r="F267" s="195" t="s">
        <v>1603</v>
      </c>
      <c r="G267" s="14"/>
      <c r="H267" s="196">
        <v>169.08000000000001</v>
      </c>
      <c r="I267" s="197"/>
      <c r="J267" s="14"/>
      <c r="K267" s="14"/>
      <c r="L267" s="193"/>
      <c r="M267" s="198"/>
      <c r="N267" s="199"/>
      <c r="O267" s="199"/>
      <c r="P267" s="199"/>
      <c r="Q267" s="199"/>
      <c r="R267" s="199"/>
      <c r="S267" s="199"/>
      <c r="T267" s="20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194" t="s">
        <v>265</v>
      </c>
      <c r="AU267" s="194" t="s">
        <v>90</v>
      </c>
      <c r="AV267" s="14" t="s">
        <v>90</v>
      </c>
      <c r="AW267" s="14" t="s">
        <v>35</v>
      </c>
      <c r="AX267" s="14" t="s">
        <v>79</v>
      </c>
      <c r="AY267" s="194" t="s">
        <v>255</v>
      </c>
    </row>
    <row r="268" s="15" customFormat="1">
      <c r="A268" s="15"/>
      <c r="B268" s="201"/>
      <c r="C268" s="15"/>
      <c r="D268" s="186" t="s">
        <v>265</v>
      </c>
      <c r="E268" s="202" t="s">
        <v>1</v>
      </c>
      <c r="F268" s="203" t="s">
        <v>269</v>
      </c>
      <c r="G268" s="15"/>
      <c r="H268" s="204">
        <v>169.08000000000001</v>
      </c>
      <c r="I268" s="205"/>
      <c r="J268" s="15"/>
      <c r="K268" s="15"/>
      <c r="L268" s="201"/>
      <c r="M268" s="206"/>
      <c r="N268" s="207"/>
      <c r="O268" s="207"/>
      <c r="P268" s="207"/>
      <c r="Q268" s="207"/>
      <c r="R268" s="207"/>
      <c r="S268" s="207"/>
      <c r="T268" s="208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02" t="s">
        <v>265</v>
      </c>
      <c r="AU268" s="202" t="s">
        <v>90</v>
      </c>
      <c r="AV268" s="15" t="s">
        <v>270</v>
      </c>
      <c r="AW268" s="15" t="s">
        <v>35</v>
      </c>
      <c r="AX268" s="15" t="s">
        <v>87</v>
      </c>
      <c r="AY268" s="202" t="s">
        <v>255</v>
      </c>
    </row>
    <row r="269" s="2" customFormat="1" ht="24.15" customHeight="1">
      <c r="A269" s="38"/>
      <c r="B269" s="171"/>
      <c r="C269" s="172" t="s">
        <v>434</v>
      </c>
      <c r="D269" s="172" t="s">
        <v>258</v>
      </c>
      <c r="E269" s="173" t="s">
        <v>838</v>
      </c>
      <c r="F269" s="174" t="s">
        <v>839</v>
      </c>
      <c r="G269" s="175" t="s">
        <v>693</v>
      </c>
      <c r="H269" s="176">
        <v>56.359999999999999</v>
      </c>
      <c r="I269" s="177"/>
      <c r="J269" s="178">
        <f>ROUND(I269*H269,2)</f>
        <v>0</v>
      </c>
      <c r="K269" s="174" t="s">
        <v>840</v>
      </c>
      <c r="L269" s="39"/>
      <c r="M269" s="179" t="s">
        <v>1</v>
      </c>
      <c r="N269" s="180" t="s">
        <v>44</v>
      </c>
      <c r="O269" s="77"/>
      <c r="P269" s="181">
        <f>O269*H269</f>
        <v>0</v>
      </c>
      <c r="Q269" s="181">
        <v>0.00029999999999999997</v>
      </c>
      <c r="R269" s="181">
        <f>Q269*H269</f>
        <v>0.016907999999999999</v>
      </c>
      <c r="S269" s="181">
        <v>0</v>
      </c>
      <c r="T269" s="18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3" t="s">
        <v>263</v>
      </c>
      <c r="AT269" s="183" t="s">
        <v>258</v>
      </c>
      <c r="AU269" s="183" t="s">
        <v>90</v>
      </c>
      <c r="AY269" s="19" t="s">
        <v>255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19" t="s">
        <v>87</v>
      </c>
      <c r="BK269" s="184">
        <f>ROUND(I269*H269,2)</f>
        <v>0</v>
      </c>
      <c r="BL269" s="19" t="s">
        <v>263</v>
      </c>
      <c r="BM269" s="183" t="s">
        <v>1604</v>
      </c>
    </row>
    <row r="270" s="13" customFormat="1">
      <c r="A270" s="13"/>
      <c r="B270" s="185"/>
      <c r="C270" s="13"/>
      <c r="D270" s="186" t="s">
        <v>265</v>
      </c>
      <c r="E270" s="187" t="s">
        <v>1</v>
      </c>
      <c r="F270" s="188" t="s">
        <v>1559</v>
      </c>
      <c r="G270" s="13"/>
      <c r="H270" s="187" t="s">
        <v>1</v>
      </c>
      <c r="I270" s="189"/>
      <c r="J270" s="13"/>
      <c r="K270" s="13"/>
      <c r="L270" s="185"/>
      <c r="M270" s="190"/>
      <c r="N270" s="191"/>
      <c r="O270" s="191"/>
      <c r="P270" s="191"/>
      <c r="Q270" s="191"/>
      <c r="R270" s="191"/>
      <c r="S270" s="191"/>
      <c r="T270" s="19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187" t="s">
        <v>265</v>
      </c>
      <c r="AU270" s="187" t="s">
        <v>90</v>
      </c>
      <c r="AV270" s="13" t="s">
        <v>87</v>
      </c>
      <c r="AW270" s="13" t="s">
        <v>35</v>
      </c>
      <c r="AX270" s="13" t="s">
        <v>79</v>
      </c>
      <c r="AY270" s="187" t="s">
        <v>255</v>
      </c>
    </row>
    <row r="271" s="14" customFormat="1">
      <c r="A271" s="14"/>
      <c r="B271" s="193"/>
      <c r="C271" s="14"/>
      <c r="D271" s="186" t="s">
        <v>265</v>
      </c>
      <c r="E271" s="194" t="s">
        <v>1</v>
      </c>
      <c r="F271" s="195" t="s">
        <v>1564</v>
      </c>
      <c r="G271" s="14"/>
      <c r="H271" s="196">
        <v>56.359999999999999</v>
      </c>
      <c r="I271" s="197"/>
      <c r="J271" s="14"/>
      <c r="K271" s="14"/>
      <c r="L271" s="193"/>
      <c r="M271" s="198"/>
      <c r="N271" s="199"/>
      <c r="O271" s="199"/>
      <c r="P271" s="199"/>
      <c r="Q271" s="199"/>
      <c r="R271" s="199"/>
      <c r="S271" s="199"/>
      <c r="T271" s="20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194" t="s">
        <v>265</v>
      </c>
      <c r="AU271" s="194" t="s">
        <v>90</v>
      </c>
      <c r="AV271" s="14" t="s">
        <v>90</v>
      </c>
      <c r="AW271" s="14" t="s">
        <v>35</v>
      </c>
      <c r="AX271" s="14" t="s">
        <v>79</v>
      </c>
      <c r="AY271" s="194" t="s">
        <v>255</v>
      </c>
    </row>
    <row r="272" s="15" customFormat="1">
      <c r="A272" s="15"/>
      <c r="B272" s="201"/>
      <c r="C272" s="15"/>
      <c r="D272" s="186" t="s">
        <v>265</v>
      </c>
      <c r="E272" s="202" t="s">
        <v>1</v>
      </c>
      <c r="F272" s="203" t="s">
        <v>269</v>
      </c>
      <c r="G272" s="15"/>
      <c r="H272" s="204">
        <v>56.359999999999999</v>
      </c>
      <c r="I272" s="205"/>
      <c r="J272" s="15"/>
      <c r="K272" s="15"/>
      <c r="L272" s="201"/>
      <c r="M272" s="206"/>
      <c r="N272" s="207"/>
      <c r="O272" s="207"/>
      <c r="P272" s="207"/>
      <c r="Q272" s="207"/>
      <c r="R272" s="207"/>
      <c r="S272" s="207"/>
      <c r="T272" s="208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02" t="s">
        <v>265</v>
      </c>
      <c r="AU272" s="202" t="s">
        <v>90</v>
      </c>
      <c r="AV272" s="15" t="s">
        <v>270</v>
      </c>
      <c r="AW272" s="15" t="s">
        <v>35</v>
      </c>
      <c r="AX272" s="15" t="s">
        <v>87</v>
      </c>
      <c r="AY272" s="202" t="s">
        <v>255</v>
      </c>
    </row>
    <row r="273" s="2" customFormat="1" ht="37.8" customHeight="1">
      <c r="A273" s="38"/>
      <c r="B273" s="171"/>
      <c r="C273" s="209" t="s">
        <v>438</v>
      </c>
      <c r="D273" s="209" t="s">
        <v>277</v>
      </c>
      <c r="E273" s="210" t="s">
        <v>842</v>
      </c>
      <c r="F273" s="211" t="s">
        <v>843</v>
      </c>
      <c r="G273" s="212" t="s">
        <v>693</v>
      </c>
      <c r="H273" s="213">
        <v>68.227999999999994</v>
      </c>
      <c r="I273" s="214"/>
      <c r="J273" s="215">
        <f>ROUND(I273*H273,2)</f>
        <v>0</v>
      </c>
      <c r="K273" s="211" t="s">
        <v>262</v>
      </c>
      <c r="L273" s="216"/>
      <c r="M273" s="217" t="s">
        <v>1</v>
      </c>
      <c r="N273" s="218" t="s">
        <v>44</v>
      </c>
      <c r="O273" s="77"/>
      <c r="P273" s="181">
        <f>O273*H273</f>
        <v>0</v>
      </c>
      <c r="Q273" s="181">
        <v>0.0032000000000000002</v>
      </c>
      <c r="R273" s="181">
        <f>Q273*H273</f>
        <v>0.21832959999999999</v>
      </c>
      <c r="S273" s="181">
        <v>0</v>
      </c>
      <c r="T273" s="18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3" t="s">
        <v>397</v>
      </c>
      <c r="AT273" s="183" t="s">
        <v>277</v>
      </c>
      <c r="AU273" s="183" t="s">
        <v>90</v>
      </c>
      <c r="AY273" s="19" t="s">
        <v>255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19" t="s">
        <v>87</v>
      </c>
      <c r="BK273" s="184">
        <f>ROUND(I273*H273,2)</f>
        <v>0</v>
      </c>
      <c r="BL273" s="19" t="s">
        <v>263</v>
      </c>
      <c r="BM273" s="183" t="s">
        <v>1605</v>
      </c>
    </row>
    <row r="274" s="14" customFormat="1">
      <c r="A274" s="14"/>
      <c r="B274" s="193"/>
      <c r="C274" s="14"/>
      <c r="D274" s="186" t="s">
        <v>265</v>
      </c>
      <c r="E274" s="194" t="s">
        <v>1</v>
      </c>
      <c r="F274" s="195" t="s">
        <v>1606</v>
      </c>
      <c r="G274" s="14"/>
      <c r="H274" s="196">
        <v>68.227999999999994</v>
      </c>
      <c r="I274" s="197"/>
      <c r="J274" s="14"/>
      <c r="K274" s="14"/>
      <c r="L274" s="193"/>
      <c r="M274" s="198"/>
      <c r="N274" s="199"/>
      <c r="O274" s="199"/>
      <c r="P274" s="199"/>
      <c r="Q274" s="199"/>
      <c r="R274" s="199"/>
      <c r="S274" s="199"/>
      <c r="T274" s="20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194" t="s">
        <v>265</v>
      </c>
      <c r="AU274" s="194" t="s">
        <v>90</v>
      </c>
      <c r="AV274" s="14" t="s">
        <v>90</v>
      </c>
      <c r="AW274" s="14" t="s">
        <v>35</v>
      </c>
      <c r="AX274" s="14" t="s">
        <v>87</v>
      </c>
      <c r="AY274" s="194" t="s">
        <v>255</v>
      </c>
    </row>
    <row r="275" s="2" customFormat="1" ht="21.75" customHeight="1">
      <c r="A275" s="38"/>
      <c r="B275" s="171"/>
      <c r="C275" s="172" t="s">
        <v>442</v>
      </c>
      <c r="D275" s="172" t="s">
        <v>258</v>
      </c>
      <c r="E275" s="173" t="s">
        <v>846</v>
      </c>
      <c r="F275" s="174" t="s">
        <v>847</v>
      </c>
      <c r="G275" s="175" t="s">
        <v>297</v>
      </c>
      <c r="H275" s="176">
        <v>2.5640000000000001</v>
      </c>
      <c r="I275" s="177"/>
      <c r="J275" s="178">
        <f>ROUND(I275*H275,2)</f>
        <v>0</v>
      </c>
      <c r="K275" s="174" t="s">
        <v>262</v>
      </c>
      <c r="L275" s="39"/>
      <c r="M275" s="179" t="s">
        <v>1</v>
      </c>
      <c r="N275" s="180" t="s">
        <v>44</v>
      </c>
      <c r="O275" s="77"/>
      <c r="P275" s="181">
        <f>O275*H275</f>
        <v>0</v>
      </c>
      <c r="Q275" s="181">
        <v>1.0000000000000001E-05</v>
      </c>
      <c r="R275" s="181">
        <f>Q275*H275</f>
        <v>2.5640000000000002E-05</v>
      </c>
      <c r="S275" s="181">
        <v>0</v>
      </c>
      <c r="T275" s="18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83" t="s">
        <v>263</v>
      </c>
      <c r="AT275" s="183" t="s">
        <v>258</v>
      </c>
      <c r="AU275" s="183" t="s">
        <v>90</v>
      </c>
      <c r="AY275" s="19" t="s">
        <v>255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19" t="s">
        <v>87</v>
      </c>
      <c r="BK275" s="184">
        <f>ROUND(I275*H275,2)</f>
        <v>0</v>
      </c>
      <c r="BL275" s="19" t="s">
        <v>263</v>
      </c>
      <c r="BM275" s="183" t="s">
        <v>1607</v>
      </c>
    </row>
    <row r="276" s="13" customFormat="1">
      <c r="A276" s="13"/>
      <c r="B276" s="185"/>
      <c r="C276" s="13"/>
      <c r="D276" s="186" t="s">
        <v>265</v>
      </c>
      <c r="E276" s="187" t="s">
        <v>1</v>
      </c>
      <c r="F276" s="188" t="s">
        <v>849</v>
      </c>
      <c r="G276" s="13"/>
      <c r="H276" s="187" t="s">
        <v>1</v>
      </c>
      <c r="I276" s="189"/>
      <c r="J276" s="13"/>
      <c r="K276" s="13"/>
      <c r="L276" s="185"/>
      <c r="M276" s="190"/>
      <c r="N276" s="191"/>
      <c r="O276" s="191"/>
      <c r="P276" s="191"/>
      <c r="Q276" s="191"/>
      <c r="R276" s="191"/>
      <c r="S276" s="191"/>
      <c r="T276" s="19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87" t="s">
        <v>265</v>
      </c>
      <c r="AU276" s="187" t="s">
        <v>90</v>
      </c>
      <c r="AV276" s="13" t="s">
        <v>87</v>
      </c>
      <c r="AW276" s="13" t="s">
        <v>35</v>
      </c>
      <c r="AX276" s="13" t="s">
        <v>79</v>
      </c>
      <c r="AY276" s="187" t="s">
        <v>255</v>
      </c>
    </row>
    <row r="277" s="13" customFormat="1">
      <c r="A277" s="13"/>
      <c r="B277" s="185"/>
      <c r="C277" s="13"/>
      <c r="D277" s="186" t="s">
        <v>265</v>
      </c>
      <c r="E277" s="187" t="s">
        <v>1</v>
      </c>
      <c r="F277" s="188" t="s">
        <v>1559</v>
      </c>
      <c r="G277" s="13"/>
      <c r="H277" s="187" t="s">
        <v>1</v>
      </c>
      <c r="I277" s="189"/>
      <c r="J277" s="13"/>
      <c r="K277" s="13"/>
      <c r="L277" s="185"/>
      <c r="M277" s="190"/>
      <c r="N277" s="191"/>
      <c r="O277" s="191"/>
      <c r="P277" s="191"/>
      <c r="Q277" s="191"/>
      <c r="R277" s="191"/>
      <c r="S277" s="191"/>
      <c r="T277" s="19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87" t="s">
        <v>265</v>
      </c>
      <c r="AU277" s="187" t="s">
        <v>90</v>
      </c>
      <c r="AV277" s="13" t="s">
        <v>87</v>
      </c>
      <c r="AW277" s="13" t="s">
        <v>35</v>
      </c>
      <c r="AX277" s="13" t="s">
        <v>79</v>
      </c>
      <c r="AY277" s="187" t="s">
        <v>255</v>
      </c>
    </row>
    <row r="278" s="14" customFormat="1">
      <c r="A278" s="14"/>
      <c r="B278" s="193"/>
      <c r="C278" s="14"/>
      <c r="D278" s="186" t="s">
        <v>265</v>
      </c>
      <c r="E278" s="194" t="s">
        <v>1</v>
      </c>
      <c r="F278" s="195" t="s">
        <v>1608</v>
      </c>
      <c r="G278" s="14"/>
      <c r="H278" s="196">
        <v>2.6360000000000001</v>
      </c>
      <c r="I278" s="197"/>
      <c r="J278" s="14"/>
      <c r="K278" s="14"/>
      <c r="L278" s="193"/>
      <c r="M278" s="198"/>
      <c r="N278" s="199"/>
      <c r="O278" s="199"/>
      <c r="P278" s="199"/>
      <c r="Q278" s="199"/>
      <c r="R278" s="199"/>
      <c r="S278" s="199"/>
      <c r="T278" s="20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194" t="s">
        <v>265</v>
      </c>
      <c r="AU278" s="194" t="s">
        <v>90</v>
      </c>
      <c r="AV278" s="14" t="s">
        <v>90</v>
      </c>
      <c r="AW278" s="14" t="s">
        <v>35</v>
      </c>
      <c r="AX278" s="14" t="s">
        <v>79</v>
      </c>
      <c r="AY278" s="194" t="s">
        <v>255</v>
      </c>
    </row>
    <row r="279" s="14" customFormat="1">
      <c r="A279" s="14"/>
      <c r="B279" s="193"/>
      <c r="C279" s="14"/>
      <c r="D279" s="186" t="s">
        <v>265</v>
      </c>
      <c r="E279" s="194" t="s">
        <v>1</v>
      </c>
      <c r="F279" s="195" t="s">
        <v>1147</v>
      </c>
      <c r="G279" s="14"/>
      <c r="H279" s="196">
        <v>-0.071999999999999995</v>
      </c>
      <c r="I279" s="197"/>
      <c r="J279" s="14"/>
      <c r="K279" s="14"/>
      <c r="L279" s="193"/>
      <c r="M279" s="198"/>
      <c r="N279" s="199"/>
      <c r="O279" s="199"/>
      <c r="P279" s="199"/>
      <c r="Q279" s="199"/>
      <c r="R279" s="199"/>
      <c r="S279" s="199"/>
      <c r="T279" s="20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194" t="s">
        <v>265</v>
      </c>
      <c r="AU279" s="194" t="s">
        <v>90</v>
      </c>
      <c r="AV279" s="14" t="s">
        <v>90</v>
      </c>
      <c r="AW279" s="14" t="s">
        <v>35</v>
      </c>
      <c r="AX279" s="14" t="s">
        <v>79</v>
      </c>
      <c r="AY279" s="194" t="s">
        <v>255</v>
      </c>
    </row>
    <row r="280" s="15" customFormat="1">
      <c r="A280" s="15"/>
      <c r="B280" s="201"/>
      <c r="C280" s="15"/>
      <c r="D280" s="186" t="s">
        <v>265</v>
      </c>
      <c r="E280" s="202" t="s">
        <v>1</v>
      </c>
      <c r="F280" s="203" t="s">
        <v>269</v>
      </c>
      <c r="G280" s="15"/>
      <c r="H280" s="204">
        <v>2.5640000000000001</v>
      </c>
      <c r="I280" s="205"/>
      <c r="J280" s="15"/>
      <c r="K280" s="15"/>
      <c r="L280" s="201"/>
      <c r="M280" s="206"/>
      <c r="N280" s="207"/>
      <c r="O280" s="207"/>
      <c r="P280" s="207"/>
      <c r="Q280" s="207"/>
      <c r="R280" s="207"/>
      <c r="S280" s="207"/>
      <c r="T280" s="208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02" t="s">
        <v>265</v>
      </c>
      <c r="AU280" s="202" t="s">
        <v>90</v>
      </c>
      <c r="AV280" s="15" t="s">
        <v>270</v>
      </c>
      <c r="AW280" s="15" t="s">
        <v>35</v>
      </c>
      <c r="AX280" s="15" t="s">
        <v>87</v>
      </c>
      <c r="AY280" s="202" t="s">
        <v>255</v>
      </c>
    </row>
    <row r="281" s="2" customFormat="1" ht="16.5" customHeight="1">
      <c r="A281" s="38"/>
      <c r="B281" s="171"/>
      <c r="C281" s="172" t="s">
        <v>446</v>
      </c>
      <c r="D281" s="172" t="s">
        <v>258</v>
      </c>
      <c r="E281" s="173" t="s">
        <v>853</v>
      </c>
      <c r="F281" s="174" t="s">
        <v>854</v>
      </c>
      <c r="G281" s="175" t="s">
        <v>693</v>
      </c>
      <c r="H281" s="176">
        <v>56.359999999999999</v>
      </c>
      <c r="I281" s="177"/>
      <c r="J281" s="178">
        <f>ROUND(I281*H281,2)</f>
        <v>0</v>
      </c>
      <c r="K281" s="174" t="s">
        <v>262</v>
      </c>
      <c r="L281" s="39"/>
      <c r="M281" s="179" t="s">
        <v>1</v>
      </c>
      <c r="N281" s="180" t="s">
        <v>44</v>
      </c>
      <c r="O281" s="77"/>
      <c r="P281" s="181">
        <f>O281*H281</f>
        <v>0</v>
      </c>
      <c r="Q281" s="181">
        <v>0</v>
      </c>
      <c r="R281" s="181">
        <f>Q281*H281</f>
        <v>0</v>
      </c>
      <c r="S281" s="181">
        <v>0</v>
      </c>
      <c r="T281" s="18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3" t="s">
        <v>263</v>
      </c>
      <c r="AT281" s="183" t="s">
        <v>258</v>
      </c>
      <c r="AU281" s="183" t="s">
        <v>90</v>
      </c>
      <c r="AY281" s="19" t="s">
        <v>255</v>
      </c>
      <c r="BE281" s="184">
        <f>IF(N281="základní",J281,0)</f>
        <v>0</v>
      </c>
      <c r="BF281" s="184">
        <f>IF(N281="snížená",J281,0)</f>
        <v>0</v>
      </c>
      <c r="BG281" s="184">
        <f>IF(N281="zákl. přenesená",J281,0)</f>
        <v>0</v>
      </c>
      <c r="BH281" s="184">
        <f>IF(N281="sníž. přenesená",J281,0)</f>
        <v>0</v>
      </c>
      <c r="BI281" s="184">
        <f>IF(N281="nulová",J281,0)</f>
        <v>0</v>
      </c>
      <c r="BJ281" s="19" t="s">
        <v>87</v>
      </c>
      <c r="BK281" s="184">
        <f>ROUND(I281*H281,2)</f>
        <v>0</v>
      </c>
      <c r="BL281" s="19" t="s">
        <v>263</v>
      </c>
      <c r="BM281" s="183" t="s">
        <v>1609</v>
      </c>
    </row>
    <row r="282" s="13" customFormat="1">
      <c r="A282" s="13"/>
      <c r="B282" s="185"/>
      <c r="C282" s="13"/>
      <c r="D282" s="186" t="s">
        <v>265</v>
      </c>
      <c r="E282" s="187" t="s">
        <v>1</v>
      </c>
      <c r="F282" s="188" t="s">
        <v>828</v>
      </c>
      <c r="G282" s="13"/>
      <c r="H282" s="187" t="s">
        <v>1</v>
      </c>
      <c r="I282" s="189"/>
      <c r="J282" s="13"/>
      <c r="K282" s="13"/>
      <c r="L282" s="185"/>
      <c r="M282" s="190"/>
      <c r="N282" s="191"/>
      <c r="O282" s="191"/>
      <c r="P282" s="191"/>
      <c r="Q282" s="191"/>
      <c r="R282" s="191"/>
      <c r="S282" s="191"/>
      <c r="T282" s="19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87" t="s">
        <v>265</v>
      </c>
      <c r="AU282" s="187" t="s">
        <v>90</v>
      </c>
      <c r="AV282" s="13" t="s">
        <v>87</v>
      </c>
      <c r="AW282" s="13" t="s">
        <v>35</v>
      </c>
      <c r="AX282" s="13" t="s">
        <v>79</v>
      </c>
      <c r="AY282" s="187" t="s">
        <v>255</v>
      </c>
    </row>
    <row r="283" s="13" customFormat="1">
      <c r="A283" s="13"/>
      <c r="B283" s="185"/>
      <c r="C283" s="13"/>
      <c r="D283" s="186" t="s">
        <v>265</v>
      </c>
      <c r="E283" s="187" t="s">
        <v>1</v>
      </c>
      <c r="F283" s="188" t="s">
        <v>1559</v>
      </c>
      <c r="G283" s="13"/>
      <c r="H283" s="187" t="s">
        <v>1</v>
      </c>
      <c r="I283" s="189"/>
      <c r="J283" s="13"/>
      <c r="K283" s="13"/>
      <c r="L283" s="185"/>
      <c r="M283" s="190"/>
      <c r="N283" s="191"/>
      <c r="O283" s="191"/>
      <c r="P283" s="191"/>
      <c r="Q283" s="191"/>
      <c r="R283" s="191"/>
      <c r="S283" s="191"/>
      <c r="T283" s="19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87" t="s">
        <v>265</v>
      </c>
      <c r="AU283" s="187" t="s">
        <v>90</v>
      </c>
      <c r="AV283" s="13" t="s">
        <v>87</v>
      </c>
      <c r="AW283" s="13" t="s">
        <v>35</v>
      </c>
      <c r="AX283" s="13" t="s">
        <v>79</v>
      </c>
      <c r="AY283" s="187" t="s">
        <v>255</v>
      </c>
    </row>
    <row r="284" s="14" customFormat="1">
      <c r="A284" s="14"/>
      <c r="B284" s="193"/>
      <c r="C284" s="14"/>
      <c r="D284" s="186" t="s">
        <v>265</v>
      </c>
      <c r="E284" s="194" t="s">
        <v>1</v>
      </c>
      <c r="F284" s="195" t="s">
        <v>1564</v>
      </c>
      <c r="G284" s="14"/>
      <c r="H284" s="196">
        <v>56.359999999999999</v>
      </c>
      <c r="I284" s="197"/>
      <c r="J284" s="14"/>
      <c r="K284" s="14"/>
      <c r="L284" s="193"/>
      <c r="M284" s="198"/>
      <c r="N284" s="199"/>
      <c r="O284" s="199"/>
      <c r="P284" s="199"/>
      <c r="Q284" s="199"/>
      <c r="R284" s="199"/>
      <c r="S284" s="199"/>
      <c r="T284" s="20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194" t="s">
        <v>265</v>
      </c>
      <c r="AU284" s="194" t="s">
        <v>90</v>
      </c>
      <c r="AV284" s="14" t="s">
        <v>90</v>
      </c>
      <c r="AW284" s="14" t="s">
        <v>35</v>
      </c>
      <c r="AX284" s="14" t="s">
        <v>79</v>
      </c>
      <c r="AY284" s="194" t="s">
        <v>255</v>
      </c>
    </row>
    <row r="285" s="15" customFormat="1">
      <c r="A285" s="15"/>
      <c r="B285" s="201"/>
      <c r="C285" s="15"/>
      <c r="D285" s="186" t="s">
        <v>265</v>
      </c>
      <c r="E285" s="202" t="s">
        <v>1</v>
      </c>
      <c r="F285" s="203" t="s">
        <v>269</v>
      </c>
      <c r="G285" s="15"/>
      <c r="H285" s="204">
        <v>56.359999999999999</v>
      </c>
      <c r="I285" s="205"/>
      <c r="J285" s="15"/>
      <c r="K285" s="15"/>
      <c r="L285" s="201"/>
      <c r="M285" s="206"/>
      <c r="N285" s="207"/>
      <c r="O285" s="207"/>
      <c r="P285" s="207"/>
      <c r="Q285" s="207"/>
      <c r="R285" s="207"/>
      <c r="S285" s="207"/>
      <c r="T285" s="208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02" t="s">
        <v>265</v>
      </c>
      <c r="AU285" s="202" t="s">
        <v>90</v>
      </c>
      <c r="AV285" s="15" t="s">
        <v>270</v>
      </c>
      <c r="AW285" s="15" t="s">
        <v>35</v>
      </c>
      <c r="AX285" s="15" t="s">
        <v>87</v>
      </c>
      <c r="AY285" s="202" t="s">
        <v>255</v>
      </c>
    </row>
    <row r="286" s="2" customFormat="1" ht="49.05" customHeight="1">
      <c r="A286" s="38"/>
      <c r="B286" s="171"/>
      <c r="C286" s="172" t="s">
        <v>450</v>
      </c>
      <c r="D286" s="172" t="s">
        <v>258</v>
      </c>
      <c r="E286" s="173" t="s">
        <v>856</v>
      </c>
      <c r="F286" s="174" t="s">
        <v>857</v>
      </c>
      <c r="G286" s="175" t="s">
        <v>759</v>
      </c>
      <c r="H286" s="224"/>
      <c r="I286" s="177"/>
      <c r="J286" s="178">
        <f>ROUND(I286*H286,2)</f>
        <v>0</v>
      </c>
      <c r="K286" s="174" t="s">
        <v>262</v>
      </c>
      <c r="L286" s="39"/>
      <c r="M286" s="179" t="s">
        <v>1</v>
      </c>
      <c r="N286" s="180" t="s">
        <v>44</v>
      </c>
      <c r="O286" s="77"/>
      <c r="P286" s="181">
        <f>O286*H286</f>
        <v>0</v>
      </c>
      <c r="Q286" s="181">
        <v>0</v>
      </c>
      <c r="R286" s="181">
        <f>Q286*H286</f>
        <v>0</v>
      </c>
      <c r="S286" s="181">
        <v>0</v>
      </c>
      <c r="T286" s="18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3" t="s">
        <v>263</v>
      </c>
      <c r="AT286" s="183" t="s">
        <v>258</v>
      </c>
      <c r="AU286" s="183" t="s">
        <v>90</v>
      </c>
      <c r="AY286" s="19" t="s">
        <v>255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19" t="s">
        <v>87</v>
      </c>
      <c r="BK286" s="184">
        <f>ROUND(I286*H286,2)</f>
        <v>0</v>
      </c>
      <c r="BL286" s="19" t="s">
        <v>263</v>
      </c>
      <c r="BM286" s="183" t="s">
        <v>1610</v>
      </c>
    </row>
    <row r="287" s="12" customFormat="1" ht="22.8" customHeight="1">
      <c r="A287" s="12"/>
      <c r="B287" s="158"/>
      <c r="C287" s="12"/>
      <c r="D287" s="159" t="s">
        <v>78</v>
      </c>
      <c r="E287" s="169" t="s">
        <v>1150</v>
      </c>
      <c r="F287" s="169" t="s">
        <v>1151</v>
      </c>
      <c r="G287" s="12"/>
      <c r="H287" s="12"/>
      <c r="I287" s="161"/>
      <c r="J287" s="170">
        <f>BK287</f>
        <v>0</v>
      </c>
      <c r="K287" s="12"/>
      <c r="L287" s="158"/>
      <c r="M287" s="163"/>
      <c r="N287" s="164"/>
      <c r="O287" s="164"/>
      <c r="P287" s="165">
        <f>SUM(P288:P322)</f>
        <v>0</v>
      </c>
      <c r="Q287" s="164"/>
      <c r="R287" s="165">
        <f>SUM(R288:R322)</f>
        <v>0.068811199999999989</v>
      </c>
      <c r="S287" s="164"/>
      <c r="T287" s="166">
        <f>SUM(T288:T322)</f>
        <v>0.065279999999999991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159" t="s">
        <v>90</v>
      </c>
      <c r="AT287" s="167" t="s">
        <v>78</v>
      </c>
      <c r="AU287" s="167" t="s">
        <v>87</v>
      </c>
      <c r="AY287" s="159" t="s">
        <v>255</v>
      </c>
      <c r="BK287" s="168">
        <f>SUM(BK288:BK322)</f>
        <v>0</v>
      </c>
    </row>
    <row r="288" s="2" customFormat="1" ht="24.15" customHeight="1">
      <c r="A288" s="38"/>
      <c r="B288" s="171"/>
      <c r="C288" s="172" t="s">
        <v>454</v>
      </c>
      <c r="D288" s="172" t="s">
        <v>258</v>
      </c>
      <c r="E288" s="173" t="s">
        <v>1152</v>
      </c>
      <c r="F288" s="174" t="s">
        <v>1153</v>
      </c>
      <c r="G288" s="175" t="s">
        <v>693</v>
      </c>
      <c r="H288" s="176">
        <v>2.3999999999999999</v>
      </c>
      <c r="I288" s="177"/>
      <c r="J288" s="178">
        <f>ROUND(I288*H288,2)</f>
        <v>0</v>
      </c>
      <c r="K288" s="174" t="s">
        <v>262</v>
      </c>
      <c r="L288" s="39"/>
      <c r="M288" s="179" t="s">
        <v>1</v>
      </c>
      <c r="N288" s="180" t="s">
        <v>44</v>
      </c>
      <c r="O288" s="77"/>
      <c r="P288" s="181">
        <f>O288*H288</f>
        <v>0</v>
      </c>
      <c r="Q288" s="181">
        <v>0</v>
      </c>
      <c r="R288" s="181">
        <f>Q288*H288</f>
        <v>0</v>
      </c>
      <c r="S288" s="181">
        <v>0</v>
      </c>
      <c r="T288" s="18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3" t="s">
        <v>263</v>
      </c>
      <c r="AT288" s="183" t="s">
        <v>258</v>
      </c>
      <c r="AU288" s="183" t="s">
        <v>90</v>
      </c>
      <c r="AY288" s="19" t="s">
        <v>255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19" t="s">
        <v>87</v>
      </c>
      <c r="BK288" s="184">
        <f>ROUND(I288*H288,2)</f>
        <v>0</v>
      </c>
      <c r="BL288" s="19" t="s">
        <v>263</v>
      </c>
      <c r="BM288" s="183" t="s">
        <v>1611</v>
      </c>
    </row>
    <row r="289" s="13" customFormat="1">
      <c r="A289" s="13"/>
      <c r="B289" s="185"/>
      <c r="C289" s="13"/>
      <c r="D289" s="186" t="s">
        <v>265</v>
      </c>
      <c r="E289" s="187" t="s">
        <v>1</v>
      </c>
      <c r="F289" s="188" t="s">
        <v>1559</v>
      </c>
      <c r="G289" s="13"/>
      <c r="H289" s="187" t="s">
        <v>1</v>
      </c>
      <c r="I289" s="189"/>
      <c r="J289" s="13"/>
      <c r="K289" s="13"/>
      <c r="L289" s="185"/>
      <c r="M289" s="190"/>
      <c r="N289" s="191"/>
      <c r="O289" s="191"/>
      <c r="P289" s="191"/>
      <c r="Q289" s="191"/>
      <c r="R289" s="191"/>
      <c r="S289" s="191"/>
      <c r="T289" s="19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87" t="s">
        <v>265</v>
      </c>
      <c r="AU289" s="187" t="s">
        <v>90</v>
      </c>
      <c r="AV289" s="13" t="s">
        <v>87</v>
      </c>
      <c r="AW289" s="13" t="s">
        <v>35</v>
      </c>
      <c r="AX289" s="13" t="s">
        <v>79</v>
      </c>
      <c r="AY289" s="187" t="s">
        <v>255</v>
      </c>
    </row>
    <row r="290" s="14" customFormat="1">
      <c r="A290" s="14"/>
      <c r="B290" s="193"/>
      <c r="C290" s="14"/>
      <c r="D290" s="186" t="s">
        <v>265</v>
      </c>
      <c r="E290" s="194" t="s">
        <v>1</v>
      </c>
      <c r="F290" s="195" t="s">
        <v>1612</v>
      </c>
      <c r="G290" s="14"/>
      <c r="H290" s="196">
        <v>2.3999999999999999</v>
      </c>
      <c r="I290" s="197"/>
      <c r="J290" s="14"/>
      <c r="K290" s="14"/>
      <c r="L290" s="193"/>
      <c r="M290" s="198"/>
      <c r="N290" s="199"/>
      <c r="O290" s="199"/>
      <c r="P290" s="199"/>
      <c r="Q290" s="199"/>
      <c r="R290" s="199"/>
      <c r="S290" s="199"/>
      <c r="T290" s="20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194" t="s">
        <v>265</v>
      </c>
      <c r="AU290" s="194" t="s">
        <v>90</v>
      </c>
      <c r="AV290" s="14" t="s">
        <v>90</v>
      </c>
      <c r="AW290" s="14" t="s">
        <v>35</v>
      </c>
      <c r="AX290" s="14" t="s">
        <v>79</v>
      </c>
      <c r="AY290" s="194" t="s">
        <v>255</v>
      </c>
    </row>
    <row r="291" s="15" customFormat="1">
      <c r="A291" s="15"/>
      <c r="B291" s="201"/>
      <c r="C291" s="15"/>
      <c r="D291" s="186" t="s">
        <v>265</v>
      </c>
      <c r="E291" s="202" t="s">
        <v>1</v>
      </c>
      <c r="F291" s="203" t="s">
        <v>269</v>
      </c>
      <c r="G291" s="15"/>
      <c r="H291" s="204">
        <v>2.3999999999999999</v>
      </c>
      <c r="I291" s="205"/>
      <c r="J291" s="15"/>
      <c r="K291" s="15"/>
      <c r="L291" s="201"/>
      <c r="M291" s="206"/>
      <c r="N291" s="207"/>
      <c r="O291" s="207"/>
      <c r="P291" s="207"/>
      <c r="Q291" s="207"/>
      <c r="R291" s="207"/>
      <c r="S291" s="207"/>
      <c r="T291" s="20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02" t="s">
        <v>265</v>
      </c>
      <c r="AU291" s="202" t="s">
        <v>90</v>
      </c>
      <c r="AV291" s="15" t="s">
        <v>270</v>
      </c>
      <c r="AW291" s="15" t="s">
        <v>35</v>
      </c>
      <c r="AX291" s="15" t="s">
        <v>87</v>
      </c>
      <c r="AY291" s="202" t="s">
        <v>255</v>
      </c>
    </row>
    <row r="292" s="2" customFormat="1" ht="37.8" customHeight="1">
      <c r="A292" s="38"/>
      <c r="B292" s="171"/>
      <c r="C292" s="172" t="s">
        <v>458</v>
      </c>
      <c r="D292" s="172" t="s">
        <v>258</v>
      </c>
      <c r="E292" s="173" t="s">
        <v>1156</v>
      </c>
      <c r="F292" s="174" t="s">
        <v>1157</v>
      </c>
      <c r="G292" s="175" t="s">
        <v>261</v>
      </c>
      <c r="H292" s="176">
        <v>2</v>
      </c>
      <c r="I292" s="177"/>
      <c r="J292" s="178">
        <f>ROUND(I292*H292,2)</f>
        <v>0</v>
      </c>
      <c r="K292" s="174" t="s">
        <v>262</v>
      </c>
      <c r="L292" s="39"/>
      <c r="M292" s="179" t="s">
        <v>1</v>
      </c>
      <c r="N292" s="180" t="s">
        <v>44</v>
      </c>
      <c r="O292" s="77"/>
      <c r="P292" s="181">
        <f>O292*H292</f>
        <v>0</v>
      </c>
      <c r="Q292" s="181">
        <v>0.00109</v>
      </c>
      <c r="R292" s="181">
        <f>Q292*H292</f>
        <v>0.0021800000000000001</v>
      </c>
      <c r="S292" s="181">
        <v>0</v>
      </c>
      <c r="T292" s="18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3" t="s">
        <v>263</v>
      </c>
      <c r="AT292" s="183" t="s">
        <v>258</v>
      </c>
      <c r="AU292" s="183" t="s">
        <v>90</v>
      </c>
      <c r="AY292" s="19" t="s">
        <v>255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19" t="s">
        <v>87</v>
      </c>
      <c r="BK292" s="184">
        <f>ROUND(I292*H292,2)</f>
        <v>0</v>
      </c>
      <c r="BL292" s="19" t="s">
        <v>263</v>
      </c>
      <c r="BM292" s="183" t="s">
        <v>1613</v>
      </c>
    </row>
    <row r="293" s="14" customFormat="1">
      <c r="A293" s="14"/>
      <c r="B293" s="193"/>
      <c r="C293" s="14"/>
      <c r="D293" s="186" t="s">
        <v>265</v>
      </c>
      <c r="E293" s="194" t="s">
        <v>1</v>
      </c>
      <c r="F293" s="195" t="s">
        <v>90</v>
      </c>
      <c r="G293" s="14"/>
      <c r="H293" s="196">
        <v>2</v>
      </c>
      <c r="I293" s="197"/>
      <c r="J293" s="14"/>
      <c r="K293" s="14"/>
      <c r="L293" s="193"/>
      <c r="M293" s="198"/>
      <c r="N293" s="199"/>
      <c r="O293" s="199"/>
      <c r="P293" s="199"/>
      <c r="Q293" s="199"/>
      <c r="R293" s="199"/>
      <c r="S293" s="199"/>
      <c r="T293" s="20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4" t="s">
        <v>265</v>
      </c>
      <c r="AU293" s="194" t="s">
        <v>90</v>
      </c>
      <c r="AV293" s="14" t="s">
        <v>90</v>
      </c>
      <c r="AW293" s="14" t="s">
        <v>35</v>
      </c>
      <c r="AX293" s="14" t="s">
        <v>87</v>
      </c>
      <c r="AY293" s="194" t="s">
        <v>255</v>
      </c>
    </row>
    <row r="294" s="2" customFormat="1" ht="33" customHeight="1">
      <c r="A294" s="38"/>
      <c r="B294" s="171"/>
      <c r="C294" s="172" t="s">
        <v>462</v>
      </c>
      <c r="D294" s="172" t="s">
        <v>258</v>
      </c>
      <c r="E294" s="173" t="s">
        <v>1159</v>
      </c>
      <c r="F294" s="174" t="s">
        <v>1160</v>
      </c>
      <c r="G294" s="175" t="s">
        <v>693</v>
      </c>
      <c r="H294" s="176">
        <v>2.3999999999999999</v>
      </c>
      <c r="I294" s="177"/>
      <c r="J294" s="178">
        <f>ROUND(I294*H294,2)</f>
        <v>0</v>
      </c>
      <c r="K294" s="174" t="s">
        <v>262</v>
      </c>
      <c r="L294" s="39"/>
      <c r="M294" s="179" t="s">
        <v>1</v>
      </c>
      <c r="N294" s="180" t="s">
        <v>44</v>
      </c>
      <c r="O294" s="77"/>
      <c r="P294" s="181">
        <f>O294*H294</f>
        <v>0</v>
      </c>
      <c r="Q294" s="181">
        <v>0.0044999999999999997</v>
      </c>
      <c r="R294" s="181">
        <f>Q294*H294</f>
        <v>0.010799999999999999</v>
      </c>
      <c r="S294" s="181">
        <v>0</v>
      </c>
      <c r="T294" s="18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3" t="s">
        <v>263</v>
      </c>
      <c r="AT294" s="183" t="s">
        <v>258</v>
      </c>
      <c r="AU294" s="183" t="s">
        <v>90</v>
      </c>
      <c r="AY294" s="19" t="s">
        <v>255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19" t="s">
        <v>87</v>
      </c>
      <c r="BK294" s="184">
        <f>ROUND(I294*H294,2)</f>
        <v>0</v>
      </c>
      <c r="BL294" s="19" t="s">
        <v>263</v>
      </c>
      <c r="BM294" s="183" t="s">
        <v>1614</v>
      </c>
    </row>
    <row r="295" s="13" customFormat="1">
      <c r="A295" s="13"/>
      <c r="B295" s="185"/>
      <c r="C295" s="13"/>
      <c r="D295" s="186" t="s">
        <v>265</v>
      </c>
      <c r="E295" s="187" t="s">
        <v>1</v>
      </c>
      <c r="F295" s="188" t="s">
        <v>1559</v>
      </c>
      <c r="G295" s="13"/>
      <c r="H295" s="187" t="s">
        <v>1</v>
      </c>
      <c r="I295" s="189"/>
      <c r="J295" s="13"/>
      <c r="K295" s="13"/>
      <c r="L295" s="185"/>
      <c r="M295" s="190"/>
      <c r="N295" s="191"/>
      <c r="O295" s="191"/>
      <c r="P295" s="191"/>
      <c r="Q295" s="191"/>
      <c r="R295" s="191"/>
      <c r="S295" s="191"/>
      <c r="T295" s="19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87" t="s">
        <v>265</v>
      </c>
      <c r="AU295" s="187" t="s">
        <v>90</v>
      </c>
      <c r="AV295" s="13" t="s">
        <v>87</v>
      </c>
      <c r="AW295" s="13" t="s">
        <v>35</v>
      </c>
      <c r="AX295" s="13" t="s">
        <v>79</v>
      </c>
      <c r="AY295" s="187" t="s">
        <v>255</v>
      </c>
    </row>
    <row r="296" s="14" customFormat="1">
      <c r="A296" s="14"/>
      <c r="B296" s="193"/>
      <c r="C296" s="14"/>
      <c r="D296" s="186" t="s">
        <v>265</v>
      </c>
      <c r="E296" s="194" t="s">
        <v>1</v>
      </c>
      <c r="F296" s="195" t="s">
        <v>1612</v>
      </c>
      <c r="G296" s="14"/>
      <c r="H296" s="196">
        <v>2.3999999999999999</v>
      </c>
      <c r="I296" s="197"/>
      <c r="J296" s="14"/>
      <c r="K296" s="14"/>
      <c r="L296" s="193"/>
      <c r="M296" s="198"/>
      <c r="N296" s="199"/>
      <c r="O296" s="199"/>
      <c r="P296" s="199"/>
      <c r="Q296" s="199"/>
      <c r="R296" s="199"/>
      <c r="S296" s="199"/>
      <c r="T296" s="20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194" t="s">
        <v>265</v>
      </c>
      <c r="AU296" s="194" t="s">
        <v>90</v>
      </c>
      <c r="AV296" s="14" t="s">
        <v>90</v>
      </c>
      <c r="AW296" s="14" t="s">
        <v>35</v>
      </c>
      <c r="AX296" s="14" t="s">
        <v>79</v>
      </c>
      <c r="AY296" s="194" t="s">
        <v>255</v>
      </c>
    </row>
    <row r="297" s="15" customFormat="1">
      <c r="A297" s="15"/>
      <c r="B297" s="201"/>
      <c r="C297" s="15"/>
      <c r="D297" s="186" t="s">
        <v>265</v>
      </c>
      <c r="E297" s="202" t="s">
        <v>1</v>
      </c>
      <c r="F297" s="203" t="s">
        <v>269</v>
      </c>
      <c r="G297" s="15"/>
      <c r="H297" s="204">
        <v>2.3999999999999999</v>
      </c>
      <c r="I297" s="205"/>
      <c r="J297" s="15"/>
      <c r="K297" s="15"/>
      <c r="L297" s="201"/>
      <c r="M297" s="206"/>
      <c r="N297" s="207"/>
      <c r="O297" s="207"/>
      <c r="P297" s="207"/>
      <c r="Q297" s="207"/>
      <c r="R297" s="207"/>
      <c r="S297" s="207"/>
      <c r="T297" s="208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02" t="s">
        <v>265</v>
      </c>
      <c r="AU297" s="202" t="s">
        <v>90</v>
      </c>
      <c r="AV297" s="15" t="s">
        <v>270</v>
      </c>
      <c r="AW297" s="15" t="s">
        <v>35</v>
      </c>
      <c r="AX297" s="15" t="s">
        <v>87</v>
      </c>
      <c r="AY297" s="202" t="s">
        <v>255</v>
      </c>
    </row>
    <row r="298" s="2" customFormat="1" ht="37.8" customHeight="1">
      <c r="A298" s="38"/>
      <c r="B298" s="171"/>
      <c r="C298" s="172" t="s">
        <v>466</v>
      </c>
      <c r="D298" s="172" t="s">
        <v>258</v>
      </c>
      <c r="E298" s="173" t="s">
        <v>1162</v>
      </c>
      <c r="F298" s="174" t="s">
        <v>1163</v>
      </c>
      <c r="G298" s="175" t="s">
        <v>693</v>
      </c>
      <c r="H298" s="176">
        <v>2.3999999999999999</v>
      </c>
      <c r="I298" s="177"/>
      <c r="J298" s="178">
        <f>ROUND(I298*H298,2)</f>
        <v>0</v>
      </c>
      <c r="K298" s="174" t="s">
        <v>262</v>
      </c>
      <c r="L298" s="39"/>
      <c r="M298" s="179" t="s">
        <v>1</v>
      </c>
      <c r="N298" s="180" t="s">
        <v>44</v>
      </c>
      <c r="O298" s="77"/>
      <c r="P298" s="181">
        <f>O298*H298</f>
        <v>0</v>
      </c>
      <c r="Q298" s="181">
        <v>0.0054799999999999996</v>
      </c>
      <c r="R298" s="181">
        <f>Q298*H298</f>
        <v>0.013151999999999999</v>
      </c>
      <c r="S298" s="181">
        <v>0</v>
      </c>
      <c r="T298" s="18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83" t="s">
        <v>263</v>
      </c>
      <c r="AT298" s="183" t="s">
        <v>258</v>
      </c>
      <c r="AU298" s="183" t="s">
        <v>90</v>
      </c>
      <c r="AY298" s="19" t="s">
        <v>255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19" t="s">
        <v>87</v>
      </c>
      <c r="BK298" s="184">
        <f>ROUND(I298*H298,2)</f>
        <v>0</v>
      </c>
      <c r="BL298" s="19" t="s">
        <v>263</v>
      </c>
      <c r="BM298" s="183" t="s">
        <v>1615</v>
      </c>
    </row>
    <row r="299" s="13" customFormat="1">
      <c r="A299" s="13"/>
      <c r="B299" s="185"/>
      <c r="C299" s="13"/>
      <c r="D299" s="186" t="s">
        <v>265</v>
      </c>
      <c r="E299" s="187" t="s">
        <v>1</v>
      </c>
      <c r="F299" s="188" t="s">
        <v>1559</v>
      </c>
      <c r="G299" s="13"/>
      <c r="H299" s="187" t="s">
        <v>1</v>
      </c>
      <c r="I299" s="189"/>
      <c r="J299" s="13"/>
      <c r="K299" s="13"/>
      <c r="L299" s="185"/>
      <c r="M299" s="190"/>
      <c r="N299" s="191"/>
      <c r="O299" s="191"/>
      <c r="P299" s="191"/>
      <c r="Q299" s="191"/>
      <c r="R299" s="191"/>
      <c r="S299" s="191"/>
      <c r="T299" s="19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87" t="s">
        <v>265</v>
      </c>
      <c r="AU299" s="187" t="s">
        <v>90</v>
      </c>
      <c r="AV299" s="13" t="s">
        <v>87</v>
      </c>
      <c r="AW299" s="13" t="s">
        <v>35</v>
      </c>
      <c r="AX299" s="13" t="s">
        <v>79</v>
      </c>
      <c r="AY299" s="187" t="s">
        <v>255</v>
      </c>
    </row>
    <row r="300" s="14" customFormat="1">
      <c r="A300" s="14"/>
      <c r="B300" s="193"/>
      <c r="C300" s="14"/>
      <c r="D300" s="186" t="s">
        <v>265</v>
      </c>
      <c r="E300" s="194" t="s">
        <v>1</v>
      </c>
      <c r="F300" s="195" t="s">
        <v>1612</v>
      </c>
      <c r="G300" s="14"/>
      <c r="H300" s="196">
        <v>2.3999999999999999</v>
      </c>
      <c r="I300" s="197"/>
      <c r="J300" s="14"/>
      <c r="K300" s="14"/>
      <c r="L300" s="193"/>
      <c r="M300" s="198"/>
      <c r="N300" s="199"/>
      <c r="O300" s="199"/>
      <c r="P300" s="199"/>
      <c r="Q300" s="199"/>
      <c r="R300" s="199"/>
      <c r="S300" s="199"/>
      <c r="T300" s="20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194" t="s">
        <v>265</v>
      </c>
      <c r="AU300" s="194" t="s">
        <v>90</v>
      </c>
      <c r="AV300" s="14" t="s">
        <v>90</v>
      </c>
      <c r="AW300" s="14" t="s">
        <v>35</v>
      </c>
      <c r="AX300" s="14" t="s">
        <v>79</v>
      </c>
      <c r="AY300" s="194" t="s">
        <v>255</v>
      </c>
    </row>
    <row r="301" s="15" customFormat="1">
      <c r="A301" s="15"/>
      <c r="B301" s="201"/>
      <c r="C301" s="15"/>
      <c r="D301" s="186" t="s">
        <v>265</v>
      </c>
      <c r="E301" s="202" t="s">
        <v>1</v>
      </c>
      <c r="F301" s="203" t="s">
        <v>269</v>
      </c>
      <c r="G301" s="15"/>
      <c r="H301" s="204">
        <v>2.3999999999999999</v>
      </c>
      <c r="I301" s="205"/>
      <c r="J301" s="15"/>
      <c r="K301" s="15"/>
      <c r="L301" s="201"/>
      <c r="M301" s="206"/>
      <c r="N301" s="207"/>
      <c r="O301" s="207"/>
      <c r="P301" s="207"/>
      <c r="Q301" s="207"/>
      <c r="R301" s="207"/>
      <c r="S301" s="207"/>
      <c r="T301" s="20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02" t="s">
        <v>265</v>
      </c>
      <c r="AU301" s="202" t="s">
        <v>90</v>
      </c>
      <c r="AV301" s="15" t="s">
        <v>270</v>
      </c>
      <c r="AW301" s="15" t="s">
        <v>35</v>
      </c>
      <c r="AX301" s="15" t="s">
        <v>87</v>
      </c>
      <c r="AY301" s="202" t="s">
        <v>255</v>
      </c>
    </row>
    <row r="302" s="2" customFormat="1" ht="24.15" customHeight="1">
      <c r="A302" s="38"/>
      <c r="B302" s="171"/>
      <c r="C302" s="209" t="s">
        <v>470</v>
      </c>
      <c r="D302" s="209" t="s">
        <v>277</v>
      </c>
      <c r="E302" s="210" t="s">
        <v>1165</v>
      </c>
      <c r="F302" s="211" t="s">
        <v>1166</v>
      </c>
      <c r="G302" s="212" t="s">
        <v>693</v>
      </c>
      <c r="H302" s="213">
        <v>2.7599999999999998</v>
      </c>
      <c r="I302" s="214"/>
      <c r="J302" s="215">
        <f>ROUND(I302*H302,2)</f>
        <v>0</v>
      </c>
      <c r="K302" s="211" t="s">
        <v>262</v>
      </c>
      <c r="L302" s="216"/>
      <c r="M302" s="217" t="s">
        <v>1</v>
      </c>
      <c r="N302" s="218" t="s">
        <v>44</v>
      </c>
      <c r="O302" s="77"/>
      <c r="P302" s="181">
        <f>O302*H302</f>
        <v>0</v>
      </c>
      <c r="Q302" s="181">
        <v>0.01457</v>
      </c>
      <c r="R302" s="181">
        <f>Q302*H302</f>
        <v>0.040213199999999998</v>
      </c>
      <c r="S302" s="181">
        <v>0</v>
      </c>
      <c r="T302" s="18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3" t="s">
        <v>397</v>
      </c>
      <c r="AT302" s="183" t="s">
        <v>277</v>
      </c>
      <c r="AU302" s="183" t="s">
        <v>90</v>
      </c>
      <c r="AY302" s="19" t="s">
        <v>255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19" t="s">
        <v>87</v>
      </c>
      <c r="BK302" s="184">
        <f>ROUND(I302*H302,2)</f>
        <v>0</v>
      </c>
      <c r="BL302" s="19" t="s">
        <v>263</v>
      </c>
      <c r="BM302" s="183" t="s">
        <v>1616</v>
      </c>
    </row>
    <row r="303" s="14" customFormat="1">
      <c r="A303" s="14"/>
      <c r="B303" s="193"/>
      <c r="C303" s="14"/>
      <c r="D303" s="186" t="s">
        <v>265</v>
      </c>
      <c r="E303" s="194" t="s">
        <v>1</v>
      </c>
      <c r="F303" s="195" t="s">
        <v>1617</v>
      </c>
      <c r="G303" s="14"/>
      <c r="H303" s="196">
        <v>2.7599999999999998</v>
      </c>
      <c r="I303" s="197"/>
      <c r="J303" s="14"/>
      <c r="K303" s="14"/>
      <c r="L303" s="193"/>
      <c r="M303" s="198"/>
      <c r="N303" s="199"/>
      <c r="O303" s="199"/>
      <c r="P303" s="199"/>
      <c r="Q303" s="199"/>
      <c r="R303" s="199"/>
      <c r="S303" s="199"/>
      <c r="T303" s="20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194" t="s">
        <v>265</v>
      </c>
      <c r="AU303" s="194" t="s">
        <v>90</v>
      </c>
      <c r="AV303" s="14" t="s">
        <v>90</v>
      </c>
      <c r="AW303" s="14" t="s">
        <v>35</v>
      </c>
      <c r="AX303" s="14" t="s">
        <v>87</v>
      </c>
      <c r="AY303" s="194" t="s">
        <v>255</v>
      </c>
    </row>
    <row r="304" s="2" customFormat="1" ht="37.8" customHeight="1">
      <c r="A304" s="38"/>
      <c r="B304" s="171"/>
      <c r="C304" s="172" t="s">
        <v>356</v>
      </c>
      <c r="D304" s="172" t="s">
        <v>258</v>
      </c>
      <c r="E304" s="173" t="s">
        <v>1169</v>
      </c>
      <c r="F304" s="174" t="s">
        <v>1170</v>
      </c>
      <c r="G304" s="175" t="s">
        <v>693</v>
      </c>
      <c r="H304" s="176">
        <v>2.3999999999999999</v>
      </c>
      <c r="I304" s="177"/>
      <c r="J304" s="178">
        <f>ROUND(I304*H304,2)</f>
        <v>0</v>
      </c>
      <c r="K304" s="174" t="s">
        <v>262</v>
      </c>
      <c r="L304" s="39"/>
      <c r="M304" s="179" t="s">
        <v>1</v>
      </c>
      <c r="N304" s="180" t="s">
        <v>44</v>
      </c>
      <c r="O304" s="77"/>
      <c r="P304" s="181">
        <f>O304*H304</f>
        <v>0</v>
      </c>
      <c r="Q304" s="181">
        <v>0</v>
      </c>
      <c r="R304" s="181">
        <f>Q304*H304</f>
        <v>0</v>
      </c>
      <c r="S304" s="181">
        <v>0</v>
      </c>
      <c r="T304" s="18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3" t="s">
        <v>263</v>
      </c>
      <c r="AT304" s="183" t="s">
        <v>258</v>
      </c>
      <c r="AU304" s="183" t="s">
        <v>90</v>
      </c>
      <c r="AY304" s="19" t="s">
        <v>255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19" t="s">
        <v>87</v>
      </c>
      <c r="BK304" s="184">
        <f>ROUND(I304*H304,2)</f>
        <v>0</v>
      </c>
      <c r="BL304" s="19" t="s">
        <v>263</v>
      </c>
      <c r="BM304" s="183" t="s">
        <v>1618</v>
      </c>
    </row>
    <row r="305" s="13" customFormat="1">
      <c r="A305" s="13"/>
      <c r="B305" s="185"/>
      <c r="C305" s="13"/>
      <c r="D305" s="186" t="s">
        <v>265</v>
      </c>
      <c r="E305" s="187" t="s">
        <v>1</v>
      </c>
      <c r="F305" s="188" t="s">
        <v>1559</v>
      </c>
      <c r="G305" s="13"/>
      <c r="H305" s="187" t="s">
        <v>1</v>
      </c>
      <c r="I305" s="189"/>
      <c r="J305" s="13"/>
      <c r="K305" s="13"/>
      <c r="L305" s="185"/>
      <c r="M305" s="190"/>
      <c r="N305" s="191"/>
      <c r="O305" s="191"/>
      <c r="P305" s="191"/>
      <c r="Q305" s="191"/>
      <c r="R305" s="191"/>
      <c r="S305" s="191"/>
      <c r="T305" s="19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87" t="s">
        <v>265</v>
      </c>
      <c r="AU305" s="187" t="s">
        <v>90</v>
      </c>
      <c r="AV305" s="13" t="s">
        <v>87</v>
      </c>
      <c r="AW305" s="13" t="s">
        <v>35</v>
      </c>
      <c r="AX305" s="13" t="s">
        <v>79</v>
      </c>
      <c r="AY305" s="187" t="s">
        <v>255</v>
      </c>
    </row>
    <row r="306" s="14" customFormat="1">
      <c r="A306" s="14"/>
      <c r="B306" s="193"/>
      <c r="C306" s="14"/>
      <c r="D306" s="186" t="s">
        <v>265</v>
      </c>
      <c r="E306" s="194" t="s">
        <v>1</v>
      </c>
      <c r="F306" s="195" t="s">
        <v>1612</v>
      </c>
      <c r="G306" s="14"/>
      <c r="H306" s="196">
        <v>2.3999999999999999</v>
      </c>
      <c r="I306" s="197"/>
      <c r="J306" s="14"/>
      <c r="K306" s="14"/>
      <c r="L306" s="193"/>
      <c r="M306" s="198"/>
      <c r="N306" s="199"/>
      <c r="O306" s="199"/>
      <c r="P306" s="199"/>
      <c r="Q306" s="199"/>
      <c r="R306" s="199"/>
      <c r="S306" s="199"/>
      <c r="T306" s="20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94" t="s">
        <v>265</v>
      </c>
      <c r="AU306" s="194" t="s">
        <v>90</v>
      </c>
      <c r="AV306" s="14" t="s">
        <v>90</v>
      </c>
      <c r="AW306" s="14" t="s">
        <v>35</v>
      </c>
      <c r="AX306" s="14" t="s">
        <v>79</v>
      </c>
      <c r="AY306" s="194" t="s">
        <v>255</v>
      </c>
    </row>
    <row r="307" s="15" customFormat="1">
      <c r="A307" s="15"/>
      <c r="B307" s="201"/>
      <c r="C307" s="15"/>
      <c r="D307" s="186" t="s">
        <v>265</v>
      </c>
      <c r="E307" s="202" t="s">
        <v>1</v>
      </c>
      <c r="F307" s="203" t="s">
        <v>269</v>
      </c>
      <c r="G307" s="15"/>
      <c r="H307" s="204">
        <v>2.3999999999999999</v>
      </c>
      <c r="I307" s="205"/>
      <c r="J307" s="15"/>
      <c r="K307" s="15"/>
      <c r="L307" s="201"/>
      <c r="M307" s="206"/>
      <c r="N307" s="207"/>
      <c r="O307" s="207"/>
      <c r="P307" s="207"/>
      <c r="Q307" s="207"/>
      <c r="R307" s="207"/>
      <c r="S307" s="207"/>
      <c r="T307" s="208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02" t="s">
        <v>265</v>
      </c>
      <c r="AU307" s="202" t="s">
        <v>90</v>
      </c>
      <c r="AV307" s="15" t="s">
        <v>270</v>
      </c>
      <c r="AW307" s="15" t="s">
        <v>35</v>
      </c>
      <c r="AX307" s="15" t="s">
        <v>87</v>
      </c>
      <c r="AY307" s="202" t="s">
        <v>255</v>
      </c>
    </row>
    <row r="308" s="2" customFormat="1" ht="21.75" customHeight="1">
      <c r="A308" s="38"/>
      <c r="B308" s="171"/>
      <c r="C308" s="172" t="s">
        <v>352</v>
      </c>
      <c r="D308" s="172" t="s">
        <v>258</v>
      </c>
      <c r="E308" s="173" t="s">
        <v>1172</v>
      </c>
      <c r="F308" s="174" t="s">
        <v>1173</v>
      </c>
      <c r="G308" s="175" t="s">
        <v>693</v>
      </c>
      <c r="H308" s="176">
        <v>2.3999999999999999</v>
      </c>
      <c r="I308" s="177"/>
      <c r="J308" s="178">
        <f>ROUND(I308*H308,2)</f>
        <v>0</v>
      </c>
      <c r="K308" s="174" t="s">
        <v>262</v>
      </c>
      <c r="L308" s="39"/>
      <c r="M308" s="179" t="s">
        <v>1</v>
      </c>
      <c r="N308" s="180" t="s">
        <v>44</v>
      </c>
      <c r="O308" s="77"/>
      <c r="P308" s="181">
        <f>O308*H308</f>
        <v>0</v>
      </c>
      <c r="Q308" s="181">
        <v>0</v>
      </c>
      <c r="R308" s="181">
        <f>Q308*H308</f>
        <v>0</v>
      </c>
      <c r="S308" s="181">
        <v>0.027199999999999998</v>
      </c>
      <c r="T308" s="182">
        <f>S308*H308</f>
        <v>0.065279999999999991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3" t="s">
        <v>263</v>
      </c>
      <c r="AT308" s="183" t="s">
        <v>258</v>
      </c>
      <c r="AU308" s="183" t="s">
        <v>90</v>
      </c>
      <c r="AY308" s="19" t="s">
        <v>255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19" t="s">
        <v>87</v>
      </c>
      <c r="BK308" s="184">
        <f>ROUND(I308*H308,2)</f>
        <v>0</v>
      </c>
      <c r="BL308" s="19" t="s">
        <v>263</v>
      </c>
      <c r="BM308" s="183" t="s">
        <v>1619</v>
      </c>
    </row>
    <row r="309" s="13" customFormat="1">
      <c r="A309" s="13"/>
      <c r="B309" s="185"/>
      <c r="C309" s="13"/>
      <c r="D309" s="186" t="s">
        <v>265</v>
      </c>
      <c r="E309" s="187" t="s">
        <v>1</v>
      </c>
      <c r="F309" s="188" t="s">
        <v>1559</v>
      </c>
      <c r="G309" s="13"/>
      <c r="H309" s="187" t="s">
        <v>1</v>
      </c>
      <c r="I309" s="189"/>
      <c r="J309" s="13"/>
      <c r="K309" s="13"/>
      <c r="L309" s="185"/>
      <c r="M309" s="190"/>
      <c r="N309" s="191"/>
      <c r="O309" s="191"/>
      <c r="P309" s="191"/>
      <c r="Q309" s="191"/>
      <c r="R309" s="191"/>
      <c r="S309" s="191"/>
      <c r="T309" s="19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87" t="s">
        <v>265</v>
      </c>
      <c r="AU309" s="187" t="s">
        <v>90</v>
      </c>
      <c r="AV309" s="13" t="s">
        <v>87</v>
      </c>
      <c r="AW309" s="13" t="s">
        <v>35</v>
      </c>
      <c r="AX309" s="13" t="s">
        <v>79</v>
      </c>
      <c r="AY309" s="187" t="s">
        <v>255</v>
      </c>
    </row>
    <row r="310" s="14" customFormat="1">
      <c r="A310" s="14"/>
      <c r="B310" s="193"/>
      <c r="C310" s="14"/>
      <c r="D310" s="186" t="s">
        <v>265</v>
      </c>
      <c r="E310" s="194" t="s">
        <v>1</v>
      </c>
      <c r="F310" s="195" t="s">
        <v>1612</v>
      </c>
      <c r="G310" s="14"/>
      <c r="H310" s="196">
        <v>2.3999999999999999</v>
      </c>
      <c r="I310" s="197"/>
      <c r="J310" s="14"/>
      <c r="K310" s="14"/>
      <c r="L310" s="193"/>
      <c r="M310" s="198"/>
      <c r="N310" s="199"/>
      <c r="O310" s="199"/>
      <c r="P310" s="199"/>
      <c r="Q310" s="199"/>
      <c r="R310" s="199"/>
      <c r="S310" s="199"/>
      <c r="T310" s="20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194" t="s">
        <v>265</v>
      </c>
      <c r="AU310" s="194" t="s">
        <v>90</v>
      </c>
      <c r="AV310" s="14" t="s">
        <v>90</v>
      </c>
      <c r="AW310" s="14" t="s">
        <v>35</v>
      </c>
      <c r="AX310" s="14" t="s">
        <v>79</v>
      </c>
      <c r="AY310" s="194" t="s">
        <v>255</v>
      </c>
    </row>
    <row r="311" s="15" customFormat="1">
      <c r="A311" s="15"/>
      <c r="B311" s="201"/>
      <c r="C311" s="15"/>
      <c r="D311" s="186" t="s">
        <v>265</v>
      </c>
      <c r="E311" s="202" t="s">
        <v>1</v>
      </c>
      <c r="F311" s="203" t="s">
        <v>269</v>
      </c>
      <c r="G311" s="15"/>
      <c r="H311" s="204">
        <v>2.3999999999999999</v>
      </c>
      <c r="I311" s="205"/>
      <c r="J311" s="15"/>
      <c r="K311" s="15"/>
      <c r="L311" s="201"/>
      <c r="M311" s="206"/>
      <c r="N311" s="207"/>
      <c r="O311" s="207"/>
      <c r="P311" s="207"/>
      <c r="Q311" s="207"/>
      <c r="R311" s="207"/>
      <c r="S311" s="207"/>
      <c r="T311" s="20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02" t="s">
        <v>265</v>
      </c>
      <c r="AU311" s="202" t="s">
        <v>90</v>
      </c>
      <c r="AV311" s="15" t="s">
        <v>270</v>
      </c>
      <c r="AW311" s="15" t="s">
        <v>35</v>
      </c>
      <c r="AX311" s="15" t="s">
        <v>87</v>
      </c>
      <c r="AY311" s="202" t="s">
        <v>255</v>
      </c>
    </row>
    <row r="312" s="2" customFormat="1" ht="33" customHeight="1">
      <c r="A312" s="38"/>
      <c r="B312" s="171"/>
      <c r="C312" s="172" t="s">
        <v>483</v>
      </c>
      <c r="D312" s="172" t="s">
        <v>258</v>
      </c>
      <c r="E312" s="173" t="s">
        <v>1175</v>
      </c>
      <c r="F312" s="174" t="s">
        <v>1176</v>
      </c>
      <c r="G312" s="175" t="s">
        <v>297</v>
      </c>
      <c r="H312" s="176">
        <v>4.5999999999999996</v>
      </c>
      <c r="I312" s="177"/>
      <c r="J312" s="178">
        <f>ROUND(I312*H312,2)</f>
        <v>0</v>
      </c>
      <c r="K312" s="174" t="s">
        <v>262</v>
      </c>
      <c r="L312" s="39"/>
      <c r="M312" s="179" t="s">
        <v>1</v>
      </c>
      <c r="N312" s="180" t="s">
        <v>44</v>
      </c>
      <c r="O312" s="77"/>
      <c r="P312" s="181">
        <f>O312*H312</f>
        <v>0</v>
      </c>
      <c r="Q312" s="181">
        <v>0.00018000000000000001</v>
      </c>
      <c r="R312" s="181">
        <f>Q312*H312</f>
        <v>0.00082799999999999996</v>
      </c>
      <c r="S312" s="181">
        <v>0</v>
      </c>
      <c r="T312" s="18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3" t="s">
        <v>263</v>
      </c>
      <c r="AT312" s="183" t="s">
        <v>258</v>
      </c>
      <c r="AU312" s="183" t="s">
        <v>90</v>
      </c>
      <c r="AY312" s="19" t="s">
        <v>255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19" t="s">
        <v>87</v>
      </c>
      <c r="BK312" s="184">
        <f>ROUND(I312*H312,2)</f>
        <v>0</v>
      </c>
      <c r="BL312" s="19" t="s">
        <v>263</v>
      </c>
      <c r="BM312" s="183" t="s">
        <v>1620</v>
      </c>
    </row>
    <row r="313" s="13" customFormat="1">
      <c r="A313" s="13"/>
      <c r="B313" s="185"/>
      <c r="C313" s="13"/>
      <c r="D313" s="186" t="s">
        <v>265</v>
      </c>
      <c r="E313" s="187" t="s">
        <v>1</v>
      </c>
      <c r="F313" s="188" t="s">
        <v>1559</v>
      </c>
      <c r="G313" s="13"/>
      <c r="H313" s="187" t="s">
        <v>1</v>
      </c>
      <c r="I313" s="189"/>
      <c r="J313" s="13"/>
      <c r="K313" s="13"/>
      <c r="L313" s="185"/>
      <c r="M313" s="190"/>
      <c r="N313" s="191"/>
      <c r="O313" s="191"/>
      <c r="P313" s="191"/>
      <c r="Q313" s="191"/>
      <c r="R313" s="191"/>
      <c r="S313" s="191"/>
      <c r="T313" s="19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87" t="s">
        <v>265</v>
      </c>
      <c r="AU313" s="187" t="s">
        <v>90</v>
      </c>
      <c r="AV313" s="13" t="s">
        <v>87</v>
      </c>
      <c r="AW313" s="13" t="s">
        <v>35</v>
      </c>
      <c r="AX313" s="13" t="s">
        <v>79</v>
      </c>
      <c r="AY313" s="187" t="s">
        <v>255</v>
      </c>
    </row>
    <row r="314" s="14" customFormat="1">
      <c r="A314" s="14"/>
      <c r="B314" s="193"/>
      <c r="C314" s="14"/>
      <c r="D314" s="186" t="s">
        <v>265</v>
      </c>
      <c r="E314" s="194" t="s">
        <v>1</v>
      </c>
      <c r="F314" s="195" t="s">
        <v>1621</v>
      </c>
      <c r="G314" s="14"/>
      <c r="H314" s="196">
        <v>4.5999999999999996</v>
      </c>
      <c r="I314" s="197"/>
      <c r="J314" s="14"/>
      <c r="K314" s="14"/>
      <c r="L314" s="193"/>
      <c r="M314" s="198"/>
      <c r="N314" s="199"/>
      <c r="O314" s="199"/>
      <c r="P314" s="199"/>
      <c r="Q314" s="199"/>
      <c r="R314" s="199"/>
      <c r="S314" s="199"/>
      <c r="T314" s="20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194" t="s">
        <v>265</v>
      </c>
      <c r="AU314" s="194" t="s">
        <v>90</v>
      </c>
      <c r="AV314" s="14" t="s">
        <v>90</v>
      </c>
      <c r="AW314" s="14" t="s">
        <v>35</v>
      </c>
      <c r="AX314" s="14" t="s">
        <v>79</v>
      </c>
      <c r="AY314" s="194" t="s">
        <v>255</v>
      </c>
    </row>
    <row r="315" s="15" customFormat="1">
      <c r="A315" s="15"/>
      <c r="B315" s="201"/>
      <c r="C315" s="15"/>
      <c r="D315" s="186" t="s">
        <v>265</v>
      </c>
      <c r="E315" s="202" t="s">
        <v>1</v>
      </c>
      <c r="F315" s="203" t="s">
        <v>269</v>
      </c>
      <c r="G315" s="15"/>
      <c r="H315" s="204">
        <v>4.5999999999999996</v>
      </c>
      <c r="I315" s="205"/>
      <c r="J315" s="15"/>
      <c r="K315" s="15"/>
      <c r="L315" s="201"/>
      <c r="M315" s="206"/>
      <c r="N315" s="207"/>
      <c r="O315" s="207"/>
      <c r="P315" s="207"/>
      <c r="Q315" s="207"/>
      <c r="R315" s="207"/>
      <c r="S315" s="207"/>
      <c r="T315" s="208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02" t="s">
        <v>265</v>
      </c>
      <c r="AU315" s="202" t="s">
        <v>90</v>
      </c>
      <c r="AV315" s="15" t="s">
        <v>270</v>
      </c>
      <c r="AW315" s="15" t="s">
        <v>35</v>
      </c>
      <c r="AX315" s="15" t="s">
        <v>87</v>
      </c>
      <c r="AY315" s="202" t="s">
        <v>255</v>
      </c>
    </row>
    <row r="316" s="2" customFormat="1" ht="16.5" customHeight="1">
      <c r="A316" s="38"/>
      <c r="B316" s="171"/>
      <c r="C316" s="209" t="s">
        <v>488</v>
      </c>
      <c r="D316" s="209" t="s">
        <v>277</v>
      </c>
      <c r="E316" s="210" t="s">
        <v>1179</v>
      </c>
      <c r="F316" s="211" t="s">
        <v>1180</v>
      </c>
      <c r="G316" s="212" t="s">
        <v>297</v>
      </c>
      <c r="H316" s="213">
        <v>5.0599999999999996</v>
      </c>
      <c r="I316" s="214"/>
      <c r="J316" s="215">
        <f>ROUND(I316*H316,2)</f>
        <v>0</v>
      </c>
      <c r="K316" s="211" t="s">
        <v>262</v>
      </c>
      <c r="L316" s="216"/>
      <c r="M316" s="217" t="s">
        <v>1</v>
      </c>
      <c r="N316" s="218" t="s">
        <v>44</v>
      </c>
      <c r="O316" s="77"/>
      <c r="P316" s="181">
        <f>O316*H316</f>
        <v>0</v>
      </c>
      <c r="Q316" s="181">
        <v>0.00029999999999999997</v>
      </c>
      <c r="R316" s="181">
        <f>Q316*H316</f>
        <v>0.0015179999999999998</v>
      </c>
      <c r="S316" s="181">
        <v>0</v>
      </c>
      <c r="T316" s="18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3" t="s">
        <v>397</v>
      </c>
      <c r="AT316" s="183" t="s">
        <v>277</v>
      </c>
      <c r="AU316" s="183" t="s">
        <v>90</v>
      </c>
      <c r="AY316" s="19" t="s">
        <v>255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19" t="s">
        <v>87</v>
      </c>
      <c r="BK316" s="184">
        <f>ROUND(I316*H316,2)</f>
        <v>0</v>
      </c>
      <c r="BL316" s="19" t="s">
        <v>263</v>
      </c>
      <c r="BM316" s="183" t="s">
        <v>1622</v>
      </c>
    </row>
    <row r="317" s="14" customFormat="1">
      <c r="A317" s="14"/>
      <c r="B317" s="193"/>
      <c r="C317" s="14"/>
      <c r="D317" s="186" t="s">
        <v>265</v>
      </c>
      <c r="E317" s="194" t="s">
        <v>1</v>
      </c>
      <c r="F317" s="195" t="s">
        <v>1623</v>
      </c>
      <c r="G317" s="14"/>
      <c r="H317" s="196">
        <v>5.0599999999999996</v>
      </c>
      <c r="I317" s="197"/>
      <c r="J317" s="14"/>
      <c r="K317" s="14"/>
      <c r="L317" s="193"/>
      <c r="M317" s="198"/>
      <c r="N317" s="199"/>
      <c r="O317" s="199"/>
      <c r="P317" s="199"/>
      <c r="Q317" s="199"/>
      <c r="R317" s="199"/>
      <c r="S317" s="199"/>
      <c r="T317" s="20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194" t="s">
        <v>265</v>
      </c>
      <c r="AU317" s="194" t="s">
        <v>90</v>
      </c>
      <c r="AV317" s="14" t="s">
        <v>90</v>
      </c>
      <c r="AW317" s="14" t="s">
        <v>35</v>
      </c>
      <c r="AX317" s="14" t="s">
        <v>87</v>
      </c>
      <c r="AY317" s="194" t="s">
        <v>255</v>
      </c>
    </row>
    <row r="318" s="2" customFormat="1" ht="24.15" customHeight="1">
      <c r="A318" s="38"/>
      <c r="B318" s="171"/>
      <c r="C318" s="172" t="s">
        <v>370</v>
      </c>
      <c r="D318" s="172" t="s">
        <v>258</v>
      </c>
      <c r="E318" s="173" t="s">
        <v>1183</v>
      </c>
      <c r="F318" s="174" t="s">
        <v>1184</v>
      </c>
      <c r="G318" s="175" t="s">
        <v>693</v>
      </c>
      <c r="H318" s="176">
        <v>2.3999999999999999</v>
      </c>
      <c r="I318" s="177"/>
      <c r="J318" s="178">
        <f>ROUND(I318*H318,2)</f>
        <v>0</v>
      </c>
      <c r="K318" s="174" t="s">
        <v>262</v>
      </c>
      <c r="L318" s="39"/>
      <c r="M318" s="179" t="s">
        <v>1</v>
      </c>
      <c r="N318" s="180" t="s">
        <v>44</v>
      </c>
      <c r="O318" s="77"/>
      <c r="P318" s="181">
        <f>O318*H318</f>
        <v>0</v>
      </c>
      <c r="Q318" s="181">
        <v>5.0000000000000002E-05</v>
      </c>
      <c r="R318" s="181">
        <f>Q318*H318</f>
        <v>0.00012</v>
      </c>
      <c r="S318" s="181">
        <v>0</v>
      </c>
      <c r="T318" s="18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83" t="s">
        <v>263</v>
      </c>
      <c r="AT318" s="183" t="s">
        <v>258</v>
      </c>
      <c r="AU318" s="183" t="s">
        <v>90</v>
      </c>
      <c r="AY318" s="19" t="s">
        <v>255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19" t="s">
        <v>87</v>
      </c>
      <c r="BK318" s="184">
        <f>ROUND(I318*H318,2)</f>
        <v>0</v>
      </c>
      <c r="BL318" s="19" t="s">
        <v>263</v>
      </c>
      <c r="BM318" s="183" t="s">
        <v>1624</v>
      </c>
    </row>
    <row r="319" s="13" customFormat="1">
      <c r="A319" s="13"/>
      <c r="B319" s="185"/>
      <c r="C319" s="13"/>
      <c r="D319" s="186" t="s">
        <v>265</v>
      </c>
      <c r="E319" s="187" t="s">
        <v>1</v>
      </c>
      <c r="F319" s="188" t="s">
        <v>1559</v>
      </c>
      <c r="G319" s="13"/>
      <c r="H319" s="187" t="s">
        <v>1</v>
      </c>
      <c r="I319" s="189"/>
      <c r="J319" s="13"/>
      <c r="K319" s="13"/>
      <c r="L319" s="185"/>
      <c r="M319" s="190"/>
      <c r="N319" s="191"/>
      <c r="O319" s="191"/>
      <c r="P319" s="191"/>
      <c r="Q319" s="191"/>
      <c r="R319" s="191"/>
      <c r="S319" s="191"/>
      <c r="T319" s="19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87" t="s">
        <v>265</v>
      </c>
      <c r="AU319" s="187" t="s">
        <v>90</v>
      </c>
      <c r="AV319" s="13" t="s">
        <v>87</v>
      </c>
      <c r="AW319" s="13" t="s">
        <v>35</v>
      </c>
      <c r="AX319" s="13" t="s">
        <v>79</v>
      </c>
      <c r="AY319" s="187" t="s">
        <v>255</v>
      </c>
    </row>
    <row r="320" s="14" customFormat="1">
      <c r="A320" s="14"/>
      <c r="B320" s="193"/>
      <c r="C320" s="14"/>
      <c r="D320" s="186" t="s">
        <v>265</v>
      </c>
      <c r="E320" s="194" t="s">
        <v>1</v>
      </c>
      <c r="F320" s="195" t="s">
        <v>1612</v>
      </c>
      <c r="G320" s="14"/>
      <c r="H320" s="196">
        <v>2.3999999999999999</v>
      </c>
      <c r="I320" s="197"/>
      <c r="J320" s="14"/>
      <c r="K320" s="14"/>
      <c r="L320" s="193"/>
      <c r="M320" s="198"/>
      <c r="N320" s="199"/>
      <c r="O320" s="199"/>
      <c r="P320" s="199"/>
      <c r="Q320" s="199"/>
      <c r="R320" s="199"/>
      <c r="S320" s="199"/>
      <c r="T320" s="20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194" t="s">
        <v>265</v>
      </c>
      <c r="AU320" s="194" t="s">
        <v>90</v>
      </c>
      <c r="AV320" s="14" t="s">
        <v>90</v>
      </c>
      <c r="AW320" s="14" t="s">
        <v>35</v>
      </c>
      <c r="AX320" s="14" t="s">
        <v>79</v>
      </c>
      <c r="AY320" s="194" t="s">
        <v>255</v>
      </c>
    </row>
    <row r="321" s="15" customFormat="1">
      <c r="A321" s="15"/>
      <c r="B321" s="201"/>
      <c r="C321" s="15"/>
      <c r="D321" s="186" t="s">
        <v>265</v>
      </c>
      <c r="E321" s="202" t="s">
        <v>1</v>
      </c>
      <c r="F321" s="203" t="s">
        <v>269</v>
      </c>
      <c r="G321" s="15"/>
      <c r="H321" s="204">
        <v>2.3999999999999999</v>
      </c>
      <c r="I321" s="205"/>
      <c r="J321" s="15"/>
      <c r="K321" s="15"/>
      <c r="L321" s="201"/>
      <c r="M321" s="206"/>
      <c r="N321" s="207"/>
      <c r="O321" s="207"/>
      <c r="P321" s="207"/>
      <c r="Q321" s="207"/>
      <c r="R321" s="207"/>
      <c r="S321" s="207"/>
      <c r="T321" s="20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02" t="s">
        <v>265</v>
      </c>
      <c r="AU321" s="202" t="s">
        <v>90</v>
      </c>
      <c r="AV321" s="15" t="s">
        <v>270</v>
      </c>
      <c r="AW321" s="15" t="s">
        <v>35</v>
      </c>
      <c r="AX321" s="15" t="s">
        <v>87</v>
      </c>
      <c r="AY321" s="202" t="s">
        <v>255</v>
      </c>
    </row>
    <row r="322" s="2" customFormat="1" ht="49.05" customHeight="1">
      <c r="A322" s="38"/>
      <c r="B322" s="171"/>
      <c r="C322" s="172" t="s">
        <v>495</v>
      </c>
      <c r="D322" s="172" t="s">
        <v>258</v>
      </c>
      <c r="E322" s="173" t="s">
        <v>1186</v>
      </c>
      <c r="F322" s="174" t="s">
        <v>1187</v>
      </c>
      <c r="G322" s="175" t="s">
        <v>759</v>
      </c>
      <c r="H322" s="224"/>
      <c r="I322" s="177"/>
      <c r="J322" s="178">
        <f>ROUND(I322*H322,2)</f>
        <v>0</v>
      </c>
      <c r="K322" s="174" t="s">
        <v>262</v>
      </c>
      <c r="L322" s="39"/>
      <c r="M322" s="179" t="s">
        <v>1</v>
      </c>
      <c r="N322" s="180" t="s">
        <v>44</v>
      </c>
      <c r="O322" s="77"/>
      <c r="P322" s="181">
        <f>O322*H322</f>
        <v>0</v>
      </c>
      <c r="Q322" s="181">
        <v>0</v>
      </c>
      <c r="R322" s="181">
        <f>Q322*H322</f>
        <v>0</v>
      </c>
      <c r="S322" s="181">
        <v>0</v>
      </c>
      <c r="T322" s="18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3" t="s">
        <v>263</v>
      </c>
      <c r="AT322" s="183" t="s">
        <v>258</v>
      </c>
      <c r="AU322" s="183" t="s">
        <v>90</v>
      </c>
      <c r="AY322" s="19" t="s">
        <v>255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19" t="s">
        <v>87</v>
      </c>
      <c r="BK322" s="184">
        <f>ROUND(I322*H322,2)</f>
        <v>0</v>
      </c>
      <c r="BL322" s="19" t="s">
        <v>263</v>
      </c>
      <c r="BM322" s="183" t="s">
        <v>1625</v>
      </c>
    </row>
    <row r="323" s="12" customFormat="1" ht="22.8" customHeight="1">
      <c r="A323" s="12"/>
      <c r="B323" s="158"/>
      <c r="C323" s="12"/>
      <c r="D323" s="159" t="s">
        <v>78</v>
      </c>
      <c r="E323" s="169" t="s">
        <v>859</v>
      </c>
      <c r="F323" s="169" t="s">
        <v>860</v>
      </c>
      <c r="G323" s="12"/>
      <c r="H323" s="12"/>
      <c r="I323" s="161"/>
      <c r="J323" s="170">
        <f>BK323</f>
        <v>0</v>
      </c>
      <c r="K323" s="12"/>
      <c r="L323" s="158"/>
      <c r="M323" s="163"/>
      <c r="N323" s="164"/>
      <c r="O323" s="164"/>
      <c r="P323" s="165">
        <f>SUM(P324:P360)</f>
        <v>0</v>
      </c>
      <c r="Q323" s="164"/>
      <c r="R323" s="165">
        <f>SUM(R324:R360)</f>
        <v>0.0096930000000000002</v>
      </c>
      <c r="S323" s="164"/>
      <c r="T323" s="166">
        <f>SUM(T324:T360)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159" t="s">
        <v>90</v>
      </c>
      <c r="AT323" s="167" t="s">
        <v>78</v>
      </c>
      <c r="AU323" s="167" t="s">
        <v>87</v>
      </c>
      <c r="AY323" s="159" t="s">
        <v>255</v>
      </c>
      <c r="BK323" s="168">
        <f>SUM(BK324:BK360)</f>
        <v>0</v>
      </c>
    </row>
    <row r="324" s="2" customFormat="1" ht="37.8" customHeight="1">
      <c r="A324" s="38"/>
      <c r="B324" s="171"/>
      <c r="C324" s="172" t="s">
        <v>499</v>
      </c>
      <c r="D324" s="172" t="s">
        <v>258</v>
      </c>
      <c r="E324" s="173" t="s">
        <v>861</v>
      </c>
      <c r="F324" s="174" t="s">
        <v>862</v>
      </c>
      <c r="G324" s="175" t="s">
        <v>693</v>
      </c>
      <c r="H324" s="176">
        <v>20.399999999999999</v>
      </c>
      <c r="I324" s="177"/>
      <c r="J324" s="178">
        <f>ROUND(I324*H324,2)</f>
        <v>0</v>
      </c>
      <c r="K324" s="174" t="s">
        <v>262</v>
      </c>
      <c r="L324" s="39"/>
      <c r="M324" s="179" t="s">
        <v>1</v>
      </c>
      <c r="N324" s="180" t="s">
        <v>44</v>
      </c>
      <c r="O324" s="77"/>
      <c r="P324" s="181">
        <f>O324*H324</f>
        <v>0</v>
      </c>
      <c r="Q324" s="181">
        <v>6.9999999999999994E-05</v>
      </c>
      <c r="R324" s="181">
        <f>Q324*H324</f>
        <v>0.0014279999999999998</v>
      </c>
      <c r="S324" s="181">
        <v>0</v>
      </c>
      <c r="T324" s="18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3" t="s">
        <v>263</v>
      </c>
      <c r="AT324" s="183" t="s">
        <v>258</v>
      </c>
      <c r="AU324" s="183" t="s">
        <v>90</v>
      </c>
      <c r="AY324" s="19" t="s">
        <v>255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19" t="s">
        <v>87</v>
      </c>
      <c r="BK324" s="184">
        <f>ROUND(I324*H324,2)</f>
        <v>0</v>
      </c>
      <c r="BL324" s="19" t="s">
        <v>263</v>
      </c>
      <c r="BM324" s="183" t="s">
        <v>1626</v>
      </c>
    </row>
    <row r="325" s="13" customFormat="1">
      <c r="A325" s="13"/>
      <c r="B325" s="185"/>
      <c r="C325" s="13"/>
      <c r="D325" s="186" t="s">
        <v>265</v>
      </c>
      <c r="E325" s="187" t="s">
        <v>1</v>
      </c>
      <c r="F325" s="188" t="s">
        <v>868</v>
      </c>
      <c r="G325" s="13"/>
      <c r="H325" s="187" t="s">
        <v>1</v>
      </c>
      <c r="I325" s="189"/>
      <c r="J325" s="13"/>
      <c r="K325" s="13"/>
      <c r="L325" s="185"/>
      <c r="M325" s="190"/>
      <c r="N325" s="191"/>
      <c r="O325" s="191"/>
      <c r="P325" s="191"/>
      <c r="Q325" s="191"/>
      <c r="R325" s="191"/>
      <c r="S325" s="191"/>
      <c r="T325" s="19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87" t="s">
        <v>265</v>
      </c>
      <c r="AU325" s="187" t="s">
        <v>90</v>
      </c>
      <c r="AV325" s="13" t="s">
        <v>87</v>
      </c>
      <c r="AW325" s="13" t="s">
        <v>35</v>
      </c>
      <c r="AX325" s="13" t="s">
        <v>79</v>
      </c>
      <c r="AY325" s="187" t="s">
        <v>255</v>
      </c>
    </row>
    <row r="326" s="13" customFormat="1">
      <c r="A326" s="13"/>
      <c r="B326" s="185"/>
      <c r="C326" s="13"/>
      <c r="D326" s="186" t="s">
        <v>265</v>
      </c>
      <c r="E326" s="187" t="s">
        <v>1</v>
      </c>
      <c r="F326" s="188" t="s">
        <v>1627</v>
      </c>
      <c r="G326" s="13"/>
      <c r="H326" s="187" t="s">
        <v>1</v>
      </c>
      <c r="I326" s="189"/>
      <c r="J326" s="13"/>
      <c r="K326" s="13"/>
      <c r="L326" s="185"/>
      <c r="M326" s="190"/>
      <c r="N326" s="191"/>
      <c r="O326" s="191"/>
      <c r="P326" s="191"/>
      <c r="Q326" s="191"/>
      <c r="R326" s="191"/>
      <c r="S326" s="191"/>
      <c r="T326" s="19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87" t="s">
        <v>265</v>
      </c>
      <c r="AU326" s="187" t="s">
        <v>90</v>
      </c>
      <c r="AV326" s="13" t="s">
        <v>87</v>
      </c>
      <c r="AW326" s="13" t="s">
        <v>35</v>
      </c>
      <c r="AX326" s="13" t="s">
        <v>79</v>
      </c>
      <c r="AY326" s="187" t="s">
        <v>255</v>
      </c>
    </row>
    <row r="327" s="14" customFormat="1">
      <c r="A327" s="14"/>
      <c r="B327" s="193"/>
      <c r="C327" s="14"/>
      <c r="D327" s="186" t="s">
        <v>265</v>
      </c>
      <c r="E327" s="194" t="s">
        <v>1</v>
      </c>
      <c r="F327" s="195" t="s">
        <v>1191</v>
      </c>
      <c r="G327" s="14"/>
      <c r="H327" s="196">
        <v>1.5</v>
      </c>
      <c r="I327" s="197"/>
      <c r="J327" s="14"/>
      <c r="K327" s="14"/>
      <c r="L327" s="193"/>
      <c r="M327" s="198"/>
      <c r="N327" s="199"/>
      <c r="O327" s="199"/>
      <c r="P327" s="199"/>
      <c r="Q327" s="199"/>
      <c r="R327" s="199"/>
      <c r="S327" s="199"/>
      <c r="T327" s="20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194" t="s">
        <v>265</v>
      </c>
      <c r="AU327" s="194" t="s">
        <v>90</v>
      </c>
      <c r="AV327" s="14" t="s">
        <v>90</v>
      </c>
      <c r="AW327" s="14" t="s">
        <v>35</v>
      </c>
      <c r="AX327" s="14" t="s">
        <v>79</v>
      </c>
      <c r="AY327" s="194" t="s">
        <v>255</v>
      </c>
    </row>
    <row r="328" s="16" customFormat="1">
      <c r="A328" s="16"/>
      <c r="B328" s="225"/>
      <c r="C328" s="16"/>
      <c r="D328" s="186" t="s">
        <v>265</v>
      </c>
      <c r="E328" s="226" t="s">
        <v>1</v>
      </c>
      <c r="F328" s="227" t="s">
        <v>867</v>
      </c>
      <c r="G328" s="16"/>
      <c r="H328" s="228">
        <v>1.5</v>
      </c>
      <c r="I328" s="229"/>
      <c r="J328" s="16"/>
      <c r="K328" s="16"/>
      <c r="L328" s="225"/>
      <c r="M328" s="230"/>
      <c r="N328" s="231"/>
      <c r="O328" s="231"/>
      <c r="P328" s="231"/>
      <c r="Q328" s="231"/>
      <c r="R328" s="231"/>
      <c r="S328" s="231"/>
      <c r="T328" s="232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6" t="s">
        <v>265</v>
      </c>
      <c r="AU328" s="226" t="s">
        <v>90</v>
      </c>
      <c r="AV328" s="16" t="s">
        <v>268</v>
      </c>
      <c r="AW328" s="16" t="s">
        <v>35</v>
      </c>
      <c r="AX328" s="16" t="s">
        <v>79</v>
      </c>
      <c r="AY328" s="226" t="s">
        <v>255</v>
      </c>
    </row>
    <row r="329" s="13" customFormat="1">
      <c r="A329" s="13"/>
      <c r="B329" s="185"/>
      <c r="C329" s="13"/>
      <c r="D329" s="186" t="s">
        <v>265</v>
      </c>
      <c r="E329" s="187" t="s">
        <v>1</v>
      </c>
      <c r="F329" s="188" t="s">
        <v>1192</v>
      </c>
      <c r="G329" s="13"/>
      <c r="H329" s="187" t="s">
        <v>1</v>
      </c>
      <c r="I329" s="189"/>
      <c r="J329" s="13"/>
      <c r="K329" s="13"/>
      <c r="L329" s="185"/>
      <c r="M329" s="190"/>
      <c r="N329" s="191"/>
      <c r="O329" s="191"/>
      <c r="P329" s="191"/>
      <c r="Q329" s="191"/>
      <c r="R329" s="191"/>
      <c r="S329" s="191"/>
      <c r="T329" s="19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87" t="s">
        <v>265</v>
      </c>
      <c r="AU329" s="187" t="s">
        <v>90</v>
      </c>
      <c r="AV329" s="13" t="s">
        <v>87</v>
      </c>
      <c r="AW329" s="13" t="s">
        <v>35</v>
      </c>
      <c r="AX329" s="13" t="s">
        <v>79</v>
      </c>
      <c r="AY329" s="187" t="s">
        <v>255</v>
      </c>
    </row>
    <row r="330" s="13" customFormat="1">
      <c r="A330" s="13"/>
      <c r="B330" s="185"/>
      <c r="C330" s="13"/>
      <c r="D330" s="186" t="s">
        <v>265</v>
      </c>
      <c r="E330" s="187" t="s">
        <v>1</v>
      </c>
      <c r="F330" s="188" t="s">
        <v>1628</v>
      </c>
      <c r="G330" s="13"/>
      <c r="H330" s="187" t="s">
        <v>1</v>
      </c>
      <c r="I330" s="189"/>
      <c r="J330" s="13"/>
      <c r="K330" s="13"/>
      <c r="L330" s="185"/>
      <c r="M330" s="190"/>
      <c r="N330" s="191"/>
      <c r="O330" s="191"/>
      <c r="P330" s="191"/>
      <c r="Q330" s="191"/>
      <c r="R330" s="191"/>
      <c r="S330" s="191"/>
      <c r="T330" s="19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187" t="s">
        <v>265</v>
      </c>
      <c r="AU330" s="187" t="s">
        <v>90</v>
      </c>
      <c r="AV330" s="13" t="s">
        <v>87</v>
      </c>
      <c r="AW330" s="13" t="s">
        <v>35</v>
      </c>
      <c r="AX330" s="13" t="s">
        <v>79</v>
      </c>
      <c r="AY330" s="187" t="s">
        <v>255</v>
      </c>
    </row>
    <row r="331" s="14" customFormat="1">
      <c r="A331" s="14"/>
      <c r="B331" s="193"/>
      <c r="C331" s="14"/>
      <c r="D331" s="186" t="s">
        <v>265</v>
      </c>
      <c r="E331" s="194" t="s">
        <v>1</v>
      </c>
      <c r="F331" s="195" t="s">
        <v>1629</v>
      </c>
      <c r="G331" s="14"/>
      <c r="H331" s="196">
        <v>18.899999999999999</v>
      </c>
      <c r="I331" s="197"/>
      <c r="J331" s="14"/>
      <c r="K331" s="14"/>
      <c r="L331" s="193"/>
      <c r="M331" s="198"/>
      <c r="N331" s="199"/>
      <c r="O331" s="199"/>
      <c r="P331" s="199"/>
      <c r="Q331" s="199"/>
      <c r="R331" s="199"/>
      <c r="S331" s="199"/>
      <c r="T331" s="200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194" t="s">
        <v>265</v>
      </c>
      <c r="AU331" s="194" t="s">
        <v>90</v>
      </c>
      <c r="AV331" s="14" t="s">
        <v>90</v>
      </c>
      <c r="AW331" s="14" t="s">
        <v>35</v>
      </c>
      <c r="AX331" s="14" t="s">
        <v>79</v>
      </c>
      <c r="AY331" s="194" t="s">
        <v>255</v>
      </c>
    </row>
    <row r="332" s="16" customFormat="1">
      <c r="A332" s="16"/>
      <c r="B332" s="225"/>
      <c r="C332" s="16"/>
      <c r="D332" s="186" t="s">
        <v>265</v>
      </c>
      <c r="E332" s="226" t="s">
        <v>1</v>
      </c>
      <c r="F332" s="227" t="s">
        <v>867</v>
      </c>
      <c r="G332" s="16"/>
      <c r="H332" s="228">
        <v>18.899999999999999</v>
      </c>
      <c r="I332" s="229"/>
      <c r="J332" s="16"/>
      <c r="K332" s="16"/>
      <c r="L332" s="225"/>
      <c r="M332" s="230"/>
      <c r="N332" s="231"/>
      <c r="O332" s="231"/>
      <c r="P332" s="231"/>
      <c r="Q332" s="231"/>
      <c r="R332" s="231"/>
      <c r="S332" s="231"/>
      <c r="T332" s="232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226" t="s">
        <v>265</v>
      </c>
      <c r="AU332" s="226" t="s">
        <v>90</v>
      </c>
      <c r="AV332" s="16" t="s">
        <v>268</v>
      </c>
      <c r="AW332" s="16" t="s">
        <v>35</v>
      </c>
      <c r="AX332" s="16" t="s">
        <v>79</v>
      </c>
      <c r="AY332" s="226" t="s">
        <v>255</v>
      </c>
    </row>
    <row r="333" s="15" customFormat="1">
      <c r="A333" s="15"/>
      <c r="B333" s="201"/>
      <c r="C333" s="15"/>
      <c r="D333" s="186" t="s">
        <v>265</v>
      </c>
      <c r="E333" s="202" t="s">
        <v>1</v>
      </c>
      <c r="F333" s="203" t="s">
        <v>269</v>
      </c>
      <c r="G333" s="15"/>
      <c r="H333" s="204">
        <v>20.399999999999999</v>
      </c>
      <c r="I333" s="205"/>
      <c r="J333" s="15"/>
      <c r="K333" s="15"/>
      <c r="L333" s="201"/>
      <c r="M333" s="206"/>
      <c r="N333" s="207"/>
      <c r="O333" s="207"/>
      <c r="P333" s="207"/>
      <c r="Q333" s="207"/>
      <c r="R333" s="207"/>
      <c r="S333" s="207"/>
      <c r="T333" s="208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02" t="s">
        <v>265</v>
      </c>
      <c r="AU333" s="202" t="s">
        <v>90</v>
      </c>
      <c r="AV333" s="15" t="s">
        <v>270</v>
      </c>
      <c r="AW333" s="15" t="s">
        <v>35</v>
      </c>
      <c r="AX333" s="15" t="s">
        <v>87</v>
      </c>
      <c r="AY333" s="202" t="s">
        <v>255</v>
      </c>
    </row>
    <row r="334" s="2" customFormat="1" ht="24.15" customHeight="1">
      <c r="A334" s="38"/>
      <c r="B334" s="171"/>
      <c r="C334" s="172" t="s">
        <v>924</v>
      </c>
      <c r="D334" s="172" t="s">
        <v>258</v>
      </c>
      <c r="E334" s="173" t="s">
        <v>872</v>
      </c>
      <c r="F334" s="174" t="s">
        <v>873</v>
      </c>
      <c r="G334" s="175" t="s">
        <v>693</v>
      </c>
      <c r="H334" s="176">
        <v>1.5</v>
      </c>
      <c r="I334" s="177"/>
      <c r="J334" s="178">
        <f>ROUND(I334*H334,2)</f>
        <v>0</v>
      </c>
      <c r="K334" s="174" t="s">
        <v>262</v>
      </c>
      <c r="L334" s="39"/>
      <c r="M334" s="179" t="s">
        <v>1</v>
      </c>
      <c r="N334" s="180" t="s">
        <v>44</v>
      </c>
      <c r="O334" s="77"/>
      <c r="P334" s="181">
        <f>O334*H334</f>
        <v>0</v>
      </c>
      <c r="Q334" s="181">
        <v>0.00011</v>
      </c>
      <c r="R334" s="181">
        <f>Q334*H334</f>
        <v>0.000165</v>
      </c>
      <c r="S334" s="181">
        <v>0</v>
      </c>
      <c r="T334" s="18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83" t="s">
        <v>263</v>
      </c>
      <c r="AT334" s="183" t="s">
        <v>258</v>
      </c>
      <c r="AU334" s="183" t="s">
        <v>90</v>
      </c>
      <c r="AY334" s="19" t="s">
        <v>255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19" t="s">
        <v>87</v>
      </c>
      <c r="BK334" s="184">
        <f>ROUND(I334*H334,2)</f>
        <v>0</v>
      </c>
      <c r="BL334" s="19" t="s">
        <v>263</v>
      </c>
      <c r="BM334" s="183" t="s">
        <v>1630</v>
      </c>
    </row>
    <row r="335" s="13" customFormat="1">
      <c r="A335" s="13"/>
      <c r="B335" s="185"/>
      <c r="C335" s="13"/>
      <c r="D335" s="186" t="s">
        <v>265</v>
      </c>
      <c r="E335" s="187" t="s">
        <v>1</v>
      </c>
      <c r="F335" s="188" t="s">
        <v>876</v>
      </c>
      <c r="G335" s="13"/>
      <c r="H335" s="187" t="s">
        <v>1</v>
      </c>
      <c r="I335" s="189"/>
      <c r="J335" s="13"/>
      <c r="K335" s="13"/>
      <c r="L335" s="185"/>
      <c r="M335" s="190"/>
      <c r="N335" s="191"/>
      <c r="O335" s="191"/>
      <c r="P335" s="191"/>
      <c r="Q335" s="191"/>
      <c r="R335" s="191"/>
      <c r="S335" s="191"/>
      <c r="T335" s="19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87" t="s">
        <v>265</v>
      </c>
      <c r="AU335" s="187" t="s">
        <v>90</v>
      </c>
      <c r="AV335" s="13" t="s">
        <v>87</v>
      </c>
      <c r="AW335" s="13" t="s">
        <v>35</v>
      </c>
      <c r="AX335" s="13" t="s">
        <v>79</v>
      </c>
      <c r="AY335" s="187" t="s">
        <v>255</v>
      </c>
    </row>
    <row r="336" s="13" customFormat="1">
      <c r="A336" s="13"/>
      <c r="B336" s="185"/>
      <c r="C336" s="13"/>
      <c r="D336" s="186" t="s">
        <v>265</v>
      </c>
      <c r="E336" s="187" t="s">
        <v>1</v>
      </c>
      <c r="F336" s="188" t="s">
        <v>1627</v>
      </c>
      <c r="G336" s="13"/>
      <c r="H336" s="187" t="s">
        <v>1</v>
      </c>
      <c r="I336" s="189"/>
      <c r="J336" s="13"/>
      <c r="K336" s="13"/>
      <c r="L336" s="185"/>
      <c r="M336" s="190"/>
      <c r="N336" s="191"/>
      <c r="O336" s="191"/>
      <c r="P336" s="191"/>
      <c r="Q336" s="191"/>
      <c r="R336" s="191"/>
      <c r="S336" s="191"/>
      <c r="T336" s="19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187" t="s">
        <v>265</v>
      </c>
      <c r="AU336" s="187" t="s">
        <v>90</v>
      </c>
      <c r="AV336" s="13" t="s">
        <v>87</v>
      </c>
      <c r="AW336" s="13" t="s">
        <v>35</v>
      </c>
      <c r="AX336" s="13" t="s">
        <v>79</v>
      </c>
      <c r="AY336" s="187" t="s">
        <v>255</v>
      </c>
    </row>
    <row r="337" s="14" customFormat="1">
      <c r="A337" s="14"/>
      <c r="B337" s="193"/>
      <c r="C337" s="14"/>
      <c r="D337" s="186" t="s">
        <v>265</v>
      </c>
      <c r="E337" s="194" t="s">
        <v>1</v>
      </c>
      <c r="F337" s="195" t="s">
        <v>1191</v>
      </c>
      <c r="G337" s="14"/>
      <c r="H337" s="196">
        <v>1.5</v>
      </c>
      <c r="I337" s="197"/>
      <c r="J337" s="14"/>
      <c r="K337" s="14"/>
      <c r="L337" s="193"/>
      <c r="M337" s="198"/>
      <c r="N337" s="199"/>
      <c r="O337" s="199"/>
      <c r="P337" s="199"/>
      <c r="Q337" s="199"/>
      <c r="R337" s="199"/>
      <c r="S337" s="199"/>
      <c r="T337" s="20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194" t="s">
        <v>265</v>
      </c>
      <c r="AU337" s="194" t="s">
        <v>90</v>
      </c>
      <c r="AV337" s="14" t="s">
        <v>90</v>
      </c>
      <c r="AW337" s="14" t="s">
        <v>35</v>
      </c>
      <c r="AX337" s="14" t="s">
        <v>79</v>
      </c>
      <c r="AY337" s="194" t="s">
        <v>255</v>
      </c>
    </row>
    <row r="338" s="15" customFormat="1">
      <c r="A338" s="15"/>
      <c r="B338" s="201"/>
      <c r="C338" s="15"/>
      <c r="D338" s="186" t="s">
        <v>265</v>
      </c>
      <c r="E338" s="202" t="s">
        <v>1</v>
      </c>
      <c r="F338" s="203" t="s">
        <v>269</v>
      </c>
      <c r="G338" s="15"/>
      <c r="H338" s="204">
        <v>1.5</v>
      </c>
      <c r="I338" s="205"/>
      <c r="J338" s="15"/>
      <c r="K338" s="15"/>
      <c r="L338" s="201"/>
      <c r="M338" s="206"/>
      <c r="N338" s="207"/>
      <c r="O338" s="207"/>
      <c r="P338" s="207"/>
      <c r="Q338" s="207"/>
      <c r="R338" s="207"/>
      <c r="S338" s="207"/>
      <c r="T338" s="208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02" t="s">
        <v>265</v>
      </c>
      <c r="AU338" s="202" t="s">
        <v>90</v>
      </c>
      <c r="AV338" s="15" t="s">
        <v>270</v>
      </c>
      <c r="AW338" s="15" t="s">
        <v>35</v>
      </c>
      <c r="AX338" s="15" t="s">
        <v>87</v>
      </c>
      <c r="AY338" s="202" t="s">
        <v>255</v>
      </c>
    </row>
    <row r="339" s="2" customFormat="1" ht="24.15" customHeight="1">
      <c r="A339" s="38"/>
      <c r="B339" s="171"/>
      <c r="C339" s="172" t="s">
        <v>933</v>
      </c>
      <c r="D339" s="172" t="s">
        <v>258</v>
      </c>
      <c r="E339" s="173" t="s">
        <v>877</v>
      </c>
      <c r="F339" s="174" t="s">
        <v>878</v>
      </c>
      <c r="G339" s="175" t="s">
        <v>693</v>
      </c>
      <c r="H339" s="176">
        <v>1.5</v>
      </c>
      <c r="I339" s="177"/>
      <c r="J339" s="178">
        <f>ROUND(I339*H339,2)</f>
        <v>0</v>
      </c>
      <c r="K339" s="174" t="s">
        <v>262</v>
      </c>
      <c r="L339" s="39"/>
      <c r="M339" s="179" t="s">
        <v>1</v>
      </c>
      <c r="N339" s="180" t="s">
        <v>44</v>
      </c>
      <c r="O339" s="77"/>
      <c r="P339" s="181">
        <f>O339*H339</f>
        <v>0</v>
      </c>
      <c r="Q339" s="181">
        <v>0.00012999999999999999</v>
      </c>
      <c r="R339" s="181">
        <f>Q339*H339</f>
        <v>0.00019499999999999997</v>
      </c>
      <c r="S339" s="181">
        <v>0</v>
      </c>
      <c r="T339" s="18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83" t="s">
        <v>263</v>
      </c>
      <c r="AT339" s="183" t="s">
        <v>258</v>
      </c>
      <c r="AU339" s="183" t="s">
        <v>90</v>
      </c>
      <c r="AY339" s="19" t="s">
        <v>255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19" t="s">
        <v>87</v>
      </c>
      <c r="BK339" s="184">
        <f>ROUND(I339*H339,2)</f>
        <v>0</v>
      </c>
      <c r="BL339" s="19" t="s">
        <v>263</v>
      </c>
      <c r="BM339" s="183" t="s">
        <v>1631</v>
      </c>
    </row>
    <row r="340" s="13" customFormat="1">
      <c r="A340" s="13"/>
      <c r="B340" s="185"/>
      <c r="C340" s="13"/>
      <c r="D340" s="186" t="s">
        <v>265</v>
      </c>
      <c r="E340" s="187" t="s">
        <v>1</v>
      </c>
      <c r="F340" s="188" t="s">
        <v>881</v>
      </c>
      <c r="G340" s="13"/>
      <c r="H340" s="187" t="s">
        <v>1</v>
      </c>
      <c r="I340" s="189"/>
      <c r="J340" s="13"/>
      <c r="K340" s="13"/>
      <c r="L340" s="185"/>
      <c r="M340" s="190"/>
      <c r="N340" s="191"/>
      <c r="O340" s="191"/>
      <c r="P340" s="191"/>
      <c r="Q340" s="191"/>
      <c r="R340" s="191"/>
      <c r="S340" s="191"/>
      <c r="T340" s="19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187" t="s">
        <v>265</v>
      </c>
      <c r="AU340" s="187" t="s">
        <v>90</v>
      </c>
      <c r="AV340" s="13" t="s">
        <v>87</v>
      </c>
      <c r="AW340" s="13" t="s">
        <v>35</v>
      </c>
      <c r="AX340" s="13" t="s">
        <v>79</v>
      </c>
      <c r="AY340" s="187" t="s">
        <v>255</v>
      </c>
    </row>
    <row r="341" s="13" customFormat="1">
      <c r="A341" s="13"/>
      <c r="B341" s="185"/>
      <c r="C341" s="13"/>
      <c r="D341" s="186" t="s">
        <v>265</v>
      </c>
      <c r="E341" s="187" t="s">
        <v>1</v>
      </c>
      <c r="F341" s="188" t="s">
        <v>1627</v>
      </c>
      <c r="G341" s="13"/>
      <c r="H341" s="187" t="s">
        <v>1</v>
      </c>
      <c r="I341" s="189"/>
      <c r="J341" s="13"/>
      <c r="K341" s="13"/>
      <c r="L341" s="185"/>
      <c r="M341" s="190"/>
      <c r="N341" s="191"/>
      <c r="O341" s="191"/>
      <c r="P341" s="191"/>
      <c r="Q341" s="191"/>
      <c r="R341" s="191"/>
      <c r="S341" s="191"/>
      <c r="T341" s="19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87" t="s">
        <v>265</v>
      </c>
      <c r="AU341" s="187" t="s">
        <v>90</v>
      </c>
      <c r="AV341" s="13" t="s">
        <v>87</v>
      </c>
      <c r="AW341" s="13" t="s">
        <v>35</v>
      </c>
      <c r="AX341" s="13" t="s">
        <v>79</v>
      </c>
      <c r="AY341" s="187" t="s">
        <v>255</v>
      </c>
    </row>
    <row r="342" s="14" customFormat="1">
      <c r="A342" s="14"/>
      <c r="B342" s="193"/>
      <c r="C342" s="14"/>
      <c r="D342" s="186" t="s">
        <v>265</v>
      </c>
      <c r="E342" s="194" t="s">
        <v>1</v>
      </c>
      <c r="F342" s="195" t="s">
        <v>1191</v>
      </c>
      <c r="G342" s="14"/>
      <c r="H342" s="196">
        <v>1.5</v>
      </c>
      <c r="I342" s="197"/>
      <c r="J342" s="14"/>
      <c r="K342" s="14"/>
      <c r="L342" s="193"/>
      <c r="M342" s="198"/>
      <c r="N342" s="199"/>
      <c r="O342" s="199"/>
      <c r="P342" s="199"/>
      <c r="Q342" s="199"/>
      <c r="R342" s="199"/>
      <c r="S342" s="199"/>
      <c r="T342" s="20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194" t="s">
        <v>265</v>
      </c>
      <c r="AU342" s="194" t="s">
        <v>90</v>
      </c>
      <c r="AV342" s="14" t="s">
        <v>90</v>
      </c>
      <c r="AW342" s="14" t="s">
        <v>35</v>
      </c>
      <c r="AX342" s="14" t="s">
        <v>79</v>
      </c>
      <c r="AY342" s="194" t="s">
        <v>255</v>
      </c>
    </row>
    <row r="343" s="15" customFormat="1">
      <c r="A343" s="15"/>
      <c r="B343" s="201"/>
      <c r="C343" s="15"/>
      <c r="D343" s="186" t="s">
        <v>265</v>
      </c>
      <c r="E343" s="202" t="s">
        <v>1</v>
      </c>
      <c r="F343" s="203" t="s">
        <v>269</v>
      </c>
      <c r="G343" s="15"/>
      <c r="H343" s="204">
        <v>1.5</v>
      </c>
      <c r="I343" s="205"/>
      <c r="J343" s="15"/>
      <c r="K343" s="15"/>
      <c r="L343" s="201"/>
      <c r="M343" s="206"/>
      <c r="N343" s="207"/>
      <c r="O343" s="207"/>
      <c r="P343" s="207"/>
      <c r="Q343" s="207"/>
      <c r="R343" s="207"/>
      <c r="S343" s="207"/>
      <c r="T343" s="208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02" t="s">
        <v>265</v>
      </c>
      <c r="AU343" s="202" t="s">
        <v>90</v>
      </c>
      <c r="AV343" s="15" t="s">
        <v>270</v>
      </c>
      <c r="AW343" s="15" t="s">
        <v>35</v>
      </c>
      <c r="AX343" s="15" t="s">
        <v>87</v>
      </c>
      <c r="AY343" s="202" t="s">
        <v>255</v>
      </c>
    </row>
    <row r="344" s="2" customFormat="1" ht="24.15" customHeight="1">
      <c r="A344" s="38"/>
      <c r="B344" s="171"/>
      <c r="C344" s="172" t="s">
        <v>560</v>
      </c>
      <c r="D344" s="172" t="s">
        <v>258</v>
      </c>
      <c r="E344" s="173" t="s">
        <v>882</v>
      </c>
      <c r="F344" s="174" t="s">
        <v>883</v>
      </c>
      <c r="G344" s="175" t="s">
        <v>693</v>
      </c>
      <c r="H344" s="176">
        <v>1.5</v>
      </c>
      <c r="I344" s="177"/>
      <c r="J344" s="178">
        <f>ROUND(I344*H344,2)</f>
        <v>0</v>
      </c>
      <c r="K344" s="174" t="s">
        <v>262</v>
      </c>
      <c r="L344" s="39"/>
      <c r="M344" s="179" t="s">
        <v>1</v>
      </c>
      <c r="N344" s="180" t="s">
        <v>44</v>
      </c>
      <c r="O344" s="77"/>
      <c r="P344" s="181">
        <f>O344*H344</f>
        <v>0</v>
      </c>
      <c r="Q344" s="181">
        <v>0.00023000000000000001</v>
      </c>
      <c r="R344" s="181">
        <f>Q344*H344</f>
        <v>0.00034500000000000004</v>
      </c>
      <c r="S344" s="181">
        <v>0</v>
      </c>
      <c r="T344" s="18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3" t="s">
        <v>263</v>
      </c>
      <c r="AT344" s="183" t="s">
        <v>258</v>
      </c>
      <c r="AU344" s="183" t="s">
        <v>90</v>
      </c>
      <c r="AY344" s="19" t="s">
        <v>255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19" t="s">
        <v>87</v>
      </c>
      <c r="BK344" s="184">
        <f>ROUND(I344*H344,2)</f>
        <v>0</v>
      </c>
      <c r="BL344" s="19" t="s">
        <v>263</v>
      </c>
      <c r="BM344" s="183" t="s">
        <v>1632</v>
      </c>
    </row>
    <row r="345" s="13" customFormat="1">
      <c r="A345" s="13"/>
      <c r="B345" s="185"/>
      <c r="C345" s="13"/>
      <c r="D345" s="186" t="s">
        <v>265</v>
      </c>
      <c r="E345" s="187" t="s">
        <v>1</v>
      </c>
      <c r="F345" s="188" t="s">
        <v>881</v>
      </c>
      <c r="G345" s="13"/>
      <c r="H345" s="187" t="s">
        <v>1</v>
      </c>
      <c r="I345" s="189"/>
      <c r="J345" s="13"/>
      <c r="K345" s="13"/>
      <c r="L345" s="185"/>
      <c r="M345" s="190"/>
      <c r="N345" s="191"/>
      <c r="O345" s="191"/>
      <c r="P345" s="191"/>
      <c r="Q345" s="191"/>
      <c r="R345" s="191"/>
      <c r="S345" s="191"/>
      <c r="T345" s="19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87" t="s">
        <v>265</v>
      </c>
      <c r="AU345" s="187" t="s">
        <v>90</v>
      </c>
      <c r="AV345" s="13" t="s">
        <v>87</v>
      </c>
      <c r="AW345" s="13" t="s">
        <v>35</v>
      </c>
      <c r="AX345" s="13" t="s">
        <v>79</v>
      </c>
      <c r="AY345" s="187" t="s">
        <v>255</v>
      </c>
    </row>
    <row r="346" s="13" customFormat="1">
      <c r="A346" s="13"/>
      <c r="B346" s="185"/>
      <c r="C346" s="13"/>
      <c r="D346" s="186" t="s">
        <v>265</v>
      </c>
      <c r="E346" s="187" t="s">
        <v>1</v>
      </c>
      <c r="F346" s="188" t="s">
        <v>1627</v>
      </c>
      <c r="G346" s="13"/>
      <c r="H346" s="187" t="s">
        <v>1</v>
      </c>
      <c r="I346" s="189"/>
      <c r="J346" s="13"/>
      <c r="K346" s="13"/>
      <c r="L346" s="185"/>
      <c r="M346" s="190"/>
      <c r="N346" s="191"/>
      <c r="O346" s="191"/>
      <c r="P346" s="191"/>
      <c r="Q346" s="191"/>
      <c r="R346" s="191"/>
      <c r="S346" s="191"/>
      <c r="T346" s="19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187" t="s">
        <v>265</v>
      </c>
      <c r="AU346" s="187" t="s">
        <v>90</v>
      </c>
      <c r="AV346" s="13" t="s">
        <v>87</v>
      </c>
      <c r="AW346" s="13" t="s">
        <v>35</v>
      </c>
      <c r="AX346" s="13" t="s">
        <v>79</v>
      </c>
      <c r="AY346" s="187" t="s">
        <v>255</v>
      </c>
    </row>
    <row r="347" s="14" customFormat="1">
      <c r="A347" s="14"/>
      <c r="B347" s="193"/>
      <c r="C347" s="14"/>
      <c r="D347" s="186" t="s">
        <v>265</v>
      </c>
      <c r="E347" s="194" t="s">
        <v>1</v>
      </c>
      <c r="F347" s="195" t="s">
        <v>1191</v>
      </c>
      <c r="G347" s="14"/>
      <c r="H347" s="196">
        <v>1.5</v>
      </c>
      <c r="I347" s="197"/>
      <c r="J347" s="14"/>
      <c r="K347" s="14"/>
      <c r="L347" s="193"/>
      <c r="M347" s="198"/>
      <c r="N347" s="199"/>
      <c r="O347" s="199"/>
      <c r="P347" s="199"/>
      <c r="Q347" s="199"/>
      <c r="R347" s="199"/>
      <c r="S347" s="199"/>
      <c r="T347" s="20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194" t="s">
        <v>265</v>
      </c>
      <c r="AU347" s="194" t="s">
        <v>90</v>
      </c>
      <c r="AV347" s="14" t="s">
        <v>90</v>
      </c>
      <c r="AW347" s="14" t="s">
        <v>35</v>
      </c>
      <c r="AX347" s="14" t="s">
        <v>79</v>
      </c>
      <c r="AY347" s="194" t="s">
        <v>255</v>
      </c>
    </row>
    <row r="348" s="15" customFormat="1">
      <c r="A348" s="15"/>
      <c r="B348" s="201"/>
      <c r="C348" s="15"/>
      <c r="D348" s="186" t="s">
        <v>265</v>
      </c>
      <c r="E348" s="202" t="s">
        <v>1</v>
      </c>
      <c r="F348" s="203" t="s">
        <v>269</v>
      </c>
      <c r="G348" s="15"/>
      <c r="H348" s="204">
        <v>1.5</v>
      </c>
      <c r="I348" s="205"/>
      <c r="J348" s="15"/>
      <c r="K348" s="15"/>
      <c r="L348" s="201"/>
      <c r="M348" s="206"/>
      <c r="N348" s="207"/>
      <c r="O348" s="207"/>
      <c r="P348" s="207"/>
      <c r="Q348" s="207"/>
      <c r="R348" s="207"/>
      <c r="S348" s="207"/>
      <c r="T348" s="208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02" t="s">
        <v>265</v>
      </c>
      <c r="AU348" s="202" t="s">
        <v>90</v>
      </c>
      <c r="AV348" s="15" t="s">
        <v>270</v>
      </c>
      <c r="AW348" s="15" t="s">
        <v>35</v>
      </c>
      <c r="AX348" s="15" t="s">
        <v>87</v>
      </c>
      <c r="AY348" s="202" t="s">
        <v>255</v>
      </c>
    </row>
    <row r="349" s="2" customFormat="1" ht="24.15" customHeight="1">
      <c r="A349" s="38"/>
      <c r="B349" s="171"/>
      <c r="C349" s="172" t="s">
        <v>941</v>
      </c>
      <c r="D349" s="172" t="s">
        <v>258</v>
      </c>
      <c r="E349" s="173" t="s">
        <v>1198</v>
      </c>
      <c r="F349" s="174" t="s">
        <v>1199</v>
      </c>
      <c r="G349" s="175" t="s">
        <v>693</v>
      </c>
      <c r="H349" s="176">
        <v>18.899999999999999</v>
      </c>
      <c r="I349" s="177"/>
      <c r="J349" s="178">
        <f>ROUND(I349*H349,2)</f>
        <v>0</v>
      </c>
      <c r="K349" s="174" t="s">
        <v>262</v>
      </c>
      <c r="L349" s="39"/>
      <c r="M349" s="179" t="s">
        <v>1</v>
      </c>
      <c r="N349" s="180" t="s">
        <v>44</v>
      </c>
      <c r="O349" s="77"/>
      <c r="P349" s="181">
        <f>O349*H349</f>
        <v>0</v>
      </c>
      <c r="Q349" s="181">
        <v>0.00022000000000000001</v>
      </c>
      <c r="R349" s="181">
        <f>Q349*H349</f>
        <v>0.0041580000000000002</v>
      </c>
      <c r="S349" s="181">
        <v>0</v>
      </c>
      <c r="T349" s="18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3" t="s">
        <v>263</v>
      </c>
      <c r="AT349" s="183" t="s">
        <v>258</v>
      </c>
      <c r="AU349" s="183" t="s">
        <v>90</v>
      </c>
      <c r="AY349" s="19" t="s">
        <v>255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19" t="s">
        <v>87</v>
      </c>
      <c r="BK349" s="184">
        <f>ROUND(I349*H349,2)</f>
        <v>0</v>
      </c>
      <c r="BL349" s="19" t="s">
        <v>263</v>
      </c>
      <c r="BM349" s="183" t="s">
        <v>1633</v>
      </c>
    </row>
    <row r="350" s="13" customFormat="1">
      <c r="A350" s="13"/>
      <c r="B350" s="185"/>
      <c r="C350" s="13"/>
      <c r="D350" s="186" t="s">
        <v>265</v>
      </c>
      <c r="E350" s="187" t="s">
        <v>1</v>
      </c>
      <c r="F350" s="188" t="s">
        <v>1201</v>
      </c>
      <c r="G350" s="13"/>
      <c r="H350" s="187" t="s">
        <v>1</v>
      </c>
      <c r="I350" s="189"/>
      <c r="J350" s="13"/>
      <c r="K350" s="13"/>
      <c r="L350" s="185"/>
      <c r="M350" s="190"/>
      <c r="N350" s="191"/>
      <c r="O350" s="191"/>
      <c r="P350" s="191"/>
      <c r="Q350" s="191"/>
      <c r="R350" s="191"/>
      <c r="S350" s="191"/>
      <c r="T350" s="19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87" t="s">
        <v>265</v>
      </c>
      <c r="AU350" s="187" t="s">
        <v>90</v>
      </c>
      <c r="AV350" s="13" t="s">
        <v>87</v>
      </c>
      <c r="AW350" s="13" t="s">
        <v>35</v>
      </c>
      <c r="AX350" s="13" t="s">
        <v>79</v>
      </c>
      <c r="AY350" s="187" t="s">
        <v>255</v>
      </c>
    </row>
    <row r="351" s="13" customFormat="1">
      <c r="A351" s="13"/>
      <c r="B351" s="185"/>
      <c r="C351" s="13"/>
      <c r="D351" s="186" t="s">
        <v>265</v>
      </c>
      <c r="E351" s="187" t="s">
        <v>1</v>
      </c>
      <c r="F351" s="188" t="s">
        <v>1628</v>
      </c>
      <c r="G351" s="13"/>
      <c r="H351" s="187" t="s">
        <v>1</v>
      </c>
      <c r="I351" s="189"/>
      <c r="J351" s="13"/>
      <c r="K351" s="13"/>
      <c r="L351" s="185"/>
      <c r="M351" s="190"/>
      <c r="N351" s="191"/>
      <c r="O351" s="191"/>
      <c r="P351" s="191"/>
      <c r="Q351" s="191"/>
      <c r="R351" s="191"/>
      <c r="S351" s="191"/>
      <c r="T351" s="19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87" t="s">
        <v>265</v>
      </c>
      <c r="AU351" s="187" t="s">
        <v>90</v>
      </c>
      <c r="AV351" s="13" t="s">
        <v>87</v>
      </c>
      <c r="AW351" s="13" t="s">
        <v>35</v>
      </c>
      <c r="AX351" s="13" t="s">
        <v>79</v>
      </c>
      <c r="AY351" s="187" t="s">
        <v>255</v>
      </c>
    </row>
    <row r="352" s="14" customFormat="1">
      <c r="A352" s="14"/>
      <c r="B352" s="193"/>
      <c r="C352" s="14"/>
      <c r="D352" s="186" t="s">
        <v>265</v>
      </c>
      <c r="E352" s="194" t="s">
        <v>1</v>
      </c>
      <c r="F352" s="195" t="s">
        <v>1629</v>
      </c>
      <c r="G352" s="14"/>
      <c r="H352" s="196">
        <v>18.899999999999999</v>
      </c>
      <c r="I352" s="197"/>
      <c r="J352" s="14"/>
      <c r="K352" s="14"/>
      <c r="L352" s="193"/>
      <c r="M352" s="198"/>
      <c r="N352" s="199"/>
      <c r="O352" s="199"/>
      <c r="P352" s="199"/>
      <c r="Q352" s="199"/>
      <c r="R352" s="199"/>
      <c r="S352" s="199"/>
      <c r="T352" s="20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194" t="s">
        <v>265</v>
      </c>
      <c r="AU352" s="194" t="s">
        <v>90</v>
      </c>
      <c r="AV352" s="14" t="s">
        <v>90</v>
      </c>
      <c r="AW352" s="14" t="s">
        <v>35</v>
      </c>
      <c r="AX352" s="14" t="s">
        <v>79</v>
      </c>
      <c r="AY352" s="194" t="s">
        <v>255</v>
      </c>
    </row>
    <row r="353" s="15" customFormat="1">
      <c r="A353" s="15"/>
      <c r="B353" s="201"/>
      <c r="C353" s="15"/>
      <c r="D353" s="186" t="s">
        <v>265</v>
      </c>
      <c r="E353" s="202" t="s">
        <v>1</v>
      </c>
      <c r="F353" s="203" t="s">
        <v>269</v>
      </c>
      <c r="G353" s="15"/>
      <c r="H353" s="204">
        <v>18.899999999999999</v>
      </c>
      <c r="I353" s="205"/>
      <c r="J353" s="15"/>
      <c r="K353" s="15"/>
      <c r="L353" s="201"/>
      <c r="M353" s="206"/>
      <c r="N353" s="207"/>
      <c r="O353" s="207"/>
      <c r="P353" s="207"/>
      <c r="Q353" s="207"/>
      <c r="R353" s="207"/>
      <c r="S353" s="207"/>
      <c r="T353" s="20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02" t="s">
        <v>265</v>
      </c>
      <c r="AU353" s="202" t="s">
        <v>90</v>
      </c>
      <c r="AV353" s="15" t="s">
        <v>270</v>
      </c>
      <c r="AW353" s="15" t="s">
        <v>35</v>
      </c>
      <c r="AX353" s="15" t="s">
        <v>87</v>
      </c>
      <c r="AY353" s="202" t="s">
        <v>255</v>
      </c>
    </row>
    <row r="354" s="2" customFormat="1" ht="24.15" customHeight="1">
      <c r="A354" s="38"/>
      <c r="B354" s="171"/>
      <c r="C354" s="172" t="s">
        <v>339</v>
      </c>
      <c r="D354" s="172" t="s">
        <v>258</v>
      </c>
      <c r="E354" s="173" t="s">
        <v>1202</v>
      </c>
      <c r="F354" s="174" t="s">
        <v>1203</v>
      </c>
      <c r="G354" s="175" t="s">
        <v>693</v>
      </c>
      <c r="H354" s="176">
        <v>18.899999999999999</v>
      </c>
      <c r="I354" s="177"/>
      <c r="J354" s="178">
        <f>ROUND(I354*H354,2)</f>
        <v>0</v>
      </c>
      <c r="K354" s="174" t="s">
        <v>262</v>
      </c>
      <c r="L354" s="39"/>
      <c r="M354" s="179" t="s">
        <v>1</v>
      </c>
      <c r="N354" s="180" t="s">
        <v>44</v>
      </c>
      <c r="O354" s="77"/>
      <c r="P354" s="181">
        <f>O354*H354</f>
        <v>0</v>
      </c>
      <c r="Q354" s="181">
        <v>0</v>
      </c>
      <c r="R354" s="181">
        <f>Q354*H354</f>
        <v>0</v>
      </c>
      <c r="S354" s="181">
        <v>0</v>
      </c>
      <c r="T354" s="18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83" t="s">
        <v>263</v>
      </c>
      <c r="AT354" s="183" t="s">
        <v>258</v>
      </c>
      <c r="AU354" s="183" t="s">
        <v>90</v>
      </c>
      <c r="AY354" s="19" t="s">
        <v>255</v>
      </c>
      <c r="BE354" s="184">
        <f>IF(N354="základní",J354,0)</f>
        <v>0</v>
      </c>
      <c r="BF354" s="184">
        <f>IF(N354="snížená",J354,0)</f>
        <v>0</v>
      </c>
      <c r="BG354" s="184">
        <f>IF(N354="zákl. přenesená",J354,0)</f>
        <v>0</v>
      </c>
      <c r="BH354" s="184">
        <f>IF(N354="sníž. přenesená",J354,0)</f>
        <v>0</v>
      </c>
      <c r="BI354" s="184">
        <f>IF(N354="nulová",J354,0)</f>
        <v>0</v>
      </c>
      <c r="BJ354" s="19" t="s">
        <v>87</v>
      </c>
      <c r="BK354" s="184">
        <f>ROUND(I354*H354,2)</f>
        <v>0</v>
      </c>
      <c r="BL354" s="19" t="s">
        <v>263</v>
      </c>
      <c r="BM354" s="183" t="s">
        <v>1634</v>
      </c>
    </row>
    <row r="355" s="13" customFormat="1">
      <c r="A355" s="13"/>
      <c r="B355" s="185"/>
      <c r="C355" s="13"/>
      <c r="D355" s="186" t="s">
        <v>265</v>
      </c>
      <c r="E355" s="187" t="s">
        <v>1</v>
      </c>
      <c r="F355" s="188" t="s">
        <v>1205</v>
      </c>
      <c r="G355" s="13"/>
      <c r="H355" s="187" t="s">
        <v>1</v>
      </c>
      <c r="I355" s="189"/>
      <c r="J355" s="13"/>
      <c r="K355" s="13"/>
      <c r="L355" s="185"/>
      <c r="M355" s="190"/>
      <c r="N355" s="191"/>
      <c r="O355" s="191"/>
      <c r="P355" s="191"/>
      <c r="Q355" s="191"/>
      <c r="R355" s="191"/>
      <c r="S355" s="191"/>
      <c r="T355" s="19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87" t="s">
        <v>265</v>
      </c>
      <c r="AU355" s="187" t="s">
        <v>90</v>
      </c>
      <c r="AV355" s="13" t="s">
        <v>87</v>
      </c>
      <c r="AW355" s="13" t="s">
        <v>35</v>
      </c>
      <c r="AX355" s="13" t="s">
        <v>79</v>
      </c>
      <c r="AY355" s="187" t="s">
        <v>255</v>
      </c>
    </row>
    <row r="356" s="13" customFormat="1">
      <c r="A356" s="13"/>
      <c r="B356" s="185"/>
      <c r="C356" s="13"/>
      <c r="D356" s="186" t="s">
        <v>265</v>
      </c>
      <c r="E356" s="187" t="s">
        <v>1</v>
      </c>
      <c r="F356" s="188" t="s">
        <v>1628</v>
      </c>
      <c r="G356" s="13"/>
      <c r="H356" s="187" t="s">
        <v>1</v>
      </c>
      <c r="I356" s="189"/>
      <c r="J356" s="13"/>
      <c r="K356" s="13"/>
      <c r="L356" s="185"/>
      <c r="M356" s="190"/>
      <c r="N356" s="191"/>
      <c r="O356" s="191"/>
      <c r="P356" s="191"/>
      <c r="Q356" s="191"/>
      <c r="R356" s="191"/>
      <c r="S356" s="191"/>
      <c r="T356" s="19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187" t="s">
        <v>265</v>
      </c>
      <c r="AU356" s="187" t="s">
        <v>90</v>
      </c>
      <c r="AV356" s="13" t="s">
        <v>87</v>
      </c>
      <c r="AW356" s="13" t="s">
        <v>35</v>
      </c>
      <c r="AX356" s="13" t="s">
        <v>79</v>
      </c>
      <c r="AY356" s="187" t="s">
        <v>255</v>
      </c>
    </row>
    <row r="357" s="14" customFormat="1">
      <c r="A357" s="14"/>
      <c r="B357" s="193"/>
      <c r="C357" s="14"/>
      <c r="D357" s="186" t="s">
        <v>265</v>
      </c>
      <c r="E357" s="194" t="s">
        <v>1</v>
      </c>
      <c r="F357" s="195" t="s">
        <v>1629</v>
      </c>
      <c r="G357" s="14"/>
      <c r="H357" s="196">
        <v>18.899999999999999</v>
      </c>
      <c r="I357" s="197"/>
      <c r="J357" s="14"/>
      <c r="K357" s="14"/>
      <c r="L357" s="193"/>
      <c r="M357" s="198"/>
      <c r="N357" s="199"/>
      <c r="O357" s="199"/>
      <c r="P357" s="199"/>
      <c r="Q357" s="199"/>
      <c r="R357" s="199"/>
      <c r="S357" s="199"/>
      <c r="T357" s="20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194" t="s">
        <v>265</v>
      </c>
      <c r="AU357" s="194" t="s">
        <v>90</v>
      </c>
      <c r="AV357" s="14" t="s">
        <v>90</v>
      </c>
      <c r="AW357" s="14" t="s">
        <v>35</v>
      </c>
      <c r="AX357" s="14" t="s">
        <v>79</v>
      </c>
      <c r="AY357" s="194" t="s">
        <v>255</v>
      </c>
    </row>
    <row r="358" s="15" customFormat="1">
      <c r="A358" s="15"/>
      <c r="B358" s="201"/>
      <c r="C358" s="15"/>
      <c r="D358" s="186" t="s">
        <v>265</v>
      </c>
      <c r="E358" s="202" t="s">
        <v>1</v>
      </c>
      <c r="F358" s="203" t="s">
        <v>269</v>
      </c>
      <c r="G358" s="15"/>
      <c r="H358" s="204">
        <v>18.899999999999999</v>
      </c>
      <c r="I358" s="205"/>
      <c r="J358" s="15"/>
      <c r="K358" s="15"/>
      <c r="L358" s="201"/>
      <c r="M358" s="206"/>
      <c r="N358" s="207"/>
      <c r="O358" s="207"/>
      <c r="P358" s="207"/>
      <c r="Q358" s="207"/>
      <c r="R358" s="207"/>
      <c r="S358" s="207"/>
      <c r="T358" s="208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02" t="s">
        <v>265</v>
      </c>
      <c r="AU358" s="202" t="s">
        <v>90</v>
      </c>
      <c r="AV358" s="15" t="s">
        <v>270</v>
      </c>
      <c r="AW358" s="15" t="s">
        <v>35</v>
      </c>
      <c r="AX358" s="15" t="s">
        <v>87</v>
      </c>
      <c r="AY358" s="202" t="s">
        <v>255</v>
      </c>
    </row>
    <row r="359" s="2" customFormat="1" ht="24.15" customHeight="1">
      <c r="A359" s="38"/>
      <c r="B359" s="171"/>
      <c r="C359" s="209" t="s">
        <v>949</v>
      </c>
      <c r="D359" s="209" t="s">
        <v>277</v>
      </c>
      <c r="E359" s="210" t="s">
        <v>1206</v>
      </c>
      <c r="F359" s="211" t="s">
        <v>1207</v>
      </c>
      <c r="G359" s="212" t="s">
        <v>1208</v>
      </c>
      <c r="H359" s="213">
        <v>3.4020000000000001</v>
      </c>
      <c r="I359" s="214"/>
      <c r="J359" s="215">
        <f>ROUND(I359*H359,2)</f>
        <v>0</v>
      </c>
      <c r="K359" s="211" t="s">
        <v>262</v>
      </c>
      <c r="L359" s="216"/>
      <c r="M359" s="217" t="s">
        <v>1</v>
      </c>
      <c r="N359" s="218" t="s">
        <v>44</v>
      </c>
      <c r="O359" s="77"/>
      <c r="P359" s="181">
        <f>O359*H359</f>
        <v>0</v>
      </c>
      <c r="Q359" s="181">
        <v>0.001</v>
      </c>
      <c r="R359" s="181">
        <f>Q359*H359</f>
        <v>0.0034020000000000001</v>
      </c>
      <c r="S359" s="181">
        <v>0</v>
      </c>
      <c r="T359" s="182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83" t="s">
        <v>397</v>
      </c>
      <c r="AT359" s="183" t="s">
        <v>277</v>
      </c>
      <c r="AU359" s="183" t="s">
        <v>90</v>
      </c>
      <c r="AY359" s="19" t="s">
        <v>255</v>
      </c>
      <c r="BE359" s="184">
        <f>IF(N359="základní",J359,0)</f>
        <v>0</v>
      </c>
      <c r="BF359" s="184">
        <f>IF(N359="snížená",J359,0)</f>
        <v>0</v>
      </c>
      <c r="BG359" s="184">
        <f>IF(N359="zákl. přenesená",J359,0)</f>
        <v>0</v>
      </c>
      <c r="BH359" s="184">
        <f>IF(N359="sníž. přenesená",J359,0)</f>
        <v>0</v>
      </c>
      <c r="BI359" s="184">
        <f>IF(N359="nulová",J359,0)</f>
        <v>0</v>
      </c>
      <c r="BJ359" s="19" t="s">
        <v>87</v>
      </c>
      <c r="BK359" s="184">
        <f>ROUND(I359*H359,2)</f>
        <v>0</v>
      </c>
      <c r="BL359" s="19" t="s">
        <v>263</v>
      </c>
      <c r="BM359" s="183" t="s">
        <v>1635</v>
      </c>
    </row>
    <row r="360" s="14" customFormat="1">
      <c r="A360" s="14"/>
      <c r="B360" s="193"/>
      <c r="C360" s="14"/>
      <c r="D360" s="186" t="s">
        <v>265</v>
      </c>
      <c r="E360" s="194" t="s">
        <v>1</v>
      </c>
      <c r="F360" s="195" t="s">
        <v>1636</v>
      </c>
      <c r="G360" s="14"/>
      <c r="H360" s="196">
        <v>3.4020000000000001</v>
      </c>
      <c r="I360" s="197"/>
      <c r="J360" s="14"/>
      <c r="K360" s="14"/>
      <c r="L360" s="193"/>
      <c r="M360" s="198"/>
      <c r="N360" s="199"/>
      <c r="O360" s="199"/>
      <c r="P360" s="199"/>
      <c r="Q360" s="199"/>
      <c r="R360" s="199"/>
      <c r="S360" s="199"/>
      <c r="T360" s="20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194" t="s">
        <v>265</v>
      </c>
      <c r="AU360" s="194" t="s">
        <v>90</v>
      </c>
      <c r="AV360" s="14" t="s">
        <v>90</v>
      </c>
      <c r="AW360" s="14" t="s">
        <v>35</v>
      </c>
      <c r="AX360" s="14" t="s">
        <v>87</v>
      </c>
      <c r="AY360" s="194" t="s">
        <v>255</v>
      </c>
    </row>
    <row r="361" s="12" customFormat="1" ht="22.8" customHeight="1">
      <c r="A361" s="12"/>
      <c r="B361" s="158"/>
      <c r="C361" s="12"/>
      <c r="D361" s="159" t="s">
        <v>78</v>
      </c>
      <c r="E361" s="169" t="s">
        <v>886</v>
      </c>
      <c r="F361" s="169" t="s">
        <v>887</v>
      </c>
      <c r="G361" s="12"/>
      <c r="H361" s="12"/>
      <c r="I361" s="161"/>
      <c r="J361" s="170">
        <f>BK361</f>
        <v>0</v>
      </c>
      <c r="K361" s="12"/>
      <c r="L361" s="158"/>
      <c r="M361" s="163"/>
      <c r="N361" s="164"/>
      <c r="O361" s="164"/>
      <c r="P361" s="165">
        <f>SUM(P362:P397)</f>
        <v>0</v>
      </c>
      <c r="Q361" s="164"/>
      <c r="R361" s="165">
        <f>SUM(R362:R397)</f>
        <v>0.063105750000000002</v>
      </c>
      <c r="S361" s="164"/>
      <c r="T361" s="166">
        <f>SUM(T362:T397)</f>
        <v>0.016468919999999998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159" t="s">
        <v>90</v>
      </c>
      <c r="AT361" s="167" t="s">
        <v>78</v>
      </c>
      <c r="AU361" s="167" t="s">
        <v>87</v>
      </c>
      <c r="AY361" s="159" t="s">
        <v>255</v>
      </c>
      <c r="BK361" s="168">
        <f>SUM(BK362:BK397)</f>
        <v>0</v>
      </c>
    </row>
    <row r="362" s="2" customFormat="1" ht="24.15" customHeight="1">
      <c r="A362" s="38"/>
      <c r="B362" s="171"/>
      <c r="C362" s="172" t="s">
        <v>342</v>
      </c>
      <c r="D362" s="172" t="s">
        <v>258</v>
      </c>
      <c r="E362" s="173" t="s">
        <v>888</v>
      </c>
      <c r="F362" s="174" t="s">
        <v>889</v>
      </c>
      <c r="G362" s="175" t="s">
        <v>693</v>
      </c>
      <c r="H362" s="176">
        <v>35.802</v>
      </c>
      <c r="I362" s="177"/>
      <c r="J362" s="178">
        <f>ROUND(I362*H362,2)</f>
        <v>0</v>
      </c>
      <c r="K362" s="174" t="s">
        <v>262</v>
      </c>
      <c r="L362" s="39"/>
      <c r="M362" s="179" t="s">
        <v>1</v>
      </c>
      <c r="N362" s="180" t="s">
        <v>44</v>
      </c>
      <c r="O362" s="77"/>
      <c r="P362" s="181">
        <f>O362*H362</f>
        <v>0</v>
      </c>
      <c r="Q362" s="181">
        <v>0</v>
      </c>
      <c r="R362" s="181">
        <f>Q362*H362</f>
        <v>0</v>
      </c>
      <c r="S362" s="181">
        <v>0</v>
      </c>
      <c r="T362" s="18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83" t="s">
        <v>263</v>
      </c>
      <c r="AT362" s="183" t="s">
        <v>258</v>
      </c>
      <c r="AU362" s="183" t="s">
        <v>90</v>
      </c>
      <c r="AY362" s="19" t="s">
        <v>255</v>
      </c>
      <c r="BE362" s="184">
        <f>IF(N362="základní",J362,0)</f>
        <v>0</v>
      </c>
      <c r="BF362" s="184">
        <f>IF(N362="snížená",J362,0)</f>
        <v>0</v>
      </c>
      <c r="BG362" s="184">
        <f>IF(N362="zákl. přenesená",J362,0)</f>
        <v>0</v>
      </c>
      <c r="BH362" s="184">
        <f>IF(N362="sníž. přenesená",J362,0)</f>
        <v>0</v>
      </c>
      <c r="BI362" s="184">
        <f>IF(N362="nulová",J362,0)</f>
        <v>0</v>
      </c>
      <c r="BJ362" s="19" t="s">
        <v>87</v>
      </c>
      <c r="BK362" s="184">
        <f>ROUND(I362*H362,2)</f>
        <v>0</v>
      </c>
      <c r="BL362" s="19" t="s">
        <v>263</v>
      </c>
      <c r="BM362" s="183" t="s">
        <v>1637</v>
      </c>
    </row>
    <row r="363" s="13" customFormat="1">
      <c r="A363" s="13"/>
      <c r="B363" s="185"/>
      <c r="C363" s="13"/>
      <c r="D363" s="186" t="s">
        <v>265</v>
      </c>
      <c r="E363" s="187" t="s">
        <v>1</v>
      </c>
      <c r="F363" s="188" t="s">
        <v>1559</v>
      </c>
      <c r="G363" s="13"/>
      <c r="H363" s="187" t="s">
        <v>1</v>
      </c>
      <c r="I363" s="189"/>
      <c r="J363" s="13"/>
      <c r="K363" s="13"/>
      <c r="L363" s="185"/>
      <c r="M363" s="190"/>
      <c r="N363" s="191"/>
      <c r="O363" s="191"/>
      <c r="P363" s="191"/>
      <c r="Q363" s="191"/>
      <c r="R363" s="191"/>
      <c r="S363" s="191"/>
      <c r="T363" s="19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87" t="s">
        <v>265</v>
      </c>
      <c r="AU363" s="187" t="s">
        <v>90</v>
      </c>
      <c r="AV363" s="13" t="s">
        <v>87</v>
      </c>
      <c r="AW363" s="13" t="s">
        <v>35</v>
      </c>
      <c r="AX363" s="13" t="s">
        <v>79</v>
      </c>
      <c r="AY363" s="187" t="s">
        <v>255</v>
      </c>
    </row>
    <row r="364" s="14" customFormat="1">
      <c r="A364" s="14"/>
      <c r="B364" s="193"/>
      <c r="C364" s="14"/>
      <c r="D364" s="186" t="s">
        <v>265</v>
      </c>
      <c r="E364" s="194" t="s">
        <v>1</v>
      </c>
      <c r="F364" s="195" t="s">
        <v>1560</v>
      </c>
      <c r="G364" s="14"/>
      <c r="H364" s="196">
        <v>49.424999999999997</v>
      </c>
      <c r="I364" s="197"/>
      <c r="J364" s="14"/>
      <c r="K364" s="14"/>
      <c r="L364" s="193"/>
      <c r="M364" s="198"/>
      <c r="N364" s="199"/>
      <c r="O364" s="199"/>
      <c r="P364" s="199"/>
      <c r="Q364" s="199"/>
      <c r="R364" s="199"/>
      <c r="S364" s="199"/>
      <c r="T364" s="20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194" t="s">
        <v>265</v>
      </c>
      <c r="AU364" s="194" t="s">
        <v>90</v>
      </c>
      <c r="AV364" s="14" t="s">
        <v>90</v>
      </c>
      <c r="AW364" s="14" t="s">
        <v>35</v>
      </c>
      <c r="AX364" s="14" t="s">
        <v>79</v>
      </c>
      <c r="AY364" s="194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1069</v>
      </c>
      <c r="G365" s="14"/>
      <c r="H365" s="196">
        <v>-0.42299999999999999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1070</v>
      </c>
      <c r="G366" s="14"/>
      <c r="H366" s="196">
        <v>-13.199999999999999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5" customFormat="1">
      <c r="A367" s="15"/>
      <c r="B367" s="201"/>
      <c r="C367" s="15"/>
      <c r="D367" s="186" t="s">
        <v>265</v>
      </c>
      <c r="E367" s="202" t="s">
        <v>1</v>
      </c>
      <c r="F367" s="203" t="s">
        <v>269</v>
      </c>
      <c r="G367" s="15"/>
      <c r="H367" s="204">
        <v>35.801999999999992</v>
      </c>
      <c r="I367" s="205"/>
      <c r="J367" s="15"/>
      <c r="K367" s="15"/>
      <c r="L367" s="201"/>
      <c r="M367" s="206"/>
      <c r="N367" s="207"/>
      <c r="O367" s="207"/>
      <c r="P367" s="207"/>
      <c r="Q367" s="207"/>
      <c r="R367" s="207"/>
      <c r="S367" s="207"/>
      <c r="T367" s="20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02" t="s">
        <v>265</v>
      </c>
      <c r="AU367" s="202" t="s">
        <v>90</v>
      </c>
      <c r="AV367" s="15" t="s">
        <v>270</v>
      </c>
      <c r="AW367" s="15" t="s">
        <v>35</v>
      </c>
      <c r="AX367" s="15" t="s">
        <v>87</v>
      </c>
      <c r="AY367" s="202" t="s">
        <v>255</v>
      </c>
    </row>
    <row r="368" s="2" customFormat="1" ht="24.15" customHeight="1">
      <c r="A368" s="38"/>
      <c r="B368" s="171"/>
      <c r="C368" s="172" t="s">
        <v>958</v>
      </c>
      <c r="D368" s="172" t="s">
        <v>258</v>
      </c>
      <c r="E368" s="173" t="s">
        <v>894</v>
      </c>
      <c r="F368" s="174" t="s">
        <v>895</v>
      </c>
      <c r="G368" s="175" t="s">
        <v>693</v>
      </c>
      <c r="H368" s="176">
        <v>35.802</v>
      </c>
      <c r="I368" s="177"/>
      <c r="J368" s="178">
        <f>ROUND(I368*H368,2)</f>
        <v>0</v>
      </c>
      <c r="K368" s="174" t="s">
        <v>262</v>
      </c>
      <c r="L368" s="39"/>
      <c r="M368" s="179" t="s">
        <v>1</v>
      </c>
      <c r="N368" s="180" t="s">
        <v>44</v>
      </c>
      <c r="O368" s="77"/>
      <c r="P368" s="181">
        <f>O368*H368</f>
        <v>0</v>
      </c>
      <c r="Q368" s="181">
        <v>0</v>
      </c>
      <c r="R368" s="181">
        <f>Q368*H368</f>
        <v>0</v>
      </c>
      <c r="S368" s="181">
        <v>0.00014999999999999999</v>
      </c>
      <c r="T368" s="182">
        <f>S368*H368</f>
        <v>0.0053702999999999997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3" t="s">
        <v>263</v>
      </c>
      <c r="AT368" s="183" t="s">
        <v>258</v>
      </c>
      <c r="AU368" s="183" t="s">
        <v>90</v>
      </c>
      <c r="AY368" s="19" t="s">
        <v>255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19" t="s">
        <v>87</v>
      </c>
      <c r="BK368" s="184">
        <f>ROUND(I368*H368,2)</f>
        <v>0</v>
      </c>
      <c r="BL368" s="19" t="s">
        <v>263</v>
      </c>
      <c r="BM368" s="183" t="s">
        <v>1638</v>
      </c>
    </row>
    <row r="369" s="13" customFormat="1">
      <c r="A369" s="13"/>
      <c r="B369" s="185"/>
      <c r="C369" s="13"/>
      <c r="D369" s="186" t="s">
        <v>265</v>
      </c>
      <c r="E369" s="187" t="s">
        <v>1</v>
      </c>
      <c r="F369" s="188" t="s">
        <v>1559</v>
      </c>
      <c r="G369" s="13"/>
      <c r="H369" s="187" t="s">
        <v>1</v>
      </c>
      <c r="I369" s="189"/>
      <c r="J369" s="13"/>
      <c r="K369" s="13"/>
      <c r="L369" s="185"/>
      <c r="M369" s="190"/>
      <c r="N369" s="191"/>
      <c r="O369" s="191"/>
      <c r="P369" s="191"/>
      <c r="Q369" s="191"/>
      <c r="R369" s="191"/>
      <c r="S369" s="191"/>
      <c r="T369" s="19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87" t="s">
        <v>265</v>
      </c>
      <c r="AU369" s="187" t="s">
        <v>90</v>
      </c>
      <c r="AV369" s="13" t="s">
        <v>87</v>
      </c>
      <c r="AW369" s="13" t="s">
        <v>35</v>
      </c>
      <c r="AX369" s="13" t="s">
        <v>79</v>
      </c>
      <c r="AY369" s="187" t="s">
        <v>255</v>
      </c>
    </row>
    <row r="370" s="14" customFormat="1">
      <c r="A370" s="14"/>
      <c r="B370" s="193"/>
      <c r="C370" s="14"/>
      <c r="D370" s="186" t="s">
        <v>265</v>
      </c>
      <c r="E370" s="194" t="s">
        <v>1</v>
      </c>
      <c r="F370" s="195" t="s">
        <v>1560</v>
      </c>
      <c r="G370" s="14"/>
      <c r="H370" s="196">
        <v>49.424999999999997</v>
      </c>
      <c r="I370" s="197"/>
      <c r="J370" s="14"/>
      <c r="K370" s="14"/>
      <c r="L370" s="193"/>
      <c r="M370" s="198"/>
      <c r="N370" s="199"/>
      <c r="O370" s="199"/>
      <c r="P370" s="199"/>
      <c r="Q370" s="199"/>
      <c r="R370" s="199"/>
      <c r="S370" s="199"/>
      <c r="T370" s="20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194" t="s">
        <v>265</v>
      </c>
      <c r="AU370" s="194" t="s">
        <v>90</v>
      </c>
      <c r="AV370" s="14" t="s">
        <v>90</v>
      </c>
      <c r="AW370" s="14" t="s">
        <v>35</v>
      </c>
      <c r="AX370" s="14" t="s">
        <v>79</v>
      </c>
      <c r="AY370" s="194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1069</v>
      </c>
      <c r="G371" s="14"/>
      <c r="H371" s="196">
        <v>-0.42299999999999999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1070</v>
      </c>
      <c r="G372" s="14"/>
      <c r="H372" s="196">
        <v>-13.199999999999999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5" customFormat="1">
      <c r="A373" s="15"/>
      <c r="B373" s="201"/>
      <c r="C373" s="15"/>
      <c r="D373" s="186" t="s">
        <v>265</v>
      </c>
      <c r="E373" s="202" t="s">
        <v>1</v>
      </c>
      <c r="F373" s="203" t="s">
        <v>269</v>
      </c>
      <c r="G373" s="15"/>
      <c r="H373" s="204">
        <v>35.801999999999992</v>
      </c>
      <c r="I373" s="205"/>
      <c r="J373" s="15"/>
      <c r="K373" s="15"/>
      <c r="L373" s="201"/>
      <c r="M373" s="206"/>
      <c r="N373" s="207"/>
      <c r="O373" s="207"/>
      <c r="P373" s="207"/>
      <c r="Q373" s="207"/>
      <c r="R373" s="207"/>
      <c r="S373" s="207"/>
      <c r="T373" s="208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02" t="s">
        <v>265</v>
      </c>
      <c r="AU373" s="202" t="s">
        <v>90</v>
      </c>
      <c r="AV373" s="15" t="s">
        <v>270</v>
      </c>
      <c r="AW373" s="15" t="s">
        <v>35</v>
      </c>
      <c r="AX373" s="15" t="s">
        <v>87</v>
      </c>
      <c r="AY373" s="202" t="s">
        <v>255</v>
      </c>
    </row>
    <row r="374" s="2" customFormat="1" ht="16.5" customHeight="1">
      <c r="A374" s="38"/>
      <c r="B374" s="171"/>
      <c r="C374" s="172" t="s">
        <v>1221</v>
      </c>
      <c r="D374" s="172" t="s">
        <v>258</v>
      </c>
      <c r="E374" s="173" t="s">
        <v>900</v>
      </c>
      <c r="F374" s="174" t="s">
        <v>901</v>
      </c>
      <c r="G374" s="175" t="s">
        <v>693</v>
      </c>
      <c r="H374" s="176">
        <v>35.802</v>
      </c>
      <c r="I374" s="177"/>
      <c r="J374" s="178">
        <f>ROUND(I374*H374,2)</f>
        <v>0</v>
      </c>
      <c r="K374" s="174" t="s">
        <v>262</v>
      </c>
      <c r="L374" s="39"/>
      <c r="M374" s="179" t="s">
        <v>1</v>
      </c>
      <c r="N374" s="180" t="s">
        <v>44</v>
      </c>
      <c r="O374" s="77"/>
      <c r="P374" s="181">
        <f>O374*H374</f>
        <v>0</v>
      </c>
      <c r="Q374" s="181">
        <v>0.001</v>
      </c>
      <c r="R374" s="181">
        <f>Q374*H374</f>
        <v>0.035802</v>
      </c>
      <c r="S374" s="181">
        <v>0.00031</v>
      </c>
      <c r="T374" s="182">
        <f>S374*H374</f>
        <v>0.01109862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83" t="s">
        <v>263</v>
      </c>
      <c r="AT374" s="183" t="s">
        <v>258</v>
      </c>
      <c r="AU374" s="183" t="s">
        <v>90</v>
      </c>
      <c r="AY374" s="19" t="s">
        <v>255</v>
      </c>
      <c r="BE374" s="184">
        <f>IF(N374="základní",J374,0)</f>
        <v>0</v>
      </c>
      <c r="BF374" s="184">
        <f>IF(N374="snížená",J374,0)</f>
        <v>0</v>
      </c>
      <c r="BG374" s="184">
        <f>IF(N374="zákl. přenesená",J374,0)</f>
        <v>0</v>
      </c>
      <c r="BH374" s="184">
        <f>IF(N374="sníž. přenesená",J374,0)</f>
        <v>0</v>
      </c>
      <c r="BI374" s="184">
        <f>IF(N374="nulová",J374,0)</f>
        <v>0</v>
      </c>
      <c r="BJ374" s="19" t="s">
        <v>87</v>
      </c>
      <c r="BK374" s="184">
        <f>ROUND(I374*H374,2)</f>
        <v>0</v>
      </c>
      <c r="BL374" s="19" t="s">
        <v>263</v>
      </c>
      <c r="BM374" s="183" t="s">
        <v>1639</v>
      </c>
    </row>
    <row r="375" s="13" customFormat="1">
      <c r="A375" s="13"/>
      <c r="B375" s="185"/>
      <c r="C375" s="13"/>
      <c r="D375" s="186" t="s">
        <v>265</v>
      </c>
      <c r="E375" s="187" t="s">
        <v>1</v>
      </c>
      <c r="F375" s="188" t="s">
        <v>1559</v>
      </c>
      <c r="G375" s="13"/>
      <c r="H375" s="187" t="s">
        <v>1</v>
      </c>
      <c r="I375" s="189"/>
      <c r="J375" s="13"/>
      <c r="K375" s="13"/>
      <c r="L375" s="185"/>
      <c r="M375" s="190"/>
      <c r="N375" s="191"/>
      <c r="O375" s="191"/>
      <c r="P375" s="191"/>
      <c r="Q375" s="191"/>
      <c r="R375" s="191"/>
      <c r="S375" s="191"/>
      <c r="T375" s="19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87" t="s">
        <v>265</v>
      </c>
      <c r="AU375" s="187" t="s">
        <v>90</v>
      </c>
      <c r="AV375" s="13" t="s">
        <v>87</v>
      </c>
      <c r="AW375" s="13" t="s">
        <v>35</v>
      </c>
      <c r="AX375" s="13" t="s">
        <v>79</v>
      </c>
      <c r="AY375" s="187" t="s">
        <v>255</v>
      </c>
    </row>
    <row r="376" s="14" customFormat="1">
      <c r="A376" s="14"/>
      <c r="B376" s="193"/>
      <c r="C376" s="14"/>
      <c r="D376" s="186" t="s">
        <v>265</v>
      </c>
      <c r="E376" s="194" t="s">
        <v>1</v>
      </c>
      <c r="F376" s="195" t="s">
        <v>1560</v>
      </c>
      <c r="G376" s="14"/>
      <c r="H376" s="196">
        <v>49.424999999999997</v>
      </c>
      <c r="I376" s="197"/>
      <c r="J376" s="14"/>
      <c r="K376" s="14"/>
      <c r="L376" s="193"/>
      <c r="M376" s="198"/>
      <c r="N376" s="199"/>
      <c r="O376" s="199"/>
      <c r="P376" s="199"/>
      <c r="Q376" s="199"/>
      <c r="R376" s="199"/>
      <c r="S376" s="199"/>
      <c r="T376" s="20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194" t="s">
        <v>265</v>
      </c>
      <c r="AU376" s="194" t="s">
        <v>90</v>
      </c>
      <c r="AV376" s="14" t="s">
        <v>90</v>
      </c>
      <c r="AW376" s="14" t="s">
        <v>35</v>
      </c>
      <c r="AX376" s="14" t="s">
        <v>79</v>
      </c>
      <c r="AY376" s="194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1069</v>
      </c>
      <c r="G377" s="14"/>
      <c r="H377" s="196">
        <v>-0.42299999999999999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1070</v>
      </c>
      <c r="G378" s="14"/>
      <c r="H378" s="196">
        <v>-13.199999999999999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5" customFormat="1">
      <c r="A379" s="15"/>
      <c r="B379" s="201"/>
      <c r="C379" s="15"/>
      <c r="D379" s="186" t="s">
        <v>265</v>
      </c>
      <c r="E379" s="202" t="s">
        <v>1</v>
      </c>
      <c r="F379" s="203" t="s">
        <v>269</v>
      </c>
      <c r="G379" s="15"/>
      <c r="H379" s="204">
        <v>35.801999999999992</v>
      </c>
      <c r="I379" s="205"/>
      <c r="J379" s="15"/>
      <c r="K379" s="15"/>
      <c r="L379" s="201"/>
      <c r="M379" s="206"/>
      <c r="N379" s="207"/>
      <c r="O379" s="207"/>
      <c r="P379" s="207"/>
      <c r="Q379" s="207"/>
      <c r="R379" s="207"/>
      <c r="S379" s="207"/>
      <c r="T379" s="208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02" t="s">
        <v>265</v>
      </c>
      <c r="AU379" s="202" t="s">
        <v>90</v>
      </c>
      <c r="AV379" s="15" t="s">
        <v>270</v>
      </c>
      <c r="AW379" s="15" t="s">
        <v>35</v>
      </c>
      <c r="AX379" s="15" t="s">
        <v>87</v>
      </c>
      <c r="AY379" s="202" t="s">
        <v>255</v>
      </c>
    </row>
    <row r="380" s="2" customFormat="1" ht="33" customHeight="1">
      <c r="A380" s="38"/>
      <c r="B380" s="171"/>
      <c r="C380" s="172" t="s">
        <v>1223</v>
      </c>
      <c r="D380" s="172" t="s">
        <v>258</v>
      </c>
      <c r="E380" s="173" t="s">
        <v>906</v>
      </c>
      <c r="F380" s="174" t="s">
        <v>907</v>
      </c>
      <c r="G380" s="175" t="s">
        <v>693</v>
      </c>
      <c r="H380" s="176">
        <v>35.802</v>
      </c>
      <c r="I380" s="177"/>
      <c r="J380" s="178">
        <f>ROUND(I380*H380,2)</f>
        <v>0</v>
      </c>
      <c r="K380" s="174" t="s">
        <v>262</v>
      </c>
      <c r="L380" s="39"/>
      <c r="M380" s="179" t="s">
        <v>1</v>
      </c>
      <c r="N380" s="180" t="s">
        <v>44</v>
      </c>
      <c r="O380" s="77"/>
      <c r="P380" s="181">
        <f>O380*H380</f>
        <v>0</v>
      </c>
      <c r="Q380" s="181">
        <v>0.00021000000000000001</v>
      </c>
      <c r="R380" s="181">
        <f>Q380*H380</f>
        <v>0.0075184200000000005</v>
      </c>
      <c r="S380" s="181">
        <v>0</v>
      </c>
      <c r="T380" s="18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83" t="s">
        <v>263</v>
      </c>
      <c r="AT380" s="183" t="s">
        <v>258</v>
      </c>
      <c r="AU380" s="183" t="s">
        <v>90</v>
      </c>
      <c r="AY380" s="19" t="s">
        <v>255</v>
      </c>
      <c r="BE380" s="184">
        <f>IF(N380="základní",J380,0)</f>
        <v>0</v>
      </c>
      <c r="BF380" s="184">
        <f>IF(N380="snížená",J380,0)</f>
        <v>0</v>
      </c>
      <c r="BG380" s="184">
        <f>IF(N380="zákl. přenesená",J380,0)</f>
        <v>0</v>
      </c>
      <c r="BH380" s="184">
        <f>IF(N380="sníž. přenesená",J380,0)</f>
        <v>0</v>
      </c>
      <c r="BI380" s="184">
        <f>IF(N380="nulová",J380,0)</f>
        <v>0</v>
      </c>
      <c r="BJ380" s="19" t="s">
        <v>87</v>
      </c>
      <c r="BK380" s="184">
        <f>ROUND(I380*H380,2)</f>
        <v>0</v>
      </c>
      <c r="BL380" s="19" t="s">
        <v>263</v>
      </c>
      <c r="BM380" s="183" t="s">
        <v>1640</v>
      </c>
    </row>
    <row r="381" s="13" customFormat="1">
      <c r="A381" s="13"/>
      <c r="B381" s="185"/>
      <c r="C381" s="13"/>
      <c r="D381" s="186" t="s">
        <v>265</v>
      </c>
      <c r="E381" s="187" t="s">
        <v>1</v>
      </c>
      <c r="F381" s="188" t="s">
        <v>1559</v>
      </c>
      <c r="G381" s="13"/>
      <c r="H381" s="187" t="s">
        <v>1</v>
      </c>
      <c r="I381" s="189"/>
      <c r="J381" s="13"/>
      <c r="K381" s="13"/>
      <c r="L381" s="185"/>
      <c r="M381" s="190"/>
      <c r="N381" s="191"/>
      <c r="O381" s="191"/>
      <c r="P381" s="191"/>
      <c r="Q381" s="191"/>
      <c r="R381" s="191"/>
      <c r="S381" s="191"/>
      <c r="T381" s="19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87" t="s">
        <v>265</v>
      </c>
      <c r="AU381" s="187" t="s">
        <v>90</v>
      </c>
      <c r="AV381" s="13" t="s">
        <v>87</v>
      </c>
      <c r="AW381" s="13" t="s">
        <v>35</v>
      </c>
      <c r="AX381" s="13" t="s">
        <v>79</v>
      </c>
      <c r="AY381" s="187" t="s">
        <v>255</v>
      </c>
    </row>
    <row r="382" s="14" customFormat="1">
      <c r="A382" s="14"/>
      <c r="B382" s="193"/>
      <c r="C382" s="14"/>
      <c r="D382" s="186" t="s">
        <v>265</v>
      </c>
      <c r="E382" s="194" t="s">
        <v>1</v>
      </c>
      <c r="F382" s="195" t="s">
        <v>1560</v>
      </c>
      <c r="G382" s="14"/>
      <c r="H382" s="196">
        <v>49.424999999999997</v>
      </c>
      <c r="I382" s="197"/>
      <c r="J382" s="14"/>
      <c r="K382" s="14"/>
      <c r="L382" s="193"/>
      <c r="M382" s="198"/>
      <c r="N382" s="199"/>
      <c r="O382" s="199"/>
      <c r="P382" s="199"/>
      <c r="Q382" s="199"/>
      <c r="R382" s="199"/>
      <c r="S382" s="199"/>
      <c r="T382" s="20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194" t="s">
        <v>265</v>
      </c>
      <c r="AU382" s="194" t="s">
        <v>90</v>
      </c>
      <c r="AV382" s="14" t="s">
        <v>90</v>
      </c>
      <c r="AW382" s="14" t="s">
        <v>35</v>
      </c>
      <c r="AX382" s="14" t="s">
        <v>79</v>
      </c>
      <c r="AY382" s="194" t="s">
        <v>255</v>
      </c>
    </row>
    <row r="383" s="14" customFormat="1">
      <c r="A383" s="14"/>
      <c r="B383" s="193"/>
      <c r="C383" s="14"/>
      <c r="D383" s="186" t="s">
        <v>265</v>
      </c>
      <c r="E383" s="194" t="s">
        <v>1</v>
      </c>
      <c r="F383" s="195" t="s">
        <v>1069</v>
      </c>
      <c r="G383" s="14"/>
      <c r="H383" s="196">
        <v>-0.42299999999999999</v>
      </c>
      <c r="I383" s="197"/>
      <c r="J383" s="14"/>
      <c r="K383" s="14"/>
      <c r="L383" s="193"/>
      <c r="M383" s="198"/>
      <c r="N383" s="199"/>
      <c r="O383" s="199"/>
      <c r="P383" s="199"/>
      <c r="Q383" s="199"/>
      <c r="R383" s="199"/>
      <c r="S383" s="199"/>
      <c r="T383" s="20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194" t="s">
        <v>265</v>
      </c>
      <c r="AU383" s="194" t="s">
        <v>90</v>
      </c>
      <c r="AV383" s="14" t="s">
        <v>90</v>
      </c>
      <c r="AW383" s="14" t="s">
        <v>35</v>
      </c>
      <c r="AX383" s="14" t="s">
        <v>79</v>
      </c>
      <c r="AY383" s="194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1070</v>
      </c>
      <c r="G384" s="14"/>
      <c r="H384" s="196">
        <v>-13.199999999999999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5" customFormat="1">
      <c r="A385" s="15"/>
      <c r="B385" s="201"/>
      <c r="C385" s="15"/>
      <c r="D385" s="186" t="s">
        <v>265</v>
      </c>
      <c r="E385" s="202" t="s">
        <v>1</v>
      </c>
      <c r="F385" s="203" t="s">
        <v>269</v>
      </c>
      <c r="G385" s="15"/>
      <c r="H385" s="204">
        <v>35.801999999999992</v>
      </c>
      <c r="I385" s="205"/>
      <c r="J385" s="15"/>
      <c r="K385" s="15"/>
      <c r="L385" s="201"/>
      <c r="M385" s="206"/>
      <c r="N385" s="207"/>
      <c r="O385" s="207"/>
      <c r="P385" s="207"/>
      <c r="Q385" s="207"/>
      <c r="R385" s="207"/>
      <c r="S385" s="207"/>
      <c r="T385" s="208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02" t="s">
        <v>265</v>
      </c>
      <c r="AU385" s="202" t="s">
        <v>90</v>
      </c>
      <c r="AV385" s="15" t="s">
        <v>270</v>
      </c>
      <c r="AW385" s="15" t="s">
        <v>35</v>
      </c>
      <c r="AX385" s="15" t="s">
        <v>87</v>
      </c>
      <c r="AY385" s="202" t="s">
        <v>255</v>
      </c>
    </row>
    <row r="386" s="2" customFormat="1" ht="37.8" customHeight="1">
      <c r="A386" s="38"/>
      <c r="B386" s="171"/>
      <c r="C386" s="172" t="s">
        <v>1225</v>
      </c>
      <c r="D386" s="172" t="s">
        <v>258</v>
      </c>
      <c r="E386" s="173" t="s">
        <v>912</v>
      </c>
      <c r="F386" s="174" t="s">
        <v>913</v>
      </c>
      <c r="G386" s="175" t="s">
        <v>693</v>
      </c>
      <c r="H386" s="176">
        <v>35.802</v>
      </c>
      <c r="I386" s="177"/>
      <c r="J386" s="178">
        <f>ROUND(I386*H386,2)</f>
        <v>0</v>
      </c>
      <c r="K386" s="174" t="s">
        <v>262</v>
      </c>
      <c r="L386" s="39"/>
      <c r="M386" s="179" t="s">
        <v>1</v>
      </c>
      <c r="N386" s="180" t="s">
        <v>44</v>
      </c>
      <c r="O386" s="77"/>
      <c r="P386" s="181">
        <f>O386*H386</f>
        <v>0</v>
      </c>
      <c r="Q386" s="181">
        <v>0.00029</v>
      </c>
      <c r="R386" s="181">
        <f>Q386*H386</f>
        <v>0.010382580000000001</v>
      </c>
      <c r="S386" s="181">
        <v>0</v>
      </c>
      <c r="T386" s="18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83" t="s">
        <v>263</v>
      </c>
      <c r="AT386" s="183" t="s">
        <v>258</v>
      </c>
      <c r="AU386" s="183" t="s">
        <v>90</v>
      </c>
      <c r="AY386" s="19" t="s">
        <v>255</v>
      </c>
      <c r="BE386" s="184">
        <f>IF(N386="základní",J386,0)</f>
        <v>0</v>
      </c>
      <c r="BF386" s="184">
        <f>IF(N386="snížená",J386,0)</f>
        <v>0</v>
      </c>
      <c r="BG386" s="184">
        <f>IF(N386="zákl. přenesená",J386,0)</f>
        <v>0</v>
      </c>
      <c r="BH386" s="184">
        <f>IF(N386="sníž. přenesená",J386,0)</f>
        <v>0</v>
      </c>
      <c r="BI386" s="184">
        <f>IF(N386="nulová",J386,0)</f>
        <v>0</v>
      </c>
      <c r="BJ386" s="19" t="s">
        <v>87</v>
      </c>
      <c r="BK386" s="184">
        <f>ROUND(I386*H386,2)</f>
        <v>0</v>
      </c>
      <c r="BL386" s="19" t="s">
        <v>263</v>
      </c>
      <c r="BM386" s="183" t="s">
        <v>1641</v>
      </c>
    </row>
    <row r="387" s="13" customFormat="1">
      <c r="A387" s="13"/>
      <c r="B387" s="185"/>
      <c r="C387" s="13"/>
      <c r="D387" s="186" t="s">
        <v>265</v>
      </c>
      <c r="E387" s="187" t="s">
        <v>1</v>
      </c>
      <c r="F387" s="188" t="s">
        <v>1559</v>
      </c>
      <c r="G387" s="13"/>
      <c r="H387" s="187" t="s">
        <v>1</v>
      </c>
      <c r="I387" s="189"/>
      <c r="J387" s="13"/>
      <c r="K387" s="13"/>
      <c r="L387" s="185"/>
      <c r="M387" s="190"/>
      <c r="N387" s="191"/>
      <c r="O387" s="191"/>
      <c r="P387" s="191"/>
      <c r="Q387" s="191"/>
      <c r="R387" s="191"/>
      <c r="S387" s="191"/>
      <c r="T387" s="19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87" t="s">
        <v>265</v>
      </c>
      <c r="AU387" s="187" t="s">
        <v>90</v>
      </c>
      <c r="AV387" s="13" t="s">
        <v>87</v>
      </c>
      <c r="AW387" s="13" t="s">
        <v>35</v>
      </c>
      <c r="AX387" s="13" t="s">
        <v>79</v>
      </c>
      <c r="AY387" s="187" t="s">
        <v>255</v>
      </c>
    </row>
    <row r="388" s="14" customFormat="1">
      <c r="A388" s="14"/>
      <c r="B388" s="193"/>
      <c r="C388" s="14"/>
      <c r="D388" s="186" t="s">
        <v>265</v>
      </c>
      <c r="E388" s="194" t="s">
        <v>1</v>
      </c>
      <c r="F388" s="195" t="s">
        <v>1560</v>
      </c>
      <c r="G388" s="14"/>
      <c r="H388" s="196">
        <v>49.424999999999997</v>
      </c>
      <c r="I388" s="197"/>
      <c r="J388" s="14"/>
      <c r="K388" s="14"/>
      <c r="L388" s="193"/>
      <c r="M388" s="198"/>
      <c r="N388" s="199"/>
      <c r="O388" s="199"/>
      <c r="P388" s="199"/>
      <c r="Q388" s="199"/>
      <c r="R388" s="199"/>
      <c r="S388" s="199"/>
      <c r="T388" s="20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194" t="s">
        <v>265</v>
      </c>
      <c r="AU388" s="194" t="s">
        <v>90</v>
      </c>
      <c r="AV388" s="14" t="s">
        <v>90</v>
      </c>
      <c r="AW388" s="14" t="s">
        <v>35</v>
      </c>
      <c r="AX388" s="14" t="s">
        <v>79</v>
      </c>
      <c r="AY388" s="194" t="s">
        <v>255</v>
      </c>
    </row>
    <row r="389" s="14" customFormat="1">
      <c r="A389" s="14"/>
      <c r="B389" s="193"/>
      <c r="C389" s="14"/>
      <c r="D389" s="186" t="s">
        <v>265</v>
      </c>
      <c r="E389" s="194" t="s">
        <v>1</v>
      </c>
      <c r="F389" s="195" t="s">
        <v>1069</v>
      </c>
      <c r="G389" s="14"/>
      <c r="H389" s="196">
        <v>-0.42299999999999999</v>
      </c>
      <c r="I389" s="197"/>
      <c r="J389" s="14"/>
      <c r="K389" s="14"/>
      <c r="L389" s="193"/>
      <c r="M389" s="198"/>
      <c r="N389" s="199"/>
      <c r="O389" s="199"/>
      <c r="P389" s="199"/>
      <c r="Q389" s="199"/>
      <c r="R389" s="199"/>
      <c r="S389" s="199"/>
      <c r="T389" s="20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194" t="s">
        <v>265</v>
      </c>
      <c r="AU389" s="194" t="s">
        <v>90</v>
      </c>
      <c r="AV389" s="14" t="s">
        <v>90</v>
      </c>
      <c r="AW389" s="14" t="s">
        <v>35</v>
      </c>
      <c r="AX389" s="14" t="s">
        <v>79</v>
      </c>
      <c r="AY389" s="194" t="s">
        <v>255</v>
      </c>
    </row>
    <row r="390" s="14" customFormat="1">
      <c r="A390" s="14"/>
      <c r="B390" s="193"/>
      <c r="C390" s="14"/>
      <c r="D390" s="186" t="s">
        <v>265</v>
      </c>
      <c r="E390" s="194" t="s">
        <v>1</v>
      </c>
      <c r="F390" s="195" t="s">
        <v>1070</v>
      </c>
      <c r="G390" s="14"/>
      <c r="H390" s="196">
        <v>-13.199999999999999</v>
      </c>
      <c r="I390" s="197"/>
      <c r="J390" s="14"/>
      <c r="K390" s="14"/>
      <c r="L390" s="193"/>
      <c r="M390" s="198"/>
      <c r="N390" s="199"/>
      <c r="O390" s="199"/>
      <c r="P390" s="199"/>
      <c r="Q390" s="199"/>
      <c r="R390" s="199"/>
      <c r="S390" s="199"/>
      <c r="T390" s="20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194" t="s">
        <v>265</v>
      </c>
      <c r="AU390" s="194" t="s">
        <v>90</v>
      </c>
      <c r="AV390" s="14" t="s">
        <v>90</v>
      </c>
      <c r="AW390" s="14" t="s">
        <v>35</v>
      </c>
      <c r="AX390" s="14" t="s">
        <v>79</v>
      </c>
      <c r="AY390" s="194" t="s">
        <v>255</v>
      </c>
    </row>
    <row r="391" s="15" customFormat="1">
      <c r="A391" s="15"/>
      <c r="B391" s="201"/>
      <c r="C391" s="15"/>
      <c r="D391" s="186" t="s">
        <v>265</v>
      </c>
      <c r="E391" s="202" t="s">
        <v>1</v>
      </c>
      <c r="F391" s="203" t="s">
        <v>269</v>
      </c>
      <c r="G391" s="15"/>
      <c r="H391" s="204">
        <v>35.801999999999992</v>
      </c>
      <c r="I391" s="205"/>
      <c r="J391" s="15"/>
      <c r="K391" s="15"/>
      <c r="L391" s="201"/>
      <c r="M391" s="206"/>
      <c r="N391" s="207"/>
      <c r="O391" s="207"/>
      <c r="P391" s="207"/>
      <c r="Q391" s="207"/>
      <c r="R391" s="207"/>
      <c r="S391" s="207"/>
      <c r="T391" s="208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02" t="s">
        <v>265</v>
      </c>
      <c r="AU391" s="202" t="s">
        <v>90</v>
      </c>
      <c r="AV391" s="15" t="s">
        <v>270</v>
      </c>
      <c r="AW391" s="15" t="s">
        <v>35</v>
      </c>
      <c r="AX391" s="15" t="s">
        <v>87</v>
      </c>
      <c r="AY391" s="202" t="s">
        <v>255</v>
      </c>
    </row>
    <row r="392" s="2" customFormat="1" ht="33" customHeight="1">
      <c r="A392" s="38"/>
      <c r="B392" s="171"/>
      <c r="C392" s="172" t="s">
        <v>1227</v>
      </c>
      <c r="D392" s="172" t="s">
        <v>258</v>
      </c>
      <c r="E392" s="173" t="s">
        <v>918</v>
      </c>
      <c r="F392" s="174" t="s">
        <v>919</v>
      </c>
      <c r="G392" s="175" t="s">
        <v>693</v>
      </c>
      <c r="H392" s="176">
        <v>44.774999999999999</v>
      </c>
      <c r="I392" s="177"/>
      <c r="J392" s="178">
        <f>ROUND(I392*H392,2)</f>
        <v>0</v>
      </c>
      <c r="K392" s="174" t="s">
        <v>262</v>
      </c>
      <c r="L392" s="39"/>
      <c r="M392" s="179" t="s">
        <v>1</v>
      </c>
      <c r="N392" s="180" t="s">
        <v>44</v>
      </c>
      <c r="O392" s="77"/>
      <c r="P392" s="181">
        <f>O392*H392</f>
        <v>0</v>
      </c>
      <c r="Q392" s="181">
        <v>0.00021000000000000001</v>
      </c>
      <c r="R392" s="181">
        <f>Q392*H392</f>
        <v>0.0094027499999999996</v>
      </c>
      <c r="S392" s="181">
        <v>0</v>
      </c>
      <c r="T392" s="18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83" t="s">
        <v>263</v>
      </c>
      <c r="AT392" s="183" t="s">
        <v>258</v>
      </c>
      <c r="AU392" s="183" t="s">
        <v>90</v>
      </c>
      <c r="AY392" s="19" t="s">
        <v>255</v>
      </c>
      <c r="BE392" s="184">
        <f>IF(N392="základní",J392,0)</f>
        <v>0</v>
      </c>
      <c r="BF392" s="184">
        <f>IF(N392="snížená",J392,0)</f>
        <v>0</v>
      </c>
      <c r="BG392" s="184">
        <f>IF(N392="zákl. přenesená",J392,0)</f>
        <v>0</v>
      </c>
      <c r="BH392" s="184">
        <f>IF(N392="sníž. přenesená",J392,0)</f>
        <v>0</v>
      </c>
      <c r="BI392" s="184">
        <f>IF(N392="nulová",J392,0)</f>
        <v>0</v>
      </c>
      <c r="BJ392" s="19" t="s">
        <v>87</v>
      </c>
      <c r="BK392" s="184">
        <f>ROUND(I392*H392,2)</f>
        <v>0</v>
      </c>
      <c r="BL392" s="19" t="s">
        <v>263</v>
      </c>
      <c r="BM392" s="183" t="s">
        <v>1642</v>
      </c>
    </row>
    <row r="393" s="13" customFormat="1">
      <c r="A393" s="13"/>
      <c r="B393" s="185"/>
      <c r="C393" s="13"/>
      <c r="D393" s="186" t="s">
        <v>265</v>
      </c>
      <c r="E393" s="187" t="s">
        <v>1</v>
      </c>
      <c r="F393" s="188" t="s">
        <v>1559</v>
      </c>
      <c r="G393" s="13"/>
      <c r="H393" s="187" t="s">
        <v>1</v>
      </c>
      <c r="I393" s="189"/>
      <c r="J393" s="13"/>
      <c r="K393" s="13"/>
      <c r="L393" s="185"/>
      <c r="M393" s="190"/>
      <c r="N393" s="191"/>
      <c r="O393" s="191"/>
      <c r="P393" s="191"/>
      <c r="Q393" s="191"/>
      <c r="R393" s="191"/>
      <c r="S393" s="191"/>
      <c r="T393" s="19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87" t="s">
        <v>265</v>
      </c>
      <c r="AU393" s="187" t="s">
        <v>90</v>
      </c>
      <c r="AV393" s="13" t="s">
        <v>87</v>
      </c>
      <c r="AW393" s="13" t="s">
        <v>35</v>
      </c>
      <c r="AX393" s="13" t="s">
        <v>79</v>
      </c>
      <c r="AY393" s="187" t="s">
        <v>255</v>
      </c>
    </row>
    <row r="394" s="14" customFormat="1">
      <c r="A394" s="14"/>
      <c r="B394" s="193"/>
      <c r="C394" s="14"/>
      <c r="D394" s="186" t="s">
        <v>265</v>
      </c>
      <c r="E394" s="194" t="s">
        <v>1</v>
      </c>
      <c r="F394" s="195" t="s">
        <v>1643</v>
      </c>
      <c r="G394" s="14"/>
      <c r="H394" s="196">
        <v>49.424999999999997</v>
      </c>
      <c r="I394" s="197"/>
      <c r="J394" s="14"/>
      <c r="K394" s="14"/>
      <c r="L394" s="193"/>
      <c r="M394" s="198"/>
      <c r="N394" s="199"/>
      <c r="O394" s="199"/>
      <c r="P394" s="199"/>
      <c r="Q394" s="199"/>
      <c r="R394" s="199"/>
      <c r="S394" s="199"/>
      <c r="T394" s="20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194" t="s">
        <v>265</v>
      </c>
      <c r="AU394" s="194" t="s">
        <v>90</v>
      </c>
      <c r="AV394" s="14" t="s">
        <v>90</v>
      </c>
      <c r="AW394" s="14" t="s">
        <v>35</v>
      </c>
      <c r="AX394" s="14" t="s">
        <v>79</v>
      </c>
      <c r="AY394" s="194" t="s">
        <v>255</v>
      </c>
    </row>
    <row r="395" s="14" customFormat="1">
      <c r="A395" s="14"/>
      <c r="B395" s="193"/>
      <c r="C395" s="14"/>
      <c r="D395" s="186" t="s">
        <v>265</v>
      </c>
      <c r="E395" s="194" t="s">
        <v>1</v>
      </c>
      <c r="F395" s="195" t="s">
        <v>1219</v>
      </c>
      <c r="G395" s="14"/>
      <c r="H395" s="196">
        <v>-1.3500000000000001</v>
      </c>
      <c r="I395" s="197"/>
      <c r="J395" s="14"/>
      <c r="K395" s="14"/>
      <c r="L395" s="193"/>
      <c r="M395" s="198"/>
      <c r="N395" s="199"/>
      <c r="O395" s="199"/>
      <c r="P395" s="199"/>
      <c r="Q395" s="199"/>
      <c r="R395" s="199"/>
      <c r="S395" s="199"/>
      <c r="T395" s="20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194" t="s">
        <v>265</v>
      </c>
      <c r="AU395" s="194" t="s">
        <v>90</v>
      </c>
      <c r="AV395" s="14" t="s">
        <v>90</v>
      </c>
      <c r="AW395" s="14" t="s">
        <v>35</v>
      </c>
      <c r="AX395" s="14" t="s">
        <v>79</v>
      </c>
      <c r="AY395" s="194" t="s">
        <v>255</v>
      </c>
    </row>
    <row r="396" s="14" customFormat="1">
      <c r="A396" s="14"/>
      <c r="B396" s="193"/>
      <c r="C396" s="14"/>
      <c r="D396" s="186" t="s">
        <v>265</v>
      </c>
      <c r="E396" s="194" t="s">
        <v>1</v>
      </c>
      <c r="F396" s="195" t="s">
        <v>1644</v>
      </c>
      <c r="G396" s="14"/>
      <c r="H396" s="196">
        <v>-3.2999999999999998</v>
      </c>
      <c r="I396" s="197"/>
      <c r="J396" s="14"/>
      <c r="K396" s="14"/>
      <c r="L396" s="193"/>
      <c r="M396" s="198"/>
      <c r="N396" s="199"/>
      <c r="O396" s="199"/>
      <c r="P396" s="199"/>
      <c r="Q396" s="199"/>
      <c r="R396" s="199"/>
      <c r="S396" s="199"/>
      <c r="T396" s="20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194" t="s">
        <v>265</v>
      </c>
      <c r="AU396" s="194" t="s">
        <v>90</v>
      </c>
      <c r="AV396" s="14" t="s">
        <v>90</v>
      </c>
      <c r="AW396" s="14" t="s">
        <v>35</v>
      </c>
      <c r="AX396" s="14" t="s">
        <v>79</v>
      </c>
      <c r="AY396" s="194" t="s">
        <v>255</v>
      </c>
    </row>
    <row r="397" s="15" customFormat="1">
      <c r="A397" s="15"/>
      <c r="B397" s="201"/>
      <c r="C397" s="15"/>
      <c r="D397" s="186" t="s">
        <v>265</v>
      </c>
      <c r="E397" s="202" t="s">
        <v>1</v>
      </c>
      <c r="F397" s="203" t="s">
        <v>269</v>
      </c>
      <c r="G397" s="15"/>
      <c r="H397" s="204">
        <v>44.774999999999999</v>
      </c>
      <c r="I397" s="205"/>
      <c r="J397" s="15"/>
      <c r="K397" s="15"/>
      <c r="L397" s="201"/>
      <c r="M397" s="206"/>
      <c r="N397" s="207"/>
      <c r="O397" s="207"/>
      <c r="P397" s="207"/>
      <c r="Q397" s="207"/>
      <c r="R397" s="207"/>
      <c r="S397" s="207"/>
      <c r="T397" s="208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02" t="s">
        <v>265</v>
      </c>
      <c r="AU397" s="202" t="s">
        <v>90</v>
      </c>
      <c r="AV397" s="15" t="s">
        <v>270</v>
      </c>
      <c r="AW397" s="15" t="s">
        <v>35</v>
      </c>
      <c r="AX397" s="15" t="s">
        <v>87</v>
      </c>
      <c r="AY397" s="202" t="s">
        <v>255</v>
      </c>
    </row>
    <row r="398" s="12" customFormat="1" ht="25.92" customHeight="1">
      <c r="A398" s="12"/>
      <c r="B398" s="158"/>
      <c r="C398" s="12"/>
      <c r="D398" s="159" t="s">
        <v>78</v>
      </c>
      <c r="E398" s="160" t="s">
        <v>929</v>
      </c>
      <c r="F398" s="160" t="s">
        <v>930</v>
      </c>
      <c r="G398" s="12"/>
      <c r="H398" s="12"/>
      <c r="I398" s="161"/>
      <c r="J398" s="162">
        <f>BK398</f>
        <v>0</v>
      </c>
      <c r="K398" s="12"/>
      <c r="L398" s="158"/>
      <c r="M398" s="163"/>
      <c r="N398" s="164"/>
      <c r="O398" s="164"/>
      <c r="P398" s="165">
        <f>P399+P401+P403+P406+P408+P410</f>
        <v>0</v>
      </c>
      <c r="Q398" s="164"/>
      <c r="R398" s="165">
        <f>R399+R401+R403+R406+R408+R410</f>
        <v>0</v>
      </c>
      <c r="S398" s="164"/>
      <c r="T398" s="166">
        <f>T399+T401+T403+T406+T408+T410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159" t="s">
        <v>282</v>
      </c>
      <c r="AT398" s="167" t="s">
        <v>78</v>
      </c>
      <c r="AU398" s="167" t="s">
        <v>79</v>
      </c>
      <c r="AY398" s="159" t="s">
        <v>255</v>
      </c>
      <c r="BK398" s="168">
        <f>BK399+BK401+BK403+BK406+BK408+BK410</f>
        <v>0</v>
      </c>
    </row>
    <row r="399" s="12" customFormat="1" ht="22.8" customHeight="1">
      <c r="A399" s="12"/>
      <c r="B399" s="158"/>
      <c r="C399" s="12"/>
      <c r="D399" s="159" t="s">
        <v>78</v>
      </c>
      <c r="E399" s="169" t="s">
        <v>931</v>
      </c>
      <c r="F399" s="169" t="s">
        <v>932</v>
      </c>
      <c r="G399" s="12"/>
      <c r="H399" s="12"/>
      <c r="I399" s="161"/>
      <c r="J399" s="170">
        <f>BK399</f>
        <v>0</v>
      </c>
      <c r="K399" s="12"/>
      <c r="L399" s="158"/>
      <c r="M399" s="163"/>
      <c r="N399" s="164"/>
      <c r="O399" s="164"/>
      <c r="P399" s="165">
        <f>P400</f>
        <v>0</v>
      </c>
      <c r="Q399" s="164"/>
      <c r="R399" s="165">
        <f>R400</f>
        <v>0</v>
      </c>
      <c r="S399" s="164"/>
      <c r="T399" s="166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159" t="s">
        <v>282</v>
      </c>
      <c r="AT399" s="167" t="s">
        <v>78</v>
      </c>
      <c r="AU399" s="167" t="s">
        <v>87</v>
      </c>
      <c r="AY399" s="159" t="s">
        <v>255</v>
      </c>
      <c r="BK399" s="168">
        <f>BK400</f>
        <v>0</v>
      </c>
    </row>
    <row r="400" s="2" customFormat="1" ht="16.5" customHeight="1">
      <c r="A400" s="38"/>
      <c r="B400" s="171"/>
      <c r="C400" s="172" t="s">
        <v>521</v>
      </c>
      <c r="D400" s="172" t="s">
        <v>258</v>
      </c>
      <c r="E400" s="173" t="s">
        <v>500</v>
      </c>
      <c r="F400" s="174" t="s">
        <v>501</v>
      </c>
      <c r="G400" s="175" t="s">
        <v>502</v>
      </c>
      <c r="H400" s="176">
        <v>1</v>
      </c>
      <c r="I400" s="177"/>
      <c r="J400" s="178">
        <f>ROUND(I400*H400,2)</f>
        <v>0</v>
      </c>
      <c r="K400" s="174" t="s">
        <v>262</v>
      </c>
      <c r="L400" s="39"/>
      <c r="M400" s="179" t="s">
        <v>1</v>
      </c>
      <c r="N400" s="180" t="s">
        <v>44</v>
      </c>
      <c r="O400" s="77"/>
      <c r="P400" s="181">
        <f>O400*H400</f>
        <v>0</v>
      </c>
      <c r="Q400" s="181">
        <v>0</v>
      </c>
      <c r="R400" s="181">
        <f>Q400*H400</f>
        <v>0</v>
      </c>
      <c r="S400" s="181">
        <v>0</v>
      </c>
      <c r="T400" s="18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3" t="s">
        <v>503</v>
      </c>
      <c r="AT400" s="183" t="s">
        <v>258</v>
      </c>
      <c r="AU400" s="183" t="s">
        <v>90</v>
      </c>
      <c r="AY400" s="19" t="s">
        <v>255</v>
      </c>
      <c r="BE400" s="184">
        <f>IF(N400="základní",J400,0)</f>
        <v>0</v>
      </c>
      <c r="BF400" s="184">
        <f>IF(N400="snížená",J400,0)</f>
        <v>0</v>
      </c>
      <c r="BG400" s="184">
        <f>IF(N400="zákl. přenesená",J400,0)</f>
        <v>0</v>
      </c>
      <c r="BH400" s="184">
        <f>IF(N400="sníž. přenesená",J400,0)</f>
        <v>0</v>
      </c>
      <c r="BI400" s="184">
        <f>IF(N400="nulová",J400,0)</f>
        <v>0</v>
      </c>
      <c r="BJ400" s="19" t="s">
        <v>87</v>
      </c>
      <c r="BK400" s="184">
        <f>ROUND(I400*H400,2)</f>
        <v>0</v>
      </c>
      <c r="BL400" s="19" t="s">
        <v>503</v>
      </c>
      <c r="BM400" s="183" t="s">
        <v>1645</v>
      </c>
    </row>
    <row r="401" s="12" customFormat="1" ht="22.8" customHeight="1">
      <c r="A401" s="12"/>
      <c r="B401" s="158"/>
      <c r="C401" s="12"/>
      <c r="D401" s="159" t="s">
        <v>78</v>
      </c>
      <c r="E401" s="169" t="s">
        <v>935</v>
      </c>
      <c r="F401" s="169" t="s">
        <v>936</v>
      </c>
      <c r="G401" s="12"/>
      <c r="H401" s="12"/>
      <c r="I401" s="161"/>
      <c r="J401" s="170">
        <f>BK401</f>
        <v>0</v>
      </c>
      <c r="K401" s="12"/>
      <c r="L401" s="158"/>
      <c r="M401" s="163"/>
      <c r="N401" s="164"/>
      <c r="O401" s="164"/>
      <c r="P401" s="165">
        <f>P402</f>
        <v>0</v>
      </c>
      <c r="Q401" s="164"/>
      <c r="R401" s="165">
        <f>R402</f>
        <v>0</v>
      </c>
      <c r="S401" s="164"/>
      <c r="T401" s="166">
        <f>T402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159" t="s">
        <v>282</v>
      </c>
      <c r="AT401" s="167" t="s">
        <v>78</v>
      </c>
      <c r="AU401" s="167" t="s">
        <v>87</v>
      </c>
      <c r="AY401" s="159" t="s">
        <v>255</v>
      </c>
      <c r="BK401" s="168">
        <f>BK402</f>
        <v>0</v>
      </c>
    </row>
    <row r="402" s="2" customFormat="1" ht="16.5" customHeight="1">
      <c r="A402" s="38"/>
      <c r="B402" s="171"/>
      <c r="C402" s="172" t="s">
        <v>1230</v>
      </c>
      <c r="D402" s="172" t="s">
        <v>258</v>
      </c>
      <c r="E402" s="173" t="s">
        <v>937</v>
      </c>
      <c r="F402" s="174" t="s">
        <v>936</v>
      </c>
      <c r="G402" s="175" t="s">
        <v>502</v>
      </c>
      <c r="H402" s="176">
        <v>1</v>
      </c>
      <c r="I402" s="177"/>
      <c r="J402" s="178">
        <f>ROUND(I402*H402,2)</f>
        <v>0</v>
      </c>
      <c r="K402" s="174" t="s">
        <v>262</v>
      </c>
      <c r="L402" s="39"/>
      <c r="M402" s="179" t="s">
        <v>1</v>
      </c>
      <c r="N402" s="180" t="s">
        <v>44</v>
      </c>
      <c r="O402" s="77"/>
      <c r="P402" s="181">
        <f>O402*H402</f>
        <v>0</v>
      </c>
      <c r="Q402" s="181">
        <v>0</v>
      </c>
      <c r="R402" s="181">
        <f>Q402*H402</f>
        <v>0</v>
      </c>
      <c r="S402" s="181">
        <v>0</v>
      </c>
      <c r="T402" s="18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83" t="s">
        <v>503</v>
      </c>
      <c r="AT402" s="183" t="s">
        <v>258</v>
      </c>
      <c r="AU402" s="183" t="s">
        <v>90</v>
      </c>
      <c r="AY402" s="19" t="s">
        <v>255</v>
      </c>
      <c r="BE402" s="184">
        <f>IF(N402="základní",J402,0)</f>
        <v>0</v>
      </c>
      <c r="BF402" s="184">
        <f>IF(N402="snížená",J402,0)</f>
        <v>0</v>
      </c>
      <c r="BG402" s="184">
        <f>IF(N402="zákl. přenesená",J402,0)</f>
        <v>0</v>
      </c>
      <c r="BH402" s="184">
        <f>IF(N402="sníž. přenesená",J402,0)</f>
        <v>0</v>
      </c>
      <c r="BI402" s="184">
        <f>IF(N402="nulová",J402,0)</f>
        <v>0</v>
      </c>
      <c r="BJ402" s="19" t="s">
        <v>87</v>
      </c>
      <c r="BK402" s="184">
        <f>ROUND(I402*H402,2)</f>
        <v>0</v>
      </c>
      <c r="BL402" s="19" t="s">
        <v>503</v>
      </c>
      <c r="BM402" s="183" t="s">
        <v>1646</v>
      </c>
    </row>
    <row r="403" s="12" customFormat="1" ht="22.8" customHeight="1">
      <c r="A403" s="12"/>
      <c r="B403" s="158"/>
      <c r="C403" s="12"/>
      <c r="D403" s="159" t="s">
        <v>78</v>
      </c>
      <c r="E403" s="169" t="s">
        <v>939</v>
      </c>
      <c r="F403" s="169" t="s">
        <v>940</v>
      </c>
      <c r="G403" s="12"/>
      <c r="H403" s="12"/>
      <c r="I403" s="161"/>
      <c r="J403" s="170">
        <f>BK403</f>
        <v>0</v>
      </c>
      <c r="K403" s="12"/>
      <c r="L403" s="158"/>
      <c r="M403" s="163"/>
      <c r="N403" s="164"/>
      <c r="O403" s="164"/>
      <c r="P403" s="165">
        <f>SUM(P404:P405)</f>
        <v>0</v>
      </c>
      <c r="Q403" s="164"/>
      <c r="R403" s="165">
        <f>SUM(R404:R405)</f>
        <v>0</v>
      </c>
      <c r="S403" s="164"/>
      <c r="T403" s="166">
        <f>SUM(T404:T405)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159" t="s">
        <v>282</v>
      </c>
      <c r="AT403" s="167" t="s">
        <v>78</v>
      </c>
      <c r="AU403" s="167" t="s">
        <v>87</v>
      </c>
      <c r="AY403" s="159" t="s">
        <v>255</v>
      </c>
      <c r="BK403" s="168">
        <f>SUM(BK404:BK405)</f>
        <v>0</v>
      </c>
    </row>
    <row r="404" s="2" customFormat="1" ht="16.5" customHeight="1">
      <c r="A404" s="38"/>
      <c r="B404" s="171"/>
      <c r="C404" s="172" t="s">
        <v>1232</v>
      </c>
      <c r="D404" s="172" t="s">
        <v>258</v>
      </c>
      <c r="E404" s="173" t="s">
        <v>942</v>
      </c>
      <c r="F404" s="174" t="s">
        <v>940</v>
      </c>
      <c r="G404" s="175" t="s">
        <v>502</v>
      </c>
      <c r="H404" s="176">
        <v>1</v>
      </c>
      <c r="I404" s="177"/>
      <c r="J404" s="178">
        <f>ROUND(I404*H404,2)</f>
        <v>0</v>
      </c>
      <c r="K404" s="174" t="s">
        <v>262</v>
      </c>
      <c r="L404" s="39"/>
      <c r="M404" s="179" t="s">
        <v>1</v>
      </c>
      <c r="N404" s="180" t="s">
        <v>44</v>
      </c>
      <c r="O404" s="77"/>
      <c r="P404" s="181">
        <f>O404*H404</f>
        <v>0</v>
      </c>
      <c r="Q404" s="181">
        <v>0</v>
      </c>
      <c r="R404" s="181">
        <f>Q404*H404</f>
        <v>0</v>
      </c>
      <c r="S404" s="181">
        <v>0</v>
      </c>
      <c r="T404" s="18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83" t="s">
        <v>503</v>
      </c>
      <c r="AT404" s="183" t="s">
        <v>258</v>
      </c>
      <c r="AU404" s="183" t="s">
        <v>90</v>
      </c>
      <c r="AY404" s="19" t="s">
        <v>255</v>
      </c>
      <c r="BE404" s="184">
        <f>IF(N404="základní",J404,0)</f>
        <v>0</v>
      </c>
      <c r="BF404" s="184">
        <f>IF(N404="snížená",J404,0)</f>
        <v>0</v>
      </c>
      <c r="BG404" s="184">
        <f>IF(N404="zákl. přenesená",J404,0)</f>
        <v>0</v>
      </c>
      <c r="BH404" s="184">
        <f>IF(N404="sníž. přenesená",J404,0)</f>
        <v>0</v>
      </c>
      <c r="BI404" s="184">
        <f>IF(N404="nulová",J404,0)</f>
        <v>0</v>
      </c>
      <c r="BJ404" s="19" t="s">
        <v>87</v>
      </c>
      <c r="BK404" s="184">
        <f>ROUND(I404*H404,2)</f>
        <v>0</v>
      </c>
      <c r="BL404" s="19" t="s">
        <v>503</v>
      </c>
      <c r="BM404" s="183" t="s">
        <v>1647</v>
      </c>
    </row>
    <row r="405" s="2" customFormat="1" ht="21.75" customHeight="1">
      <c r="A405" s="38"/>
      <c r="B405" s="171"/>
      <c r="C405" s="172" t="s">
        <v>1483</v>
      </c>
      <c r="D405" s="172" t="s">
        <v>258</v>
      </c>
      <c r="E405" s="173" t="s">
        <v>944</v>
      </c>
      <c r="F405" s="174" t="s">
        <v>945</v>
      </c>
      <c r="G405" s="175" t="s">
        <v>502</v>
      </c>
      <c r="H405" s="176">
        <v>1</v>
      </c>
      <c r="I405" s="177"/>
      <c r="J405" s="178">
        <f>ROUND(I405*H405,2)</f>
        <v>0</v>
      </c>
      <c r="K405" s="174" t="s">
        <v>262</v>
      </c>
      <c r="L405" s="39"/>
      <c r="M405" s="179" t="s">
        <v>1</v>
      </c>
      <c r="N405" s="180" t="s">
        <v>44</v>
      </c>
      <c r="O405" s="77"/>
      <c r="P405" s="181">
        <f>O405*H405</f>
        <v>0</v>
      </c>
      <c r="Q405" s="181">
        <v>0</v>
      </c>
      <c r="R405" s="181">
        <f>Q405*H405</f>
        <v>0</v>
      </c>
      <c r="S405" s="181">
        <v>0</v>
      </c>
      <c r="T405" s="182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3" t="s">
        <v>503</v>
      </c>
      <c r="AT405" s="183" t="s">
        <v>258</v>
      </c>
      <c r="AU405" s="183" t="s">
        <v>90</v>
      </c>
      <c r="AY405" s="19" t="s">
        <v>255</v>
      </c>
      <c r="BE405" s="184">
        <f>IF(N405="základní",J405,0)</f>
        <v>0</v>
      </c>
      <c r="BF405" s="184">
        <f>IF(N405="snížená",J405,0)</f>
        <v>0</v>
      </c>
      <c r="BG405" s="184">
        <f>IF(N405="zákl. přenesená",J405,0)</f>
        <v>0</v>
      </c>
      <c r="BH405" s="184">
        <f>IF(N405="sníž. přenesená",J405,0)</f>
        <v>0</v>
      </c>
      <c r="BI405" s="184">
        <f>IF(N405="nulová",J405,0)</f>
        <v>0</v>
      </c>
      <c r="BJ405" s="19" t="s">
        <v>87</v>
      </c>
      <c r="BK405" s="184">
        <f>ROUND(I405*H405,2)</f>
        <v>0</v>
      </c>
      <c r="BL405" s="19" t="s">
        <v>503</v>
      </c>
      <c r="BM405" s="183" t="s">
        <v>1648</v>
      </c>
    </row>
    <row r="406" s="12" customFormat="1" ht="22.8" customHeight="1">
      <c r="A406" s="12"/>
      <c r="B406" s="158"/>
      <c r="C406" s="12"/>
      <c r="D406" s="159" t="s">
        <v>78</v>
      </c>
      <c r="E406" s="169" t="s">
        <v>947</v>
      </c>
      <c r="F406" s="169" t="s">
        <v>948</v>
      </c>
      <c r="G406" s="12"/>
      <c r="H406" s="12"/>
      <c r="I406" s="161"/>
      <c r="J406" s="170">
        <f>BK406</f>
        <v>0</v>
      </c>
      <c r="K406" s="12"/>
      <c r="L406" s="158"/>
      <c r="M406" s="163"/>
      <c r="N406" s="164"/>
      <c r="O406" s="164"/>
      <c r="P406" s="165">
        <f>P407</f>
        <v>0</v>
      </c>
      <c r="Q406" s="164"/>
      <c r="R406" s="165">
        <f>R407</f>
        <v>0</v>
      </c>
      <c r="S406" s="164"/>
      <c r="T406" s="166">
        <f>T407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159" t="s">
        <v>282</v>
      </c>
      <c r="AT406" s="167" t="s">
        <v>78</v>
      </c>
      <c r="AU406" s="167" t="s">
        <v>87</v>
      </c>
      <c r="AY406" s="159" t="s">
        <v>255</v>
      </c>
      <c r="BK406" s="168">
        <f>BK407</f>
        <v>0</v>
      </c>
    </row>
    <row r="407" s="2" customFormat="1" ht="16.5" customHeight="1">
      <c r="A407" s="38"/>
      <c r="B407" s="171"/>
      <c r="C407" s="172" t="s">
        <v>1485</v>
      </c>
      <c r="D407" s="172" t="s">
        <v>258</v>
      </c>
      <c r="E407" s="173" t="s">
        <v>950</v>
      </c>
      <c r="F407" s="174" t="s">
        <v>948</v>
      </c>
      <c r="G407" s="175" t="s">
        <v>502</v>
      </c>
      <c r="H407" s="176">
        <v>1</v>
      </c>
      <c r="I407" s="177"/>
      <c r="J407" s="178">
        <f>ROUND(I407*H407,2)</f>
        <v>0</v>
      </c>
      <c r="K407" s="174" t="s">
        <v>262</v>
      </c>
      <c r="L407" s="39"/>
      <c r="M407" s="179" t="s">
        <v>1</v>
      </c>
      <c r="N407" s="180" t="s">
        <v>44</v>
      </c>
      <c r="O407" s="77"/>
      <c r="P407" s="181">
        <f>O407*H407</f>
        <v>0</v>
      </c>
      <c r="Q407" s="181">
        <v>0</v>
      </c>
      <c r="R407" s="181">
        <f>Q407*H407</f>
        <v>0</v>
      </c>
      <c r="S407" s="181">
        <v>0</v>
      </c>
      <c r="T407" s="182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3" t="s">
        <v>503</v>
      </c>
      <c r="AT407" s="183" t="s">
        <v>258</v>
      </c>
      <c r="AU407" s="183" t="s">
        <v>90</v>
      </c>
      <c r="AY407" s="19" t="s">
        <v>255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19" t="s">
        <v>87</v>
      </c>
      <c r="BK407" s="184">
        <f>ROUND(I407*H407,2)</f>
        <v>0</v>
      </c>
      <c r="BL407" s="19" t="s">
        <v>503</v>
      </c>
      <c r="BM407" s="183" t="s">
        <v>1649</v>
      </c>
    </row>
    <row r="408" s="12" customFormat="1" ht="22.8" customHeight="1">
      <c r="A408" s="12"/>
      <c r="B408" s="158"/>
      <c r="C408" s="12"/>
      <c r="D408" s="159" t="s">
        <v>78</v>
      </c>
      <c r="E408" s="169" t="s">
        <v>952</v>
      </c>
      <c r="F408" s="169" t="s">
        <v>953</v>
      </c>
      <c r="G408" s="12"/>
      <c r="H408" s="12"/>
      <c r="I408" s="161"/>
      <c r="J408" s="170">
        <f>BK408</f>
        <v>0</v>
      </c>
      <c r="K408" s="12"/>
      <c r="L408" s="158"/>
      <c r="M408" s="163"/>
      <c r="N408" s="164"/>
      <c r="O408" s="164"/>
      <c r="P408" s="165">
        <f>P409</f>
        <v>0</v>
      </c>
      <c r="Q408" s="164"/>
      <c r="R408" s="165">
        <f>R409</f>
        <v>0</v>
      </c>
      <c r="S408" s="164"/>
      <c r="T408" s="166">
        <f>T409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159" t="s">
        <v>282</v>
      </c>
      <c r="AT408" s="167" t="s">
        <v>78</v>
      </c>
      <c r="AU408" s="167" t="s">
        <v>87</v>
      </c>
      <c r="AY408" s="159" t="s">
        <v>255</v>
      </c>
      <c r="BK408" s="168">
        <f>BK409</f>
        <v>0</v>
      </c>
    </row>
    <row r="409" s="2" customFormat="1" ht="16.5" customHeight="1">
      <c r="A409" s="38"/>
      <c r="B409" s="171"/>
      <c r="C409" s="172" t="s">
        <v>1650</v>
      </c>
      <c r="D409" s="172" t="s">
        <v>258</v>
      </c>
      <c r="E409" s="173" t="s">
        <v>954</v>
      </c>
      <c r="F409" s="174" t="s">
        <v>953</v>
      </c>
      <c r="G409" s="175" t="s">
        <v>502</v>
      </c>
      <c r="H409" s="176">
        <v>1</v>
      </c>
      <c r="I409" s="177"/>
      <c r="J409" s="178">
        <f>ROUND(I409*H409,2)</f>
        <v>0</v>
      </c>
      <c r="K409" s="174" t="s">
        <v>262</v>
      </c>
      <c r="L409" s="39"/>
      <c r="M409" s="179" t="s">
        <v>1</v>
      </c>
      <c r="N409" s="180" t="s">
        <v>44</v>
      </c>
      <c r="O409" s="77"/>
      <c r="P409" s="181">
        <f>O409*H409</f>
        <v>0</v>
      </c>
      <c r="Q409" s="181">
        <v>0</v>
      </c>
      <c r="R409" s="181">
        <f>Q409*H409</f>
        <v>0</v>
      </c>
      <c r="S409" s="181">
        <v>0</v>
      </c>
      <c r="T409" s="182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3" t="s">
        <v>503</v>
      </c>
      <c r="AT409" s="183" t="s">
        <v>258</v>
      </c>
      <c r="AU409" s="183" t="s">
        <v>90</v>
      </c>
      <c r="AY409" s="19" t="s">
        <v>255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19" t="s">
        <v>87</v>
      </c>
      <c r="BK409" s="184">
        <f>ROUND(I409*H409,2)</f>
        <v>0</v>
      </c>
      <c r="BL409" s="19" t="s">
        <v>503</v>
      </c>
      <c r="BM409" s="183" t="s">
        <v>1651</v>
      </c>
    </row>
    <row r="410" s="12" customFormat="1" ht="22.8" customHeight="1">
      <c r="A410" s="12"/>
      <c r="B410" s="158"/>
      <c r="C410" s="12"/>
      <c r="D410" s="159" t="s">
        <v>78</v>
      </c>
      <c r="E410" s="169" t="s">
        <v>956</v>
      </c>
      <c r="F410" s="169" t="s">
        <v>957</v>
      </c>
      <c r="G410" s="12"/>
      <c r="H410" s="12"/>
      <c r="I410" s="161"/>
      <c r="J410" s="170">
        <f>BK410</f>
        <v>0</v>
      </c>
      <c r="K410" s="12"/>
      <c r="L410" s="158"/>
      <c r="M410" s="163"/>
      <c r="N410" s="164"/>
      <c r="O410" s="164"/>
      <c r="P410" s="165">
        <f>P411</f>
        <v>0</v>
      </c>
      <c r="Q410" s="164"/>
      <c r="R410" s="165">
        <f>R411</f>
        <v>0</v>
      </c>
      <c r="S410" s="164"/>
      <c r="T410" s="166">
        <f>T411</f>
        <v>0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159" t="s">
        <v>282</v>
      </c>
      <c r="AT410" s="167" t="s">
        <v>78</v>
      </c>
      <c r="AU410" s="167" t="s">
        <v>87</v>
      </c>
      <c r="AY410" s="159" t="s">
        <v>255</v>
      </c>
      <c r="BK410" s="168">
        <f>BK411</f>
        <v>0</v>
      </c>
    </row>
    <row r="411" s="2" customFormat="1" ht="16.5" customHeight="1">
      <c r="A411" s="38"/>
      <c r="B411" s="171"/>
      <c r="C411" s="172" t="s">
        <v>1652</v>
      </c>
      <c r="D411" s="172" t="s">
        <v>258</v>
      </c>
      <c r="E411" s="173" t="s">
        <v>959</v>
      </c>
      <c r="F411" s="174" t="s">
        <v>960</v>
      </c>
      <c r="G411" s="175" t="s">
        <v>502</v>
      </c>
      <c r="H411" s="176">
        <v>1</v>
      </c>
      <c r="I411" s="177"/>
      <c r="J411" s="178">
        <f>ROUND(I411*H411,2)</f>
        <v>0</v>
      </c>
      <c r="K411" s="174" t="s">
        <v>262</v>
      </c>
      <c r="L411" s="39"/>
      <c r="M411" s="219" t="s">
        <v>1</v>
      </c>
      <c r="N411" s="220" t="s">
        <v>44</v>
      </c>
      <c r="O411" s="221"/>
      <c r="P411" s="222">
        <f>O411*H411</f>
        <v>0</v>
      </c>
      <c r="Q411" s="222">
        <v>0</v>
      </c>
      <c r="R411" s="222">
        <f>Q411*H411</f>
        <v>0</v>
      </c>
      <c r="S411" s="222">
        <v>0</v>
      </c>
      <c r="T411" s="223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83" t="s">
        <v>503</v>
      </c>
      <c r="AT411" s="183" t="s">
        <v>258</v>
      </c>
      <c r="AU411" s="183" t="s">
        <v>90</v>
      </c>
      <c r="AY411" s="19" t="s">
        <v>255</v>
      </c>
      <c r="BE411" s="184">
        <f>IF(N411="základní",J411,0)</f>
        <v>0</v>
      </c>
      <c r="BF411" s="184">
        <f>IF(N411="snížená",J411,0)</f>
        <v>0</v>
      </c>
      <c r="BG411" s="184">
        <f>IF(N411="zákl. přenesená",J411,0)</f>
        <v>0</v>
      </c>
      <c r="BH411" s="184">
        <f>IF(N411="sníž. přenesená",J411,0)</f>
        <v>0</v>
      </c>
      <c r="BI411" s="184">
        <f>IF(N411="nulová",J411,0)</f>
        <v>0</v>
      </c>
      <c r="BJ411" s="19" t="s">
        <v>87</v>
      </c>
      <c r="BK411" s="184">
        <f>ROUND(I411*H411,2)</f>
        <v>0</v>
      </c>
      <c r="BL411" s="19" t="s">
        <v>503</v>
      </c>
      <c r="BM411" s="183" t="s">
        <v>1653</v>
      </c>
    </row>
    <row r="412" s="2" customFormat="1" ht="6.96" customHeight="1">
      <c r="A412" s="38"/>
      <c r="B412" s="60"/>
      <c r="C412" s="61"/>
      <c r="D412" s="61"/>
      <c r="E412" s="61"/>
      <c r="F412" s="61"/>
      <c r="G412" s="61"/>
      <c r="H412" s="61"/>
      <c r="I412" s="61"/>
      <c r="J412" s="61"/>
      <c r="K412" s="61"/>
      <c r="L412" s="39"/>
      <c r="M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</row>
  </sheetData>
  <autoFilter ref="C136:K411"/>
  <mergeCells count="9">
    <mergeCell ref="E7:H7"/>
    <mergeCell ref="E9:H9"/>
    <mergeCell ref="E18:H18"/>
    <mergeCell ref="E27:H27"/>
    <mergeCell ref="E85:H85"/>
    <mergeCell ref="E87:H87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231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ROUND((SUM(BE118:BE344)),  2)</f>
        <v>0</v>
      </c>
      <c r="G33" s="38"/>
      <c r="H33" s="38"/>
      <c r="I33" s="128">
        <v>0.20999999999999999</v>
      </c>
      <c r="J33" s="127">
        <f>ROUND(((SUM(BE118:BE344))*I33),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ROUND((SUM(BF118:BF344)),  2)</f>
        <v>0</v>
      </c>
      <c r="G34" s="38"/>
      <c r="H34" s="38"/>
      <c r="I34" s="128">
        <v>0.12</v>
      </c>
      <c r="J34" s="127">
        <f>ROUND(((SUM(BF118:BF344))*I34),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ROUND((SUM(BG118:BG344)),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ROUND((SUM(BH118:BH344)),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ROUND((SUM(BI118:BI344)),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201.1 - Silnoproudá elektrotechnika - místnosti č. 301, 302, 315, 316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30" customHeight="1">
      <c r="A110" s="38"/>
      <c r="B110" s="39"/>
      <c r="C110" s="38"/>
      <c r="D110" s="38"/>
      <c r="E110" s="67" t="str">
        <f>E9</f>
        <v>201.1 - Silnoproudá elektrotechnika - místnosti č. 301, 302, 315, 316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0.0019499999999999999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0.0019499999999999999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SUM(P121:P344)</f>
        <v>0</v>
      </c>
      <c r="Q120" s="164"/>
      <c r="R120" s="165">
        <f>SUM(R121:R344)</f>
        <v>0</v>
      </c>
      <c r="S120" s="164"/>
      <c r="T120" s="166">
        <f>SUM(T121:T344)</f>
        <v>0.0019499999999999999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SUM(BK121:BK344)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259</v>
      </c>
      <c r="F121" s="174" t="s">
        <v>260</v>
      </c>
      <c r="G121" s="175" t="s">
        <v>261</v>
      </c>
      <c r="H121" s="176">
        <v>3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0.00035</v>
      </c>
      <c r="T121" s="182">
        <f>S121*H121</f>
        <v>0.0010499999999999999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264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266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3" customFormat="1">
      <c r="A123" s="13"/>
      <c r="B123" s="185"/>
      <c r="C123" s="13"/>
      <c r="D123" s="186" t="s">
        <v>265</v>
      </c>
      <c r="E123" s="187" t="s">
        <v>1</v>
      </c>
      <c r="F123" s="188" t="s">
        <v>267</v>
      </c>
      <c r="G123" s="13"/>
      <c r="H123" s="187" t="s">
        <v>1</v>
      </c>
      <c r="I123" s="189"/>
      <c r="J123" s="13"/>
      <c r="K123" s="13"/>
      <c r="L123" s="185"/>
      <c r="M123" s="190"/>
      <c r="N123" s="191"/>
      <c r="O123" s="191"/>
      <c r="P123" s="191"/>
      <c r="Q123" s="191"/>
      <c r="R123" s="191"/>
      <c r="S123" s="191"/>
      <c r="T123" s="19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87" t="s">
        <v>265</v>
      </c>
      <c r="AU123" s="187" t="s">
        <v>90</v>
      </c>
      <c r="AV123" s="13" t="s">
        <v>87</v>
      </c>
      <c r="AW123" s="13" t="s">
        <v>35</v>
      </c>
      <c r="AX123" s="13" t="s">
        <v>79</v>
      </c>
      <c r="AY123" s="187" t="s">
        <v>255</v>
      </c>
    </row>
    <row r="124" s="14" customFormat="1">
      <c r="A124" s="14"/>
      <c r="B124" s="193"/>
      <c r="C124" s="14"/>
      <c r="D124" s="186" t="s">
        <v>265</v>
      </c>
      <c r="E124" s="194" t="s">
        <v>1</v>
      </c>
      <c r="F124" s="195" t="s">
        <v>268</v>
      </c>
      <c r="G124" s="14"/>
      <c r="H124" s="196">
        <v>3</v>
      </c>
      <c r="I124" s="197"/>
      <c r="J124" s="14"/>
      <c r="K124" s="14"/>
      <c r="L124" s="193"/>
      <c r="M124" s="198"/>
      <c r="N124" s="199"/>
      <c r="O124" s="199"/>
      <c r="P124" s="199"/>
      <c r="Q124" s="199"/>
      <c r="R124" s="199"/>
      <c r="S124" s="199"/>
      <c r="T124" s="200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4" t="s">
        <v>265</v>
      </c>
      <c r="AU124" s="194" t="s">
        <v>90</v>
      </c>
      <c r="AV124" s="14" t="s">
        <v>90</v>
      </c>
      <c r="AW124" s="14" t="s">
        <v>35</v>
      </c>
      <c r="AX124" s="14" t="s">
        <v>79</v>
      </c>
      <c r="AY124" s="194" t="s">
        <v>255</v>
      </c>
    </row>
    <row r="125" s="15" customFormat="1">
      <c r="A125" s="15"/>
      <c r="B125" s="201"/>
      <c r="C125" s="15"/>
      <c r="D125" s="186" t="s">
        <v>265</v>
      </c>
      <c r="E125" s="202" t="s">
        <v>1</v>
      </c>
      <c r="F125" s="203" t="s">
        <v>269</v>
      </c>
      <c r="G125" s="15"/>
      <c r="H125" s="204">
        <v>3</v>
      </c>
      <c r="I125" s="205"/>
      <c r="J125" s="15"/>
      <c r="K125" s="15"/>
      <c r="L125" s="201"/>
      <c r="M125" s="206"/>
      <c r="N125" s="207"/>
      <c r="O125" s="207"/>
      <c r="P125" s="207"/>
      <c r="Q125" s="207"/>
      <c r="R125" s="207"/>
      <c r="S125" s="207"/>
      <c r="T125" s="208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2" t="s">
        <v>265</v>
      </c>
      <c r="AU125" s="202" t="s">
        <v>90</v>
      </c>
      <c r="AV125" s="15" t="s">
        <v>270</v>
      </c>
      <c r="AW125" s="15" t="s">
        <v>35</v>
      </c>
      <c r="AX125" s="15" t="s">
        <v>87</v>
      </c>
      <c r="AY125" s="202" t="s">
        <v>255</v>
      </c>
    </row>
    <row r="126" s="2" customFormat="1" ht="37.8" customHeight="1">
      <c r="A126" s="38"/>
      <c r="B126" s="171"/>
      <c r="C126" s="172" t="s">
        <v>90</v>
      </c>
      <c r="D126" s="172" t="s">
        <v>258</v>
      </c>
      <c r="E126" s="173" t="s">
        <v>271</v>
      </c>
      <c r="F126" s="174" t="s">
        <v>272</v>
      </c>
      <c r="G126" s="175" t="s">
        <v>261</v>
      </c>
      <c r="H126" s="176">
        <v>1</v>
      </c>
      <c r="I126" s="177"/>
      <c r="J126" s="178">
        <f>ROUND(I126*H126,2)</f>
        <v>0</v>
      </c>
      <c r="K126" s="174" t="s">
        <v>262</v>
      </c>
      <c r="L126" s="39"/>
      <c r="M126" s="179" t="s">
        <v>1</v>
      </c>
      <c r="N126" s="180" t="s">
        <v>44</v>
      </c>
      <c r="O126" s="77"/>
      <c r="P126" s="181">
        <f>O126*H126</f>
        <v>0</v>
      </c>
      <c r="Q126" s="181">
        <v>0</v>
      </c>
      <c r="R126" s="181">
        <f>Q126*H126</f>
        <v>0</v>
      </c>
      <c r="S126" s="181">
        <v>0.00089999999999999998</v>
      </c>
      <c r="T126" s="182">
        <f>S126*H126</f>
        <v>0.00089999999999999998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263</v>
      </c>
      <c r="AT126" s="183" t="s">
        <v>258</v>
      </c>
      <c r="AU126" s="183" t="s">
        <v>90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263</v>
      </c>
      <c r="BM126" s="183" t="s">
        <v>273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266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267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4" customFormat="1">
      <c r="A129" s="14"/>
      <c r="B129" s="193"/>
      <c r="C129" s="14"/>
      <c r="D129" s="186" t="s">
        <v>265</v>
      </c>
      <c r="E129" s="194" t="s">
        <v>1</v>
      </c>
      <c r="F129" s="195" t="s">
        <v>87</v>
      </c>
      <c r="G129" s="14"/>
      <c r="H129" s="196">
        <v>1</v>
      </c>
      <c r="I129" s="197"/>
      <c r="J129" s="14"/>
      <c r="K129" s="14"/>
      <c r="L129" s="193"/>
      <c r="M129" s="198"/>
      <c r="N129" s="199"/>
      <c r="O129" s="199"/>
      <c r="P129" s="199"/>
      <c r="Q129" s="199"/>
      <c r="R129" s="199"/>
      <c r="S129" s="199"/>
      <c r="T129" s="20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4" t="s">
        <v>265</v>
      </c>
      <c r="AU129" s="194" t="s">
        <v>90</v>
      </c>
      <c r="AV129" s="14" t="s">
        <v>90</v>
      </c>
      <c r="AW129" s="14" t="s">
        <v>35</v>
      </c>
      <c r="AX129" s="14" t="s">
        <v>79</v>
      </c>
      <c r="AY129" s="194" t="s">
        <v>255</v>
      </c>
    </row>
    <row r="130" s="15" customFormat="1">
      <c r="A130" s="15"/>
      <c r="B130" s="201"/>
      <c r="C130" s="15"/>
      <c r="D130" s="186" t="s">
        <v>265</v>
      </c>
      <c r="E130" s="202" t="s">
        <v>1</v>
      </c>
      <c r="F130" s="203" t="s">
        <v>269</v>
      </c>
      <c r="G130" s="15"/>
      <c r="H130" s="204">
        <v>1</v>
      </c>
      <c r="I130" s="205"/>
      <c r="J130" s="15"/>
      <c r="K130" s="15"/>
      <c r="L130" s="201"/>
      <c r="M130" s="206"/>
      <c r="N130" s="207"/>
      <c r="O130" s="207"/>
      <c r="P130" s="207"/>
      <c r="Q130" s="207"/>
      <c r="R130" s="207"/>
      <c r="S130" s="207"/>
      <c r="T130" s="208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2" t="s">
        <v>265</v>
      </c>
      <c r="AU130" s="202" t="s">
        <v>90</v>
      </c>
      <c r="AV130" s="15" t="s">
        <v>270</v>
      </c>
      <c r="AW130" s="15" t="s">
        <v>35</v>
      </c>
      <c r="AX130" s="15" t="s">
        <v>87</v>
      </c>
      <c r="AY130" s="202" t="s">
        <v>255</v>
      </c>
    </row>
    <row r="131" s="2" customFormat="1" ht="24.15" customHeight="1">
      <c r="A131" s="38"/>
      <c r="B131" s="171"/>
      <c r="C131" s="172" t="s">
        <v>268</v>
      </c>
      <c r="D131" s="172" t="s">
        <v>258</v>
      </c>
      <c r="E131" s="173" t="s">
        <v>274</v>
      </c>
      <c r="F131" s="174" t="s">
        <v>275</v>
      </c>
      <c r="G131" s="175" t="s">
        <v>261</v>
      </c>
      <c r="H131" s="176">
        <v>1</v>
      </c>
      <c r="I131" s="177"/>
      <c r="J131" s="178">
        <f>ROUND(I131*H131,2)</f>
        <v>0</v>
      </c>
      <c r="K131" s="174" t="s">
        <v>262</v>
      </c>
      <c r="L131" s="39"/>
      <c r="M131" s="179" t="s">
        <v>1</v>
      </c>
      <c r="N131" s="180" t="s">
        <v>44</v>
      </c>
      <c r="O131" s="77"/>
      <c r="P131" s="181">
        <f>O131*H131</f>
        <v>0</v>
      </c>
      <c r="Q131" s="181">
        <v>0</v>
      </c>
      <c r="R131" s="181">
        <f>Q131*H131</f>
        <v>0</v>
      </c>
      <c r="S131" s="181">
        <v>0</v>
      </c>
      <c r="T131" s="18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83" t="s">
        <v>263</v>
      </c>
      <c r="AT131" s="183" t="s">
        <v>258</v>
      </c>
      <c r="AU131" s="183" t="s">
        <v>90</v>
      </c>
      <c r="AY131" s="19" t="s">
        <v>255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19" t="s">
        <v>87</v>
      </c>
      <c r="BK131" s="184">
        <f>ROUND(I131*H131,2)</f>
        <v>0</v>
      </c>
      <c r="BL131" s="19" t="s">
        <v>263</v>
      </c>
      <c r="BM131" s="183" t="s">
        <v>276</v>
      </c>
    </row>
    <row r="132" s="13" customFormat="1">
      <c r="A132" s="13"/>
      <c r="B132" s="185"/>
      <c r="C132" s="13"/>
      <c r="D132" s="186" t="s">
        <v>265</v>
      </c>
      <c r="E132" s="187" t="s">
        <v>1</v>
      </c>
      <c r="F132" s="188" t="s">
        <v>266</v>
      </c>
      <c r="G132" s="13"/>
      <c r="H132" s="187" t="s">
        <v>1</v>
      </c>
      <c r="I132" s="189"/>
      <c r="J132" s="13"/>
      <c r="K132" s="13"/>
      <c r="L132" s="185"/>
      <c r="M132" s="190"/>
      <c r="N132" s="191"/>
      <c r="O132" s="191"/>
      <c r="P132" s="191"/>
      <c r="Q132" s="191"/>
      <c r="R132" s="191"/>
      <c r="S132" s="191"/>
      <c r="T132" s="19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87" t="s">
        <v>265</v>
      </c>
      <c r="AU132" s="187" t="s">
        <v>90</v>
      </c>
      <c r="AV132" s="13" t="s">
        <v>87</v>
      </c>
      <c r="AW132" s="13" t="s">
        <v>35</v>
      </c>
      <c r="AX132" s="13" t="s">
        <v>79</v>
      </c>
      <c r="AY132" s="187" t="s">
        <v>255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267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4" customFormat="1">
      <c r="A134" s="14"/>
      <c r="B134" s="193"/>
      <c r="C134" s="14"/>
      <c r="D134" s="186" t="s">
        <v>265</v>
      </c>
      <c r="E134" s="194" t="s">
        <v>1</v>
      </c>
      <c r="F134" s="195" t="s">
        <v>87</v>
      </c>
      <c r="G134" s="14"/>
      <c r="H134" s="196">
        <v>1</v>
      </c>
      <c r="I134" s="197"/>
      <c r="J134" s="14"/>
      <c r="K134" s="14"/>
      <c r="L134" s="193"/>
      <c r="M134" s="198"/>
      <c r="N134" s="199"/>
      <c r="O134" s="199"/>
      <c r="P134" s="199"/>
      <c r="Q134" s="199"/>
      <c r="R134" s="199"/>
      <c r="S134" s="199"/>
      <c r="T134" s="20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4" t="s">
        <v>265</v>
      </c>
      <c r="AU134" s="194" t="s">
        <v>90</v>
      </c>
      <c r="AV134" s="14" t="s">
        <v>90</v>
      </c>
      <c r="AW134" s="14" t="s">
        <v>35</v>
      </c>
      <c r="AX134" s="14" t="s">
        <v>79</v>
      </c>
      <c r="AY134" s="194" t="s">
        <v>255</v>
      </c>
    </row>
    <row r="135" s="15" customFormat="1">
      <c r="A135" s="15"/>
      <c r="B135" s="201"/>
      <c r="C135" s="15"/>
      <c r="D135" s="186" t="s">
        <v>265</v>
      </c>
      <c r="E135" s="202" t="s">
        <v>1</v>
      </c>
      <c r="F135" s="203" t="s">
        <v>269</v>
      </c>
      <c r="G135" s="15"/>
      <c r="H135" s="204">
        <v>1</v>
      </c>
      <c r="I135" s="205"/>
      <c r="J135" s="15"/>
      <c r="K135" s="15"/>
      <c r="L135" s="201"/>
      <c r="M135" s="206"/>
      <c r="N135" s="207"/>
      <c r="O135" s="207"/>
      <c r="P135" s="207"/>
      <c r="Q135" s="207"/>
      <c r="R135" s="207"/>
      <c r="S135" s="207"/>
      <c r="T135" s="208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02" t="s">
        <v>265</v>
      </c>
      <c r="AU135" s="202" t="s">
        <v>90</v>
      </c>
      <c r="AV135" s="15" t="s">
        <v>270</v>
      </c>
      <c r="AW135" s="15" t="s">
        <v>35</v>
      </c>
      <c r="AX135" s="15" t="s">
        <v>87</v>
      </c>
      <c r="AY135" s="202" t="s">
        <v>255</v>
      </c>
    </row>
    <row r="136" s="2" customFormat="1" ht="44.25" customHeight="1">
      <c r="A136" s="38"/>
      <c r="B136" s="171"/>
      <c r="C136" s="209" t="s">
        <v>270</v>
      </c>
      <c r="D136" s="209" t="s">
        <v>277</v>
      </c>
      <c r="E136" s="210" t="s">
        <v>278</v>
      </c>
      <c r="F136" s="211" t="s">
        <v>279</v>
      </c>
      <c r="G136" s="212" t="s">
        <v>261</v>
      </c>
      <c r="H136" s="213">
        <v>1</v>
      </c>
      <c r="I136" s="214"/>
      <c r="J136" s="215">
        <f>ROUND(I136*H136,2)</f>
        <v>0</v>
      </c>
      <c r="K136" s="211" t="s">
        <v>1</v>
      </c>
      <c r="L136" s="216"/>
      <c r="M136" s="217" t="s">
        <v>1</v>
      </c>
      <c r="N136" s="218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280</v>
      </c>
      <c r="AT136" s="183" t="s">
        <v>277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281</v>
      </c>
    </row>
    <row r="137" s="13" customFormat="1">
      <c r="A137" s="13"/>
      <c r="B137" s="185"/>
      <c r="C137" s="13"/>
      <c r="D137" s="186" t="s">
        <v>265</v>
      </c>
      <c r="E137" s="187" t="s">
        <v>1</v>
      </c>
      <c r="F137" s="188" t="s">
        <v>266</v>
      </c>
      <c r="G137" s="13"/>
      <c r="H137" s="187" t="s">
        <v>1</v>
      </c>
      <c r="I137" s="189"/>
      <c r="J137" s="13"/>
      <c r="K137" s="13"/>
      <c r="L137" s="185"/>
      <c r="M137" s="190"/>
      <c r="N137" s="191"/>
      <c r="O137" s="191"/>
      <c r="P137" s="191"/>
      <c r="Q137" s="191"/>
      <c r="R137" s="191"/>
      <c r="S137" s="191"/>
      <c r="T137" s="19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187" t="s">
        <v>265</v>
      </c>
      <c r="AU137" s="187" t="s">
        <v>90</v>
      </c>
      <c r="AV137" s="13" t="s">
        <v>87</v>
      </c>
      <c r="AW137" s="13" t="s">
        <v>35</v>
      </c>
      <c r="AX137" s="13" t="s">
        <v>79</v>
      </c>
      <c r="AY137" s="187" t="s">
        <v>255</v>
      </c>
    </row>
    <row r="138" s="13" customFormat="1">
      <c r="A138" s="13"/>
      <c r="B138" s="185"/>
      <c r="C138" s="13"/>
      <c r="D138" s="186" t="s">
        <v>265</v>
      </c>
      <c r="E138" s="187" t="s">
        <v>1</v>
      </c>
      <c r="F138" s="188" t="s">
        <v>267</v>
      </c>
      <c r="G138" s="13"/>
      <c r="H138" s="187" t="s">
        <v>1</v>
      </c>
      <c r="I138" s="189"/>
      <c r="J138" s="13"/>
      <c r="K138" s="13"/>
      <c r="L138" s="185"/>
      <c r="M138" s="190"/>
      <c r="N138" s="191"/>
      <c r="O138" s="191"/>
      <c r="P138" s="191"/>
      <c r="Q138" s="191"/>
      <c r="R138" s="191"/>
      <c r="S138" s="191"/>
      <c r="T138" s="19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187" t="s">
        <v>265</v>
      </c>
      <c r="AU138" s="187" t="s">
        <v>90</v>
      </c>
      <c r="AV138" s="13" t="s">
        <v>87</v>
      </c>
      <c r="AW138" s="13" t="s">
        <v>35</v>
      </c>
      <c r="AX138" s="13" t="s">
        <v>79</v>
      </c>
      <c r="AY138" s="187" t="s">
        <v>255</v>
      </c>
    </row>
    <row r="139" s="14" customFormat="1">
      <c r="A139" s="14"/>
      <c r="B139" s="193"/>
      <c r="C139" s="14"/>
      <c r="D139" s="186" t="s">
        <v>265</v>
      </c>
      <c r="E139" s="194" t="s">
        <v>1</v>
      </c>
      <c r="F139" s="195" t="s">
        <v>87</v>
      </c>
      <c r="G139" s="14"/>
      <c r="H139" s="196">
        <v>1</v>
      </c>
      <c r="I139" s="197"/>
      <c r="J139" s="14"/>
      <c r="K139" s="14"/>
      <c r="L139" s="193"/>
      <c r="M139" s="198"/>
      <c r="N139" s="199"/>
      <c r="O139" s="199"/>
      <c r="P139" s="199"/>
      <c r="Q139" s="199"/>
      <c r="R139" s="199"/>
      <c r="S139" s="199"/>
      <c r="T139" s="20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194" t="s">
        <v>265</v>
      </c>
      <c r="AU139" s="194" t="s">
        <v>90</v>
      </c>
      <c r="AV139" s="14" t="s">
        <v>90</v>
      </c>
      <c r="AW139" s="14" t="s">
        <v>35</v>
      </c>
      <c r="AX139" s="14" t="s">
        <v>79</v>
      </c>
      <c r="AY139" s="194" t="s">
        <v>255</v>
      </c>
    </row>
    <row r="140" s="15" customFormat="1">
      <c r="A140" s="15"/>
      <c r="B140" s="201"/>
      <c r="C140" s="15"/>
      <c r="D140" s="186" t="s">
        <v>265</v>
      </c>
      <c r="E140" s="202" t="s">
        <v>1</v>
      </c>
      <c r="F140" s="203" t="s">
        <v>269</v>
      </c>
      <c r="G140" s="15"/>
      <c r="H140" s="204">
        <v>1</v>
      </c>
      <c r="I140" s="205"/>
      <c r="J140" s="15"/>
      <c r="K140" s="15"/>
      <c r="L140" s="201"/>
      <c r="M140" s="206"/>
      <c r="N140" s="207"/>
      <c r="O140" s="207"/>
      <c r="P140" s="207"/>
      <c r="Q140" s="207"/>
      <c r="R140" s="207"/>
      <c r="S140" s="207"/>
      <c r="T140" s="208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02" t="s">
        <v>265</v>
      </c>
      <c r="AU140" s="202" t="s">
        <v>90</v>
      </c>
      <c r="AV140" s="15" t="s">
        <v>270</v>
      </c>
      <c r="AW140" s="15" t="s">
        <v>35</v>
      </c>
      <c r="AX140" s="15" t="s">
        <v>87</v>
      </c>
      <c r="AY140" s="202" t="s">
        <v>255</v>
      </c>
    </row>
    <row r="141" s="2" customFormat="1" ht="33" customHeight="1">
      <c r="A141" s="38"/>
      <c r="B141" s="171"/>
      <c r="C141" s="172" t="s">
        <v>282</v>
      </c>
      <c r="D141" s="172" t="s">
        <v>258</v>
      </c>
      <c r="E141" s="173" t="s">
        <v>283</v>
      </c>
      <c r="F141" s="174" t="s">
        <v>284</v>
      </c>
      <c r="G141" s="175" t="s">
        <v>261</v>
      </c>
      <c r="H141" s="176">
        <v>1</v>
      </c>
      <c r="I141" s="177"/>
      <c r="J141" s="178">
        <f>ROUND(I141*H141,2)</f>
        <v>0</v>
      </c>
      <c r="K141" s="174" t="s">
        <v>262</v>
      </c>
      <c r="L141" s="39"/>
      <c r="M141" s="179" t="s">
        <v>1</v>
      </c>
      <c r="N141" s="180" t="s">
        <v>44</v>
      </c>
      <c r="O141" s="77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3" t="s">
        <v>263</v>
      </c>
      <c r="AT141" s="183" t="s">
        <v>258</v>
      </c>
      <c r="AU141" s="183" t="s">
        <v>90</v>
      </c>
      <c r="AY141" s="19" t="s">
        <v>255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19" t="s">
        <v>87</v>
      </c>
      <c r="BK141" s="184">
        <f>ROUND(I141*H141,2)</f>
        <v>0</v>
      </c>
      <c r="BL141" s="19" t="s">
        <v>263</v>
      </c>
      <c r="BM141" s="183" t="s">
        <v>285</v>
      </c>
    </row>
    <row r="142" s="13" customFormat="1">
      <c r="A142" s="13"/>
      <c r="B142" s="185"/>
      <c r="C142" s="13"/>
      <c r="D142" s="186" t="s">
        <v>265</v>
      </c>
      <c r="E142" s="187" t="s">
        <v>1</v>
      </c>
      <c r="F142" s="188" t="s">
        <v>286</v>
      </c>
      <c r="G142" s="13"/>
      <c r="H142" s="187" t="s">
        <v>1</v>
      </c>
      <c r="I142" s="189"/>
      <c r="J142" s="13"/>
      <c r="K142" s="13"/>
      <c r="L142" s="185"/>
      <c r="M142" s="190"/>
      <c r="N142" s="191"/>
      <c r="O142" s="191"/>
      <c r="P142" s="191"/>
      <c r="Q142" s="191"/>
      <c r="R142" s="191"/>
      <c r="S142" s="191"/>
      <c r="T142" s="19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187" t="s">
        <v>265</v>
      </c>
      <c r="AU142" s="187" t="s">
        <v>90</v>
      </c>
      <c r="AV142" s="13" t="s">
        <v>87</v>
      </c>
      <c r="AW142" s="13" t="s">
        <v>35</v>
      </c>
      <c r="AX142" s="13" t="s">
        <v>79</v>
      </c>
      <c r="AY142" s="187" t="s">
        <v>255</v>
      </c>
    </row>
    <row r="143" s="13" customFormat="1">
      <c r="A143" s="13"/>
      <c r="B143" s="185"/>
      <c r="C143" s="13"/>
      <c r="D143" s="186" t="s">
        <v>265</v>
      </c>
      <c r="E143" s="187" t="s">
        <v>1</v>
      </c>
      <c r="F143" s="188" t="s">
        <v>267</v>
      </c>
      <c r="G143" s="13"/>
      <c r="H143" s="187" t="s">
        <v>1</v>
      </c>
      <c r="I143" s="189"/>
      <c r="J143" s="13"/>
      <c r="K143" s="13"/>
      <c r="L143" s="185"/>
      <c r="M143" s="190"/>
      <c r="N143" s="191"/>
      <c r="O143" s="191"/>
      <c r="P143" s="191"/>
      <c r="Q143" s="191"/>
      <c r="R143" s="191"/>
      <c r="S143" s="191"/>
      <c r="T143" s="19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187" t="s">
        <v>265</v>
      </c>
      <c r="AU143" s="187" t="s">
        <v>90</v>
      </c>
      <c r="AV143" s="13" t="s">
        <v>87</v>
      </c>
      <c r="AW143" s="13" t="s">
        <v>35</v>
      </c>
      <c r="AX143" s="13" t="s">
        <v>79</v>
      </c>
      <c r="AY143" s="187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87</v>
      </c>
      <c r="G144" s="14"/>
      <c r="H144" s="196">
        <v>1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1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90" customHeight="1">
      <c r="A146" s="38"/>
      <c r="B146" s="171"/>
      <c r="C146" s="209" t="s">
        <v>287</v>
      </c>
      <c r="D146" s="209" t="s">
        <v>277</v>
      </c>
      <c r="E146" s="210" t="s">
        <v>288</v>
      </c>
      <c r="F146" s="211" t="s">
        <v>289</v>
      </c>
      <c r="G146" s="212" t="s">
        <v>261</v>
      </c>
      <c r="H146" s="213">
        <v>1</v>
      </c>
      <c r="I146" s="214"/>
      <c r="J146" s="215">
        <f>ROUND(I146*H146,2)</f>
        <v>0</v>
      </c>
      <c r="K146" s="211" t="s">
        <v>1</v>
      </c>
      <c r="L146" s="216"/>
      <c r="M146" s="217" t="s">
        <v>1</v>
      </c>
      <c r="N146" s="218" t="s">
        <v>44</v>
      </c>
      <c r="O146" s="77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280</v>
      </c>
      <c r="AT146" s="183" t="s">
        <v>277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290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267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87</v>
      </c>
      <c r="G148" s="14"/>
      <c r="H148" s="196">
        <v>1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1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90" customHeight="1">
      <c r="A150" s="38"/>
      <c r="B150" s="171"/>
      <c r="C150" s="209" t="s">
        <v>291</v>
      </c>
      <c r="D150" s="209" t="s">
        <v>277</v>
      </c>
      <c r="E150" s="210" t="s">
        <v>292</v>
      </c>
      <c r="F150" s="211" t="s">
        <v>293</v>
      </c>
      <c r="G150" s="212" t="s">
        <v>261</v>
      </c>
      <c r="H150" s="213">
        <v>1</v>
      </c>
      <c r="I150" s="214"/>
      <c r="J150" s="215">
        <f>ROUND(I150*H150,2)</f>
        <v>0</v>
      </c>
      <c r="K150" s="211" t="s">
        <v>1</v>
      </c>
      <c r="L150" s="216"/>
      <c r="M150" s="217" t="s">
        <v>1</v>
      </c>
      <c r="N150" s="218" t="s">
        <v>44</v>
      </c>
      <c r="O150" s="77"/>
      <c r="P150" s="181">
        <f>O150*H150</f>
        <v>0</v>
      </c>
      <c r="Q150" s="181">
        <v>0</v>
      </c>
      <c r="R150" s="181">
        <f>Q150*H150</f>
        <v>0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280</v>
      </c>
      <c r="AT150" s="183" t="s">
        <v>277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270</v>
      </c>
      <c r="BM150" s="183" t="s">
        <v>294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267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4" customFormat="1">
      <c r="A152" s="14"/>
      <c r="B152" s="193"/>
      <c r="C152" s="14"/>
      <c r="D152" s="186" t="s">
        <v>265</v>
      </c>
      <c r="E152" s="194" t="s">
        <v>1</v>
      </c>
      <c r="F152" s="195" t="s">
        <v>87</v>
      </c>
      <c r="G152" s="14"/>
      <c r="H152" s="196">
        <v>1</v>
      </c>
      <c r="I152" s="197"/>
      <c r="J152" s="14"/>
      <c r="K152" s="14"/>
      <c r="L152" s="193"/>
      <c r="M152" s="198"/>
      <c r="N152" s="199"/>
      <c r="O152" s="199"/>
      <c r="P152" s="199"/>
      <c r="Q152" s="199"/>
      <c r="R152" s="199"/>
      <c r="S152" s="199"/>
      <c r="T152" s="20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4" t="s">
        <v>265</v>
      </c>
      <c r="AU152" s="194" t="s">
        <v>90</v>
      </c>
      <c r="AV152" s="14" t="s">
        <v>90</v>
      </c>
      <c r="AW152" s="14" t="s">
        <v>35</v>
      </c>
      <c r="AX152" s="14" t="s">
        <v>79</v>
      </c>
      <c r="AY152" s="194" t="s">
        <v>255</v>
      </c>
    </row>
    <row r="153" s="15" customFormat="1">
      <c r="A153" s="15"/>
      <c r="B153" s="201"/>
      <c r="C153" s="15"/>
      <c r="D153" s="186" t="s">
        <v>265</v>
      </c>
      <c r="E153" s="202" t="s">
        <v>1</v>
      </c>
      <c r="F153" s="203" t="s">
        <v>269</v>
      </c>
      <c r="G153" s="15"/>
      <c r="H153" s="204">
        <v>1</v>
      </c>
      <c r="I153" s="205"/>
      <c r="J153" s="15"/>
      <c r="K153" s="15"/>
      <c r="L153" s="201"/>
      <c r="M153" s="206"/>
      <c r="N153" s="207"/>
      <c r="O153" s="207"/>
      <c r="P153" s="207"/>
      <c r="Q153" s="207"/>
      <c r="R153" s="207"/>
      <c r="S153" s="207"/>
      <c r="T153" s="208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02" t="s">
        <v>265</v>
      </c>
      <c r="AU153" s="202" t="s">
        <v>90</v>
      </c>
      <c r="AV153" s="15" t="s">
        <v>270</v>
      </c>
      <c r="AW153" s="15" t="s">
        <v>35</v>
      </c>
      <c r="AX153" s="15" t="s">
        <v>87</v>
      </c>
      <c r="AY153" s="202" t="s">
        <v>255</v>
      </c>
    </row>
    <row r="154" s="2" customFormat="1" ht="44.25" customHeight="1">
      <c r="A154" s="38"/>
      <c r="B154" s="171"/>
      <c r="C154" s="172" t="s">
        <v>280</v>
      </c>
      <c r="D154" s="172" t="s">
        <v>258</v>
      </c>
      <c r="E154" s="173" t="s">
        <v>295</v>
      </c>
      <c r="F154" s="174" t="s">
        <v>296</v>
      </c>
      <c r="G154" s="175" t="s">
        <v>297</v>
      </c>
      <c r="H154" s="176">
        <v>30</v>
      </c>
      <c r="I154" s="177"/>
      <c r="J154" s="178">
        <f>ROUND(I154*H154,2)</f>
        <v>0</v>
      </c>
      <c r="K154" s="174" t="s">
        <v>1</v>
      </c>
      <c r="L154" s="39"/>
      <c r="M154" s="179" t="s">
        <v>1</v>
      </c>
      <c r="N154" s="180" t="s">
        <v>44</v>
      </c>
      <c r="O154" s="77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3" t="s">
        <v>263</v>
      </c>
      <c r="AT154" s="183" t="s">
        <v>258</v>
      </c>
      <c r="AU154" s="183" t="s">
        <v>90</v>
      </c>
      <c r="AY154" s="19" t="s">
        <v>255</v>
      </c>
      <c r="BE154" s="184">
        <f>IF(N154="základní",J154,0)</f>
        <v>0</v>
      </c>
      <c r="BF154" s="184">
        <f>IF(N154="snížená",J154,0)</f>
        <v>0</v>
      </c>
      <c r="BG154" s="184">
        <f>IF(N154="zákl. přenesená",J154,0)</f>
        <v>0</v>
      </c>
      <c r="BH154" s="184">
        <f>IF(N154="sníž. přenesená",J154,0)</f>
        <v>0</v>
      </c>
      <c r="BI154" s="184">
        <f>IF(N154="nulová",J154,0)</f>
        <v>0</v>
      </c>
      <c r="BJ154" s="19" t="s">
        <v>87</v>
      </c>
      <c r="BK154" s="184">
        <f>ROUND(I154*H154,2)</f>
        <v>0</v>
      </c>
      <c r="BL154" s="19" t="s">
        <v>263</v>
      </c>
      <c r="BM154" s="183" t="s">
        <v>298</v>
      </c>
    </row>
    <row r="155" s="13" customFormat="1">
      <c r="A155" s="13"/>
      <c r="B155" s="185"/>
      <c r="C155" s="13"/>
      <c r="D155" s="186" t="s">
        <v>265</v>
      </c>
      <c r="E155" s="187" t="s">
        <v>1</v>
      </c>
      <c r="F155" s="188" t="s">
        <v>299</v>
      </c>
      <c r="G155" s="13"/>
      <c r="H155" s="187" t="s">
        <v>1</v>
      </c>
      <c r="I155" s="189"/>
      <c r="J155" s="13"/>
      <c r="K155" s="13"/>
      <c r="L155" s="185"/>
      <c r="M155" s="190"/>
      <c r="N155" s="191"/>
      <c r="O155" s="191"/>
      <c r="P155" s="191"/>
      <c r="Q155" s="191"/>
      <c r="R155" s="191"/>
      <c r="S155" s="191"/>
      <c r="T155" s="19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87" t="s">
        <v>265</v>
      </c>
      <c r="AU155" s="187" t="s">
        <v>90</v>
      </c>
      <c r="AV155" s="13" t="s">
        <v>87</v>
      </c>
      <c r="AW155" s="13" t="s">
        <v>35</v>
      </c>
      <c r="AX155" s="13" t="s">
        <v>79</v>
      </c>
      <c r="AY155" s="187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300</v>
      </c>
      <c r="G156" s="14"/>
      <c r="H156" s="196">
        <v>30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5" customFormat="1">
      <c r="A157" s="15"/>
      <c r="B157" s="201"/>
      <c r="C157" s="15"/>
      <c r="D157" s="186" t="s">
        <v>265</v>
      </c>
      <c r="E157" s="202" t="s">
        <v>1</v>
      </c>
      <c r="F157" s="203" t="s">
        <v>269</v>
      </c>
      <c r="G157" s="15"/>
      <c r="H157" s="204">
        <v>30</v>
      </c>
      <c r="I157" s="205"/>
      <c r="J157" s="15"/>
      <c r="K157" s="15"/>
      <c r="L157" s="201"/>
      <c r="M157" s="206"/>
      <c r="N157" s="207"/>
      <c r="O157" s="207"/>
      <c r="P157" s="207"/>
      <c r="Q157" s="207"/>
      <c r="R157" s="207"/>
      <c r="S157" s="207"/>
      <c r="T157" s="208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02" t="s">
        <v>265</v>
      </c>
      <c r="AU157" s="202" t="s">
        <v>90</v>
      </c>
      <c r="AV157" s="15" t="s">
        <v>270</v>
      </c>
      <c r="AW157" s="15" t="s">
        <v>35</v>
      </c>
      <c r="AX157" s="15" t="s">
        <v>87</v>
      </c>
      <c r="AY157" s="202" t="s">
        <v>255</v>
      </c>
    </row>
    <row r="158" s="2" customFormat="1" ht="37.8" customHeight="1">
      <c r="A158" s="38"/>
      <c r="B158" s="171"/>
      <c r="C158" s="172" t="s">
        <v>301</v>
      </c>
      <c r="D158" s="172" t="s">
        <v>258</v>
      </c>
      <c r="E158" s="173" t="s">
        <v>302</v>
      </c>
      <c r="F158" s="174" t="s">
        <v>303</v>
      </c>
      <c r="G158" s="175" t="s">
        <v>297</v>
      </c>
      <c r="H158" s="176">
        <v>31</v>
      </c>
      <c r="I158" s="177"/>
      <c r="J158" s="178">
        <f>ROUND(I158*H158,2)</f>
        <v>0</v>
      </c>
      <c r="K158" s="174" t="s">
        <v>262</v>
      </c>
      <c r="L158" s="39"/>
      <c r="M158" s="179" t="s">
        <v>1</v>
      </c>
      <c r="N158" s="180" t="s">
        <v>44</v>
      </c>
      <c r="O158" s="77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3" t="s">
        <v>263</v>
      </c>
      <c r="AT158" s="183" t="s">
        <v>258</v>
      </c>
      <c r="AU158" s="183" t="s">
        <v>90</v>
      </c>
      <c r="AY158" s="19" t="s">
        <v>255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19" t="s">
        <v>87</v>
      </c>
      <c r="BK158" s="184">
        <f>ROUND(I158*H158,2)</f>
        <v>0</v>
      </c>
      <c r="BL158" s="19" t="s">
        <v>263</v>
      </c>
      <c r="BM158" s="183" t="s">
        <v>304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299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305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306</v>
      </c>
      <c r="G161" s="14"/>
      <c r="H161" s="196">
        <v>31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31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3" customHeight="1">
      <c r="A163" s="38"/>
      <c r="B163" s="171"/>
      <c r="C163" s="209" t="s">
        <v>307</v>
      </c>
      <c r="D163" s="209" t="s">
        <v>277</v>
      </c>
      <c r="E163" s="210" t="s">
        <v>308</v>
      </c>
      <c r="F163" s="211" t="s">
        <v>309</v>
      </c>
      <c r="G163" s="212" t="s">
        <v>297</v>
      </c>
      <c r="H163" s="213">
        <v>61</v>
      </c>
      <c r="I163" s="214"/>
      <c r="J163" s="215">
        <f>ROUND(I163*H163,2)</f>
        <v>0</v>
      </c>
      <c r="K163" s="211" t="s">
        <v>1</v>
      </c>
      <c r="L163" s="216"/>
      <c r="M163" s="217" t="s">
        <v>1</v>
      </c>
      <c r="N163" s="218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280</v>
      </c>
      <c r="AT163" s="183" t="s">
        <v>277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310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299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311</v>
      </c>
      <c r="G165" s="14"/>
      <c r="H165" s="196">
        <v>61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61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37.8" customHeight="1">
      <c r="A167" s="38"/>
      <c r="B167" s="171"/>
      <c r="C167" s="172" t="s">
        <v>312</v>
      </c>
      <c r="D167" s="172" t="s">
        <v>258</v>
      </c>
      <c r="E167" s="173" t="s">
        <v>313</v>
      </c>
      <c r="F167" s="174" t="s">
        <v>314</v>
      </c>
      <c r="G167" s="175" t="s">
        <v>297</v>
      </c>
      <c r="H167" s="176">
        <v>40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263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263</v>
      </c>
      <c r="BM167" s="183" t="s">
        <v>315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299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316</v>
      </c>
      <c r="G169" s="14"/>
      <c r="H169" s="196">
        <v>40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40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4.25" customHeight="1">
      <c r="A171" s="38"/>
      <c r="B171" s="171"/>
      <c r="C171" s="172" t="s">
        <v>8</v>
      </c>
      <c r="D171" s="172" t="s">
        <v>258</v>
      </c>
      <c r="E171" s="173" t="s">
        <v>317</v>
      </c>
      <c r="F171" s="174" t="s">
        <v>318</v>
      </c>
      <c r="G171" s="175" t="s">
        <v>297</v>
      </c>
      <c r="H171" s="176">
        <v>40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263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263</v>
      </c>
      <c r="BM171" s="183" t="s">
        <v>319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299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3" customFormat="1">
      <c r="A173" s="13"/>
      <c r="B173" s="185"/>
      <c r="C173" s="13"/>
      <c r="D173" s="186" t="s">
        <v>265</v>
      </c>
      <c r="E173" s="187" t="s">
        <v>1</v>
      </c>
      <c r="F173" s="188" t="s">
        <v>305</v>
      </c>
      <c r="G173" s="13"/>
      <c r="H173" s="187" t="s">
        <v>1</v>
      </c>
      <c r="I173" s="189"/>
      <c r="J173" s="13"/>
      <c r="K173" s="13"/>
      <c r="L173" s="185"/>
      <c r="M173" s="190"/>
      <c r="N173" s="191"/>
      <c r="O173" s="191"/>
      <c r="P173" s="191"/>
      <c r="Q173" s="191"/>
      <c r="R173" s="191"/>
      <c r="S173" s="191"/>
      <c r="T173" s="19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87" t="s">
        <v>265</v>
      </c>
      <c r="AU173" s="187" t="s">
        <v>90</v>
      </c>
      <c r="AV173" s="13" t="s">
        <v>87</v>
      </c>
      <c r="AW173" s="13" t="s">
        <v>35</v>
      </c>
      <c r="AX173" s="13" t="s">
        <v>79</v>
      </c>
      <c r="AY173" s="187" t="s">
        <v>255</v>
      </c>
    </row>
    <row r="174" s="14" customFormat="1">
      <c r="A174" s="14"/>
      <c r="B174" s="193"/>
      <c r="C174" s="14"/>
      <c r="D174" s="186" t="s">
        <v>265</v>
      </c>
      <c r="E174" s="194" t="s">
        <v>1</v>
      </c>
      <c r="F174" s="195" t="s">
        <v>316</v>
      </c>
      <c r="G174" s="14"/>
      <c r="H174" s="196">
        <v>40</v>
      </c>
      <c r="I174" s="197"/>
      <c r="J174" s="14"/>
      <c r="K174" s="14"/>
      <c r="L174" s="193"/>
      <c r="M174" s="198"/>
      <c r="N174" s="199"/>
      <c r="O174" s="199"/>
      <c r="P174" s="199"/>
      <c r="Q174" s="199"/>
      <c r="R174" s="199"/>
      <c r="S174" s="199"/>
      <c r="T174" s="20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4" t="s">
        <v>265</v>
      </c>
      <c r="AU174" s="194" t="s">
        <v>90</v>
      </c>
      <c r="AV174" s="14" t="s">
        <v>90</v>
      </c>
      <c r="AW174" s="14" t="s">
        <v>35</v>
      </c>
      <c r="AX174" s="14" t="s">
        <v>79</v>
      </c>
      <c r="AY174" s="194" t="s">
        <v>255</v>
      </c>
    </row>
    <row r="175" s="15" customFormat="1">
      <c r="A175" s="15"/>
      <c r="B175" s="201"/>
      <c r="C175" s="15"/>
      <c r="D175" s="186" t="s">
        <v>265</v>
      </c>
      <c r="E175" s="202" t="s">
        <v>1</v>
      </c>
      <c r="F175" s="203" t="s">
        <v>269</v>
      </c>
      <c r="G175" s="15"/>
      <c r="H175" s="204">
        <v>40</v>
      </c>
      <c r="I175" s="205"/>
      <c r="J175" s="15"/>
      <c r="K175" s="15"/>
      <c r="L175" s="201"/>
      <c r="M175" s="206"/>
      <c r="N175" s="207"/>
      <c r="O175" s="207"/>
      <c r="P175" s="207"/>
      <c r="Q175" s="207"/>
      <c r="R175" s="207"/>
      <c r="S175" s="207"/>
      <c r="T175" s="20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02" t="s">
        <v>265</v>
      </c>
      <c r="AU175" s="202" t="s">
        <v>90</v>
      </c>
      <c r="AV175" s="15" t="s">
        <v>270</v>
      </c>
      <c r="AW175" s="15" t="s">
        <v>35</v>
      </c>
      <c r="AX175" s="15" t="s">
        <v>87</v>
      </c>
      <c r="AY175" s="202" t="s">
        <v>255</v>
      </c>
    </row>
    <row r="176" s="2" customFormat="1" ht="33" customHeight="1">
      <c r="A176" s="38"/>
      <c r="B176" s="171"/>
      <c r="C176" s="209" t="s">
        <v>320</v>
      </c>
      <c r="D176" s="209" t="s">
        <v>277</v>
      </c>
      <c r="E176" s="210" t="s">
        <v>321</v>
      </c>
      <c r="F176" s="211" t="s">
        <v>322</v>
      </c>
      <c r="G176" s="212" t="s">
        <v>297</v>
      </c>
      <c r="H176" s="213">
        <v>80</v>
      </c>
      <c r="I176" s="214"/>
      <c r="J176" s="215">
        <f>ROUND(I176*H176,2)</f>
        <v>0</v>
      </c>
      <c r="K176" s="211" t="s">
        <v>1</v>
      </c>
      <c r="L176" s="216"/>
      <c r="M176" s="217" t="s">
        <v>1</v>
      </c>
      <c r="N176" s="218" t="s">
        <v>44</v>
      </c>
      <c r="O176" s="77"/>
      <c r="P176" s="181">
        <f>O176*H176</f>
        <v>0</v>
      </c>
      <c r="Q176" s="181">
        <v>0</v>
      </c>
      <c r="R176" s="181">
        <f>Q176*H176</f>
        <v>0</v>
      </c>
      <c r="S176" s="181">
        <v>0</v>
      </c>
      <c r="T176" s="18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280</v>
      </c>
      <c r="AT176" s="183" t="s">
        <v>277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270</v>
      </c>
      <c r="BM176" s="183" t="s">
        <v>323</v>
      </c>
    </row>
    <row r="177" s="13" customFormat="1">
      <c r="A177" s="13"/>
      <c r="B177" s="185"/>
      <c r="C177" s="13"/>
      <c r="D177" s="186" t="s">
        <v>265</v>
      </c>
      <c r="E177" s="187" t="s">
        <v>1</v>
      </c>
      <c r="F177" s="188" t="s">
        <v>299</v>
      </c>
      <c r="G177" s="13"/>
      <c r="H177" s="187" t="s">
        <v>1</v>
      </c>
      <c r="I177" s="189"/>
      <c r="J177" s="13"/>
      <c r="K177" s="13"/>
      <c r="L177" s="185"/>
      <c r="M177" s="190"/>
      <c r="N177" s="191"/>
      <c r="O177" s="191"/>
      <c r="P177" s="191"/>
      <c r="Q177" s="191"/>
      <c r="R177" s="191"/>
      <c r="S177" s="191"/>
      <c r="T177" s="19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87" t="s">
        <v>265</v>
      </c>
      <c r="AU177" s="187" t="s">
        <v>90</v>
      </c>
      <c r="AV177" s="13" t="s">
        <v>87</v>
      </c>
      <c r="AW177" s="13" t="s">
        <v>35</v>
      </c>
      <c r="AX177" s="13" t="s">
        <v>79</v>
      </c>
      <c r="AY177" s="187" t="s">
        <v>255</v>
      </c>
    </row>
    <row r="178" s="14" customFormat="1">
      <c r="A178" s="14"/>
      <c r="B178" s="193"/>
      <c r="C178" s="14"/>
      <c r="D178" s="186" t="s">
        <v>265</v>
      </c>
      <c r="E178" s="194" t="s">
        <v>1</v>
      </c>
      <c r="F178" s="195" t="s">
        <v>324</v>
      </c>
      <c r="G178" s="14"/>
      <c r="H178" s="196">
        <v>80</v>
      </c>
      <c r="I178" s="197"/>
      <c r="J178" s="14"/>
      <c r="K178" s="14"/>
      <c r="L178" s="193"/>
      <c r="M178" s="198"/>
      <c r="N178" s="199"/>
      <c r="O178" s="199"/>
      <c r="P178" s="199"/>
      <c r="Q178" s="199"/>
      <c r="R178" s="199"/>
      <c r="S178" s="199"/>
      <c r="T178" s="20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194" t="s">
        <v>265</v>
      </c>
      <c r="AU178" s="194" t="s">
        <v>90</v>
      </c>
      <c r="AV178" s="14" t="s">
        <v>90</v>
      </c>
      <c r="AW178" s="14" t="s">
        <v>35</v>
      </c>
      <c r="AX178" s="14" t="s">
        <v>79</v>
      </c>
      <c r="AY178" s="194" t="s">
        <v>255</v>
      </c>
    </row>
    <row r="179" s="15" customFormat="1">
      <c r="A179" s="15"/>
      <c r="B179" s="201"/>
      <c r="C179" s="15"/>
      <c r="D179" s="186" t="s">
        <v>265</v>
      </c>
      <c r="E179" s="202" t="s">
        <v>1</v>
      </c>
      <c r="F179" s="203" t="s">
        <v>269</v>
      </c>
      <c r="G179" s="15"/>
      <c r="H179" s="204">
        <v>80</v>
      </c>
      <c r="I179" s="205"/>
      <c r="J179" s="15"/>
      <c r="K179" s="15"/>
      <c r="L179" s="201"/>
      <c r="M179" s="206"/>
      <c r="N179" s="207"/>
      <c r="O179" s="207"/>
      <c r="P179" s="207"/>
      <c r="Q179" s="207"/>
      <c r="R179" s="207"/>
      <c r="S179" s="207"/>
      <c r="T179" s="208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02" t="s">
        <v>265</v>
      </c>
      <c r="AU179" s="202" t="s">
        <v>90</v>
      </c>
      <c r="AV179" s="15" t="s">
        <v>270</v>
      </c>
      <c r="AW179" s="15" t="s">
        <v>35</v>
      </c>
      <c r="AX179" s="15" t="s">
        <v>87</v>
      </c>
      <c r="AY179" s="202" t="s">
        <v>255</v>
      </c>
    </row>
    <row r="180" s="2" customFormat="1" ht="37.8" customHeight="1">
      <c r="A180" s="38"/>
      <c r="B180" s="171"/>
      <c r="C180" s="172" t="s">
        <v>325</v>
      </c>
      <c r="D180" s="172" t="s">
        <v>258</v>
      </c>
      <c r="E180" s="173" t="s">
        <v>326</v>
      </c>
      <c r="F180" s="174" t="s">
        <v>327</v>
      </c>
      <c r="G180" s="175" t="s">
        <v>297</v>
      </c>
      <c r="H180" s="176">
        <v>119</v>
      </c>
      <c r="I180" s="177"/>
      <c r="J180" s="178">
        <f>ROUND(I180*H180,2)</f>
        <v>0</v>
      </c>
      <c r="K180" s="174" t="s">
        <v>262</v>
      </c>
      <c r="L180" s="39"/>
      <c r="M180" s="179" t="s">
        <v>1</v>
      </c>
      <c r="N180" s="180" t="s">
        <v>44</v>
      </c>
      <c r="O180" s="77"/>
      <c r="P180" s="181">
        <f>O180*H180</f>
        <v>0</v>
      </c>
      <c r="Q180" s="181">
        <v>0</v>
      </c>
      <c r="R180" s="181">
        <f>Q180*H180</f>
        <v>0</v>
      </c>
      <c r="S180" s="181">
        <v>0</v>
      </c>
      <c r="T180" s="18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3" t="s">
        <v>263</v>
      </c>
      <c r="AT180" s="183" t="s">
        <v>258</v>
      </c>
      <c r="AU180" s="183" t="s">
        <v>90</v>
      </c>
      <c r="AY180" s="19" t="s">
        <v>255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19" t="s">
        <v>87</v>
      </c>
      <c r="BK180" s="184">
        <f>ROUND(I180*H180,2)</f>
        <v>0</v>
      </c>
      <c r="BL180" s="19" t="s">
        <v>263</v>
      </c>
      <c r="BM180" s="183" t="s">
        <v>328</v>
      </c>
    </row>
    <row r="181" s="13" customFormat="1">
      <c r="A181" s="13"/>
      <c r="B181" s="185"/>
      <c r="C181" s="13"/>
      <c r="D181" s="186" t="s">
        <v>265</v>
      </c>
      <c r="E181" s="187" t="s">
        <v>1</v>
      </c>
      <c r="F181" s="188" t="s">
        <v>299</v>
      </c>
      <c r="G181" s="13"/>
      <c r="H181" s="187" t="s">
        <v>1</v>
      </c>
      <c r="I181" s="189"/>
      <c r="J181" s="13"/>
      <c r="K181" s="13"/>
      <c r="L181" s="185"/>
      <c r="M181" s="190"/>
      <c r="N181" s="191"/>
      <c r="O181" s="191"/>
      <c r="P181" s="191"/>
      <c r="Q181" s="191"/>
      <c r="R181" s="191"/>
      <c r="S181" s="191"/>
      <c r="T181" s="19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187" t="s">
        <v>265</v>
      </c>
      <c r="AU181" s="187" t="s">
        <v>90</v>
      </c>
      <c r="AV181" s="13" t="s">
        <v>87</v>
      </c>
      <c r="AW181" s="13" t="s">
        <v>35</v>
      </c>
      <c r="AX181" s="13" t="s">
        <v>79</v>
      </c>
      <c r="AY181" s="187" t="s">
        <v>255</v>
      </c>
    </row>
    <row r="182" s="14" customFormat="1">
      <c r="A182" s="14"/>
      <c r="B182" s="193"/>
      <c r="C182" s="14"/>
      <c r="D182" s="186" t="s">
        <v>265</v>
      </c>
      <c r="E182" s="194" t="s">
        <v>1</v>
      </c>
      <c r="F182" s="195" t="s">
        <v>329</v>
      </c>
      <c r="G182" s="14"/>
      <c r="H182" s="196">
        <v>119</v>
      </c>
      <c r="I182" s="197"/>
      <c r="J182" s="14"/>
      <c r="K182" s="14"/>
      <c r="L182" s="193"/>
      <c r="M182" s="198"/>
      <c r="N182" s="199"/>
      <c r="O182" s="199"/>
      <c r="P182" s="199"/>
      <c r="Q182" s="199"/>
      <c r="R182" s="199"/>
      <c r="S182" s="199"/>
      <c r="T182" s="20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194" t="s">
        <v>265</v>
      </c>
      <c r="AU182" s="194" t="s">
        <v>90</v>
      </c>
      <c r="AV182" s="14" t="s">
        <v>90</v>
      </c>
      <c r="AW182" s="14" t="s">
        <v>35</v>
      </c>
      <c r="AX182" s="14" t="s">
        <v>79</v>
      </c>
      <c r="AY182" s="194" t="s">
        <v>255</v>
      </c>
    </row>
    <row r="183" s="15" customFormat="1">
      <c r="A183" s="15"/>
      <c r="B183" s="201"/>
      <c r="C183" s="15"/>
      <c r="D183" s="186" t="s">
        <v>265</v>
      </c>
      <c r="E183" s="202" t="s">
        <v>1</v>
      </c>
      <c r="F183" s="203" t="s">
        <v>269</v>
      </c>
      <c r="G183" s="15"/>
      <c r="H183" s="204">
        <v>119</v>
      </c>
      <c r="I183" s="205"/>
      <c r="J183" s="15"/>
      <c r="K183" s="15"/>
      <c r="L183" s="201"/>
      <c r="M183" s="206"/>
      <c r="N183" s="207"/>
      <c r="O183" s="207"/>
      <c r="P183" s="207"/>
      <c r="Q183" s="207"/>
      <c r="R183" s="207"/>
      <c r="S183" s="207"/>
      <c r="T183" s="208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02" t="s">
        <v>265</v>
      </c>
      <c r="AU183" s="202" t="s">
        <v>90</v>
      </c>
      <c r="AV183" s="15" t="s">
        <v>270</v>
      </c>
      <c r="AW183" s="15" t="s">
        <v>35</v>
      </c>
      <c r="AX183" s="15" t="s">
        <v>87</v>
      </c>
      <c r="AY183" s="202" t="s">
        <v>255</v>
      </c>
    </row>
    <row r="184" s="2" customFormat="1" ht="44.25" customHeight="1">
      <c r="A184" s="38"/>
      <c r="B184" s="171"/>
      <c r="C184" s="172" t="s">
        <v>330</v>
      </c>
      <c r="D184" s="172" t="s">
        <v>258</v>
      </c>
      <c r="E184" s="173" t="s">
        <v>317</v>
      </c>
      <c r="F184" s="174" t="s">
        <v>318</v>
      </c>
      <c r="G184" s="175" t="s">
        <v>297</v>
      </c>
      <c r="H184" s="176">
        <v>176</v>
      </c>
      <c r="I184" s="177"/>
      <c r="J184" s="178">
        <f>ROUND(I184*H184,2)</f>
        <v>0</v>
      </c>
      <c r="K184" s="174" t="s">
        <v>262</v>
      </c>
      <c r="L184" s="39"/>
      <c r="M184" s="179" t="s">
        <v>1</v>
      </c>
      <c r="N184" s="180" t="s">
        <v>44</v>
      </c>
      <c r="O184" s="77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3" t="s">
        <v>263</v>
      </c>
      <c r="AT184" s="183" t="s">
        <v>258</v>
      </c>
      <c r="AU184" s="183" t="s">
        <v>90</v>
      </c>
      <c r="AY184" s="19" t="s">
        <v>255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19" t="s">
        <v>87</v>
      </c>
      <c r="BK184" s="184">
        <f>ROUND(I184*H184,2)</f>
        <v>0</v>
      </c>
      <c r="BL184" s="19" t="s">
        <v>263</v>
      </c>
      <c r="BM184" s="183" t="s">
        <v>331</v>
      </c>
    </row>
    <row r="185" s="13" customFormat="1">
      <c r="A185" s="13"/>
      <c r="B185" s="185"/>
      <c r="C185" s="13"/>
      <c r="D185" s="186" t="s">
        <v>265</v>
      </c>
      <c r="E185" s="187" t="s">
        <v>1</v>
      </c>
      <c r="F185" s="188" t="s">
        <v>299</v>
      </c>
      <c r="G185" s="13"/>
      <c r="H185" s="187" t="s">
        <v>1</v>
      </c>
      <c r="I185" s="189"/>
      <c r="J185" s="13"/>
      <c r="K185" s="13"/>
      <c r="L185" s="185"/>
      <c r="M185" s="190"/>
      <c r="N185" s="191"/>
      <c r="O185" s="191"/>
      <c r="P185" s="191"/>
      <c r="Q185" s="191"/>
      <c r="R185" s="191"/>
      <c r="S185" s="191"/>
      <c r="T185" s="19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87" t="s">
        <v>265</v>
      </c>
      <c r="AU185" s="187" t="s">
        <v>90</v>
      </c>
      <c r="AV185" s="13" t="s">
        <v>87</v>
      </c>
      <c r="AW185" s="13" t="s">
        <v>35</v>
      </c>
      <c r="AX185" s="13" t="s">
        <v>79</v>
      </c>
      <c r="AY185" s="187" t="s">
        <v>255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305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332</v>
      </c>
      <c r="G187" s="14"/>
      <c r="H187" s="196">
        <v>176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79</v>
      </c>
      <c r="AY187" s="194" t="s">
        <v>255</v>
      </c>
    </row>
    <row r="188" s="15" customFormat="1">
      <c r="A188" s="15"/>
      <c r="B188" s="201"/>
      <c r="C188" s="15"/>
      <c r="D188" s="186" t="s">
        <v>265</v>
      </c>
      <c r="E188" s="202" t="s">
        <v>1</v>
      </c>
      <c r="F188" s="203" t="s">
        <v>269</v>
      </c>
      <c r="G188" s="15"/>
      <c r="H188" s="204">
        <v>176</v>
      </c>
      <c r="I188" s="205"/>
      <c r="J188" s="15"/>
      <c r="K188" s="15"/>
      <c r="L188" s="201"/>
      <c r="M188" s="206"/>
      <c r="N188" s="207"/>
      <c r="O188" s="207"/>
      <c r="P188" s="207"/>
      <c r="Q188" s="207"/>
      <c r="R188" s="207"/>
      <c r="S188" s="207"/>
      <c r="T188" s="208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02" t="s">
        <v>265</v>
      </c>
      <c r="AU188" s="202" t="s">
        <v>90</v>
      </c>
      <c r="AV188" s="15" t="s">
        <v>270</v>
      </c>
      <c r="AW188" s="15" t="s">
        <v>35</v>
      </c>
      <c r="AX188" s="15" t="s">
        <v>87</v>
      </c>
      <c r="AY188" s="202" t="s">
        <v>255</v>
      </c>
    </row>
    <row r="189" s="2" customFormat="1" ht="33" customHeight="1">
      <c r="A189" s="38"/>
      <c r="B189" s="171"/>
      <c r="C189" s="209" t="s">
        <v>263</v>
      </c>
      <c r="D189" s="209" t="s">
        <v>277</v>
      </c>
      <c r="E189" s="210" t="s">
        <v>333</v>
      </c>
      <c r="F189" s="211" t="s">
        <v>334</v>
      </c>
      <c r="G189" s="212" t="s">
        <v>297</v>
      </c>
      <c r="H189" s="213">
        <v>295</v>
      </c>
      <c r="I189" s="214"/>
      <c r="J189" s="215">
        <f>ROUND(I189*H189,2)</f>
        <v>0</v>
      </c>
      <c r="K189" s="211" t="s">
        <v>1</v>
      </c>
      <c r="L189" s="216"/>
      <c r="M189" s="217" t="s">
        <v>1</v>
      </c>
      <c r="N189" s="218" t="s">
        <v>44</v>
      </c>
      <c r="O189" s="77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280</v>
      </c>
      <c r="AT189" s="183" t="s">
        <v>277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270</v>
      </c>
      <c r="BM189" s="183" t="s">
        <v>335</v>
      </c>
    </row>
    <row r="190" s="13" customFormat="1">
      <c r="A190" s="13"/>
      <c r="B190" s="185"/>
      <c r="C190" s="13"/>
      <c r="D190" s="186" t="s">
        <v>265</v>
      </c>
      <c r="E190" s="187" t="s">
        <v>1</v>
      </c>
      <c r="F190" s="188" t="s">
        <v>299</v>
      </c>
      <c r="G190" s="13"/>
      <c r="H190" s="187" t="s">
        <v>1</v>
      </c>
      <c r="I190" s="189"/>
      <c r="J190" s="13"/>
      <c r="K190" s="13"/>
      <c r="L190" s="185"/>
      <c r="M190" s="190"/>
      <c r="N190" s="191"/>
      <c r="O190" s="191"/>
      <c r="P190" s="191"/>
      <c r="Q190" s="191"/>
      <c r="R190" s="191"/>
      <c r="S190" s="191"/>
      <c r="T190" s="19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87" t="s">
        <v>265</v>
      </c>
      <c r="AU190" s="187" t="s">
        <v>90</v>
      </c>
      <c r="AV190" s="13" t="s">
        <v>87</v>
      </c>
      <c r="AW190" s="13" t="s">
        <v>35</v>
      </c>
      <c r="AX190" s="13" t="s">
        <v>79</v>
      </c>
      <c r="AY190" s="187" t="s">
        <v>255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336</v>
      </c>
      <c r="G191" s="14"/>
      <c r="H191" s="196">
        <v>295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79</v>
      </c>
      <c r="AY191" s="194" t="s">
        <v>255</v>
      </c>
    </row>
    <row r="192" s="15" customFormat="1">
      <c r="A192" s="15"/>
      <c r="B192" s="201"/>
      <c r="C192" s="15"/>
      <c r="D192" s="186" t="s">
        <v>265</v>
      </c>
      <c r="E192" s="202" t="s">
        <v>1</v>
      </c>
      <c r="F192" s="203" t="s">
        <v>269</v>
      </c>
      <c r="G192" s="15"/>
      <c r="H192" s="204">
        <v>295</v>
      </c>
      <c r="I192" s="205"/>
      <c r="J192" s="15"/>
      <c r="K192" s="15"/>
      <c r="L192" s="201"/>
      <c r="M192" s="206"/>
      <c r="N192" s="207"/>
      <c r="O192" s="207"/>
      <c r="P192" s="207"/>
      <c r="Q192" s="207"/>
      <c r="R192" s="207"/>
      <c r="S192" s="207"/>
      <c r="T192" s="208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02" t="s">
        <v>265</v>
      </c>
      <c r="AU192" s="202" t="s">
        <v>90</v>
      </c>
      <c r="AV192" s="15" t="s">
        <v>270</v>
      </c>
      <c r="AW192" s="15" t="s">
        <v>35</v>
      </c>
      <c r="AX192" s="15" t="s">
        <v>87</v>
      </c>
      <c r="AY192" s="202" t="s">
        <v>255</v>
      </c>
    </row>
    <row r="193" s="2" customFormat="1" ht="37.8" customHeight="1">
      <c r="A193" s="38"/>
      <c r="B193" s="171"/>
      <c r="C193" s="172" t="s">
        <v>337</v>
      </c>
      <c r="D193" s="172" t="s">
        <v>258</v>
      </c>
      <c r="E193" s="173" t="s">
        <v>326</v>
      </c>
      <c r="F193" s="174" t="s">
        <v>327</v>
      </c>
      <c r="G193" s="175" t="s">
        <v>297</v>
      </c>
      <c r="H193" s="176">
        <v>62</v>
      </c>
      <c r="I193" s="177"/>
      <c r="J193" s="178">
        <f>ROUND(I193*H193,2)</f>
        <v>0</v>
      </c>
      <c r="K193" s="174" t="s">
        <v>262</v>
      </c>
      <c r="L193" s="39"/>
      <c r="M193" s="179" t="s">
        <v>1</v>
      </c>
      <c r="N193" s="180" t="s">
        <v>44</v>
      </c>
      <c r="O193" s="77"/>
      <c r="P193" s="181">
        <f>O193*H193</f>
        <v>0</v>
      </c>
      <c r="Q193" s="181">
        <v>0</v>
      </c>
      <c r="R193" s="181">
        <f>Q193*H193</f>
        <v>0</v>
      </c>
      <c r="S193" s="181">
        <v>0</v>
      </c>
      <c r="T193" s="18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83" t="s">
        <v>263</v>
      </c>
      <c r="AT193" s="183" t="s">
        <v>258</v>
      </c>
      <c r="AU193" s="183" t="s">
        <v>90</v>
      </c>
      <c r="AY193" s="19" t="s">
        <v>255</v>
      </c>
      <c r="BE193" s="184">
        <f>IF(N193="základní",J193,0)</f>
        <v>0</v>
      </c>
      <c r="BF193" s="184">
        <f>IF(N193="snížená",J193,0)</f>
        <v>0</v>
      </c>
      <c r="BG193" s="184">
        <f>IF(N193="zákl. přenesená",J193,0)</f>
        <v>0</v>
      </c>
      <c r="BH193" s="184">
        <f>IF(N193="sníž. přenesená",J193,0)</f>
        <v>0</v>
      </c>
      <c r="BI193" s="184">
        <f>IF(N193="nulová",J193,0)</f>
        <v>0</v>
      </c>
      <c r="BJ193" s="19" t="s">
        <v>87</v>
      </c>
      <c r="BK193" s="184">
        <f>ROUND(I193*H193,2)</f>
        <v>0</v>
      </c>
      <c r="BL193" s="19" t="s">
        <v>263</v>
      </c>
      <c r="BM193" s="183" t="s">
        <v>338</v>
      </c>
    </row>
    <row r="194" s="13" customFormat="1">
      <c r="A194" s="13"/>
      <c r="B194" s="185"/>
      <c r="C194" s="13"/>
      <c r="D194" s="186" t="s">
        <v>265</v>
      </c>
      <c r="E194" s="187" t="s">
        <v>1</v>
      </c>
      <c r="F194" s="188" t="s">
        <v>299</v>
      </c>
      <c r="G194" s="13"/>
      <c r="H194" s="187" t="s">
        <v>1</v>
      </c>
      <c r="I194" s="189"/>
      <c r="J194" s="13"/>
      <c r="K194" s="13"/>
      <c r="L194" s="185"/>
      <c r="M194" s="190"/>
      <c r="N194" s="191"/>
      <c r="O194" s="191"/>
      <c r="P194" s="191"/>
      <c r="Q194" s="191"/>
      <c r="R194" s="191"/>
      <c r="S194" s="191"/>
      <c r="T194" s="19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187" t="s">
        <v>265</v>
      </c>
      <c r="AU194" s="187" t="s">
        <v>90</v>
      </c>
      <c r="AV194" s="13" t="s">
        <v>87</v>
      </c>
      <c r="AW194" s="13" t="s">
        <v>35</v>
      </c>
      <c r="AX194" s="13" t="s">
        <v>79</v>
      </c>
      <c r="AY194" s="187" t="s">
        <v>255</v>
      </c>
    </row>
    <row r="195" s="14" customFormat="1">
      <c r="A195" s="14"/>
      <c r="B195" s="193"/>
      <c r="C195" s="14"/>
      <c r="D195" s="186" t="s">
        <v>265</v>
      </c>
      <c r="E195" s="194" t="s">
        <v>1</v>
      </c>
      <c r="F195" s="195" t="s">
        <v>339</v>
      </c>
      <c r="G195" s="14"/>
      <c r="H195" s="196">
        <v>62</v>
      </c>
      <c r="I195" s="197"/>
      <c r="J195" s="14"/>
      <c r="K195" s="14"/>
      <c r="L195" s="193"/>
      <c r="M195" s="198"/>
      <c r="N195" s="199"/>
      <c r="O195" s="199"/>
      <c r="P195" s="199"/>
      <c r="Q195" s="199"/>
      <c r="R195" s="199"/>
      <c r="S195" s="199"/>
      <c r="T195" s="20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194" t="s">
        <v>265</v>
      </c>
      <c r="AU195" s="194" t="s">
        <v>90</v>
      </c>
      <c r="AV195" s="14" t="s">
        <v>90</v>
      </c>
      <c r="AW195" s="14" t="s">
        <v>35</v>
      </c>
      <c r="AX195" s="14" t="s">
        <v>79</v>
      </c>
      <c r="AY195" s="194" t="s">
        <v>255</v>
      </c>
    </row>
    <row r="196" s="15" customFormat="1">
      <c r="A196" s="15"/>
      <c r="B196" s="201"/>
      <c r="C196" s="15"/>
      <c r="D196" s="186" t="s">
        <v>265</v>
      </c>
      <c r="E196" s="202" t="s">
        <v>1</v>
      </c>
      <c r="F196" s="203" t="s">
        <v>269</v>
      </c>
      <c r="G196" s="15"/>
      <c r="H196" s="204">
        <v>62</v>
      </c>
      <c r="I196" s="205"/>
      <c r="J196" s="15"/>
      <c r="K196" s="15"/>
      <c r="L196" s="201"/>
      <c r="M196" s="206"/>
      <c r="N196" s="207"/>
      <c r="O196" s="207"/>
      <c r="P196" s="207"/>
      <c r="Q196" s="207"/>
      <c r="R196" s="207"/>
      <c r="S196" s="207"/>
      <c r="T196" s="208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02" t="s">
        <v>265</v>
      </c>
      <c r="AU196" s="202" t="s">
        <v>90</v>
      </c>
      <c r="AV196" s="15" t="s">
        <v>270</v>
      </c>
      <c r="AW196" s="15" t="s">
        <v>35</v>
      </c>
      <c r="AX196" s="15" t="s">
        <v>87</v>
      </c>
      <c r="AY196" s="202" t="s">
        <v>255</v>
      </c>
    </row>
    <row r="197" s="2" customFormat="1" ht="44.25" customHeight="1">
      <c r="A197" s="38"/>
      <c r="B197" s="171"/>
      <c r="C197" s="172" t="s">
        <v>340</v>
      </c>
      <c r="D197" s="172" t="s">
        <v>258</v>
      </c>
      <c r="E197" s="173" t="s">
        <v>317</v>
      </c>
      <c r="F197" s="174" t="s">
        <v>318</v>
      </c>
      <c r="G197" s="175" t="s">
        <v>297</v>
      </c>
      <c r="H197" s="176">
        <v>64</v>
      </c>
      <c r="I197" s="177"/>
      <c r="J197" s="178">
        <f>ROUND(I197*H197,2)</f>
        <v>0</v>
      </c>
      <c r="K197" s="174" t="s">
        <v>262</v>
      </c>
      <c r="L197" s="39"/>
      <c r="M197" s="179" t="s">
        <v>1</v>
      </c>
      <c r="N197" s="180" t="s">
        <v>44</v>
      </c>
      <c r="O197" s="77"/>
      <c r="P197" s="181">
        <f>O197*H197</f>
        <v>0</v>
      </c>
      <c r="Q197" s="181">
        <v>0</v>
      </c>
      <c r="R197" s="181">
        <f>Q197*H197</f>
        <v>0</v>
      </c>
      <c r="S197" s="181">
        <v>0</v>
      </c>
      <c r="T197" s="18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3" t="s">
        <v>263</v>
      </c>
      <c r="AT197" s="183" t="s">
        <v>258</v>
      </c>
      <c r="AU197" s="183" t="s">
        <v>90</v>
      </c>
      <c r="AY197" s="19" t="s">
        <v>255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19" t="s">
        <v>87</v>
      </c>
      <c r="BK197" s="184">
        <f>ROUND(I197*H197,2)</f>
        <v>0</v>
      </c>
      <c r="BL197" s="19" t="s">
        <v>263</v>
      </c>
      <c r="BM197" s="183" t="s">
        <v>341</v>
      </c>
    </row>
    <row r="198" s="13" customFormat="1">
      <c r="A198" s="13"/>
      <c r="B198" s="185"/>
      <c r="C198" s="13"/>
      <c r="D198" s="186" t="s">
        <v>265</v>
      </c>
      <c r="E198" s="187" t="s">
        <v>1</v>
      </c>
      <c r="F198" s="188" t="s">
        <v>299</v>
      </c>
      <c r="G198" s="13"/>
      <c r="H198" s="187" t="s">
        <v>1</v>
      </c>
      <c r="I198" s="189"/>
      <c r="J198" s="13"/>
      <c r="K198" s="13"/>
      <c r="L198" s="185"/>
      <c r="M198" s="190"/>
      <c r="N198" s="191"/>
      <c r="O198" s="191"/>
      <c r="P198" s="191"/>
      <c r="Q198" s="191"/>
      <c r="R198" s="191"/>
      <c r="S198" s="191"/>
      <c r="T198" s="19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187" t="s">
        <v>265</v>
      </c>
      <c r="AU198" s="187" t="s">
        <v>90</v>
      </c>
      <c r="AV198" s="13" t="s">
        <v>87</v>
      </c>
      <c r="AW198" s="13" t="s">
        <v>35</v>
      </c>
      <c r="AX198" s="13" t="s">
        <v>79</v>
      </c>
      <c r="AY198" s="187" t="s">
        <v>255</v>
      </c>
    </row>
    <row r="199" s="13" customFormat="1">
      <c r="A199" s="13"/>
      <c r="B199" s="185"/>
      <c r="C199" s="13"/>
      <c r="D199" s="186" t="s">
        <v>265</v>
      </c>
      <c r="E199" s="187" t="s">
        <v>1</v>
      </c>
      <c r="F199" s="188" t="s">
        <v>305</v>
      </c>
      <c r="G199" s="13"/>
      <c r="H199" s="187" t="s">
        <v>1</v>
      </c>
      <c r="I199" s="189"/>
      <c r="J199" s="13"/>
      <c r="K199" s="13"/>
      <c r="L199" s="185"/>
      <c r="M199" s="190"/>
      <c r="N199" s="191"/>
      <c r="O199" s="191"/>
      <c r="P199" s="191"/>
      <c r="Q199" s="191"/>
      <c r="R199" s="191"/>
      <c r="S199" s="191"/>
      <c r="T199" s="19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87" t="s">
        <v>265</v>
      </c>
      <c r="AU199" s="187" t="s">
        <v>90</v>
      </c>
      <c r="AV199" s="13" t="s">
        <v>87</v>
      </c>
      <c r="AW199" s="13" t="s">
        <v>35</v>
      </c>
      <c r="AX199" s="13" t="s">
        <v>79</v>
      </c>
      <c r="AY199" s="187" t="s">
        <v>255</v>
      </c>
    </row>
    <row r="200" s="14" customFormat="1">
      <c r="A200" s="14"/>
      <c r="B200" s="193"/>
      <c r="C200" s="14"/>
      <c r="D200" s="186" t="s">
        <v>265</v>
      </c>
      <c r="E200" s="194" t="s">
        <v>1</v>
      </c>
      <c r="F200" s="195" t="s">
        <v>342</v>
      </c>
      <c r="G200" s="14"/>
      <c r="H200" s="196">
        <v>64</v>
      </c>
      <c r="I200" s="197"/>
      <c r="J200" s="14"/>
      <c r="K200" s="14"/>
      <c r="L200" s="193"/>
      <c r="M200" s="198"/>
      <c r="N200" s="199"/>
      <c r="O200" s="199"/>
      <c r="P200" s="199"/>
      <c r="Q200" s="199"/>
      <c r="R200" s="199"/>
      <c r="S200" s="199"/>
      <c r="T200" s="20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194" t="s">
        <v>265</v>
      </c>
      <c r="AU200" s="194" t="s">
        <v>90</v>
      </c>
      <c r="AV200" s="14" t="s">
        <v>90</v>
      </c>
      <c r="AW200" s="14" t="s">
        <v>35</v>
      </c>
      <c r="AX200" s="14" t="s">
        <v>79</v>
      </c>
      <c r="AY200" s="194" t="s">
        <v>255</v>
      </c>
    </row>
    <row r="201" s="15" customFormat="1">
      <c r="A201" s="15"/>
      <c r="B201" s="201"/>
      <c r="C201" s="15"/>
      <c r="D201" s="186" t="s">
        <v>265</v>
      </c>
      <c r="E201" s="202" t="s">
        <v>1</v>
      </c>
      <c r="F201" s="203" t="s">
        <v>269</v>
      </c>
      <c r="G201" s="15"/>
      <c r="H201" s="204">
        <v>64</v>
      </c>
      <c r="I201" s="205"/>
      <c r="J201" s="15"/>
      <c r="K201" s="15"/>
      <c r="L201" s="201"/>
      <c r="M201" s="206"/>
      <c r="N201" s="207"/>
      <c r="O201" s="207"/>
      <c r="P201" s="207"/>
      <c r="Q201" s="207"/>
      <c r="R201" s="207"/>
      <c r="S201" s="207"/>
      <c r="T201" s="208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02" t="s">
        <v>265</v>
      </c>
      <c r="AU201" s="202" t="s">
        <v>90</v>
      </c>
      <c r="AV201" s="15" t="s">
        <v>270</v>
      </c>
      <c r="AW201" s="15" t="s">
        <v>35</v>
      </c>
      <c r="AX201" s="15" t="s">
        <v>87</v>
      </c>
      <c r="AY201" s="202" t="s">
        <v>255</v>
      </c>
    </row>
    <row r="202" s="2" customFormat="1" ht="33" customHeight="1">
      <c r="A202" s="38"/>
      <c r="B202" s="171"/>
      <c r="C202" s="209" t="s">
        <v>343</v>
      </c>
      <c r="D202" s="209" t="s">
        <v>277</v>
      </c>
      <c r="E202" s="210" t="s">
        <v>344</v>
      </c>
      <c r="F202" s="211" t="s">
        <v>345</v>
      </c>
      <c r="G202" s="212" t="s">
        <v>297</v>
      </c>
      <c r="H202" s="213">
        <v>126</v>
      </c>
      <c r="I202" s="214"/>
      <c r="J202" s="215">
        <f>ROUND(I202*H202,2)</f>
        <v>0</v>
      </c>
      <c r="K202" s="211" t="s">
        <v>1</v>
      </c>
      <c r="L202" s="216"/>
      <c r="M202" s="217" t="s">
        <v>1</v>
      </c>
      <c r="N202" s="218" t="s">
        <v>44</v>
      </c>
      <c r="O202" s="77"/>
      <c r="P202" s="181">
        <f>O202*H202</f>
        <v>0</v>
      </c>
      <c r="Q202" s="181">
        <v>0</v>
      </c>
      <c r="R202" s="181">
        <f>Q202*H202</f>
        <v>0</v>
      </c>
      <c r="S202" s="181">
        <v>0</v>
      </c>
      <c r="T202" s="18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83" t="s">
        <v>280</v>
      </c>
      <c r="AT202" s="183" t="s">
        <v>277</v>
      </c>
      <c r="AU202" s="183" t="s">
        <v>90</v>
      </c>
      <c r="AY202" s="19" t="s">
        <v>255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19" t="s">
        <v>87</v>
      </c>
      <c r="BK202" s="184">
        <f>ROUND(I202*H202,2)</f>
        <v>0</v>
      </c>
      <c r="BL202" s="19" t="s">
        <v>270</v>
      </c>
      <c r="BM202" s="183" t="s">
        <v>346</v>
      </c>
    </row>
    <row r="203" s="13" customFormat="1">
      <c r="A203" s="13"/>
      <c r="B203" s="185"/>
      <c r="C203" s="13"/>
      <c r="D203" s="186" t="s">
        <v>265</v>
      </c>
      <c r="E203" s="187" t="s">
        <v>1</v>
      </c>
      <c r="F203" s="188" t="s">
        <v>299</v>
      </c>
      <c r="G203" s="13"/>
      <c r="H203" s="187" t="s">
        <v>1</v>
      </c>
      <c r="I203" s="189"/>
      <c r="J203" s="13"/>
      <c r="K203" s="13"/>
      <c r="L203" s="185"/>
      <c r="M203" s="190"/>
      <c r="N203" s="191"/>
      <c r="O203" s="191"/>
      <c r="P203" s="191"/>
      <c r="Q203" s="191"/>
      <c r="R203" s="191"/>
      <c r="S203" s="191"/>
      <c r="T203" s="19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87" t="s">
        <v>265</v>
      </c>
      <c r="AU203" s="187" t="s">
        <v>90</v>
      </c>
      <c r="AV203" s="13" t="s">
        <v>87</v>
      </c>
      <c r="AW203" s="13" t="s">
        <v>35</v>
      </c>
      <c r="AX203" s="13" t="s">
        <v>79</v>
      </c>
      <c r="AY203" s="187" t="s">
        <v>255</v>
      </c>
    </row>
    <row r="204" s="14" customFormat="1">
      <c r="A204" s="14"/>
      <c r="B204" s="193"/>
      <c r="C204" s="14"/>
      <c r="D204" s="186" t="s">
        <v>265</v>
      </c>
      <c r="E204" s="194" t="s">
        <v>1</v>
      </c>
      <c r="F204" s="195" t="s">
        <v>347</v>
      </c>
      <c r="G204" s="14"/>
      <c r="H204" s="196">
        <v>126</v>
      </c>
      <c r="I204" s="197"/>
      <c r="J204" s="14"/>
      <c r="K204" s="14"/>
      <c r="L204" s="193"/>
      <c r="M204" s="198"/>
      <c r="N204" s="199"/>
      <c r="O204" s="199"/>
      <c r="P204" s="199"/>
      <c r="Q204" s="199"/>
      <c r="R204" s="199"/>
      <c r="S204" s="199"/>
      <c r="T204" s="20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194" t="s">
        <v>265</v>
      </c>
      <c r="AU204" s="194" t="s">
        <v>90</v>
      </c>
      <c r="AV204" s="14" t="s">
        <v>90</v>
      </c>
      <c r="AW204" s="14" t="s">
        <v>35</v>
      </c>
      <c r="AX204" s="14" t="s">
        <v>79</v>
      </c>
      <c r="AY204" s="194" t="s">
        <v>255</v>
      </c>
    </row>
    <row r="205" s="15" customFormat="1">
      <c r="A205" s="15"/>
      <c r="B205" s="201"/>
      <c r="C205" s="15"/>
      <c r="D205" s="186" t="s">
        <v>265</v>
      </c>
      <c r="E205" s="202" t="s">
        <v>1</v>
      </c>
      <c r="F205" s="203" t="s">
        <v>269</v>
      </c>
      <c r="G205" s="15"/>
      <c r="H205" s="204">
        <v>126</v>
      </c>
      <c r="I205" s="205"/>
      <c r="J205" s="15"/>
      <c r="K205" s="15"/>
      <c r="L205" s="201"/>
      <c r="M205" s="206"/>
      <c r="N205" s="207"/>
      <c r="O205" s="207"/>
      <c r="P205" s="207"/>
      <c r="Q205" s="207"/>
      <c r="R205" s="207"/>
      <c r="S205" s="207"/>
      <c r="T205" s="20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02" t="s">
        <v>265</v>
      </c>
      <c r="AU205" s="202" t="s">
        <v>90</v>
      </c>
      <c r="AV205" s="15" t="s">
        <v>270</v>
      </c>
      <c r="AW205" s="15" t="s">
        <v>35</v>
      </c>
      <c r="AX205" s="15" t="s">
        <v>87</v>
      </c>
      <c r="AY205" s="202" t="s">
        <v>255</v>
      </c>
    </row>
    <row r="206" s="2" customFormat="1" ht="49.05" customHeight="1">
      <c r="A206" s="38"/>
      <c r="B206" s="171"/>
      <c r="C206" s="172" t="s">
        <v>348</v>
      </c>
      <c r="D206" s="172" t="s">
        <v>258</v>
      </c>
      <c r="E206" s="173" t="s">
        <v>349</v>
      </c>
      <c r="F206" s="174" t="s">
        <v>350</v>
      </c>
      <c r="G206" s="175" t="s">
        <v>297</v>
      </c>
      <c r="H206" s="176">
        <v>52</v>
      </c>
      <c r="I206" s="177"/>
      <c r="J206" s="178">
        <f>ROUND(I206*H206,2)</f>
        <v>0</v>
      </c>
      <c r="K206" s="174" t="s">
        <v>1</v>
      </c>
      <c r="L206" s="39"/>
      <c r="M206" s="179" t="s">
        <v>1</v>
      </c>
      <c r="N206" s="180" t="s">
        <v>44</v>
      </c>
      <c r="O206" s="77"/>
      <c r="P206" s="181">
        <f>O206*H206</f>
        <v>0</v>
      </c>
      <c r="Q206" s="181">
        <v>0</v>
      </c>
      <c r="R206" s="181">
        <f>Q206*H206</f>
        <v>0</v>
      </c>
      <c r="S206" s="181">
        <v>0</v>
      </c>
      <c r="T206" s="18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3" t="s">
        <v>263</v>
      </c>
      <c r="AT206" s="183" t="s">
        <v>258</v>
      </c>
      <c r="AU206" s="183" t="s">
        <v>90</v>
      </c>
      <c r="AY206" s="19" t="s">
        <v>255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19" t="s">
        <v>87</v>
      </c>
      <c r="BK206" s="184">
        <f>ROUND(I206*H206,2)</f>
        <v>0</v>
      </c>
      <c r="BL206" s="19" t="s">
        <v>263</v>
      </c>
      <c r="BM206" s="183" t="s">
        <v>351</v>
      </c>
    </row>
    <row r="207" s="13" customFormat="1">
      <c r="A207" s="13"/>
      <c r="B207" s="185"/>
      <c r="C207" s="13"/>
      <c r="D207" s="186" t="s">
        <v>265</v>
      </c>
      <c r="E207" s="187" t="s">
        <v>1</v>
      </c>
      <c r="F207" s="188" t="s">
        <v>299</v>
      </c>
      <c r="G207" s="13"/>
      <c r="H207" s="187" t="s">
        <v>1</v>
      </c>
      <c r="I207" s="189"/>
      <c r="J207" s="13"/>
      <c r="K207" s="13"/>
      <c r="L207" s="185"/>
      <c r="M207" s="190"/>
      <c r="N207" s="191"/>
      <c r="O207" s="191"/>
      <c r="P207" s="191"/>
      <c r="Q207" s="191"/>
      <c r="R207" s="191"/>
      <c r="S207" s="191"/>
      <c r="T207" s="19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87" t="s">
        <v>265</v>
      </c>
      <c r="AU207" s="187" t="s">
        <v>90</v>
      </c>
      <c r="AV207" s="13" t="s">
        <v>87</v>
      </c>
      <c r="AW207" s="13" t="s">
        <v>35</v>
      </c>
      <c r="AX207" s="13" t="s">
        <v>79</v>
      </c>
      <c r="AY207" s="187" t="s">
        <v>255</v>
      </c>
    </row>
    <row r="208" s="14" customFormat="1">
      <c r="A208" s="14"/>
      <c r="B208" s="193"/>
      <c r="C208" s="14"/>
      <c r="D208" s="186" t="s">
        <v>265</v>
      </c>
      <c r="E208" s="194" t="s">
        <v>1</v>
      </c>
      <c r="F208" s="195" t="s">
        <v>352</v>
      </c>
      <c r="G208" s="14"/>
      <c r="H208" s="196">
        <v>52</v>
      </c>
      <c r="I208" s="197"/>
      <c r="J208" s="14"/>
      <c r="K208" s="14"/>
      <c r="L208" s="193"/>
      <c r="M208" s="198"/>
      <c r="N208" s="199"/>
      <c r="O208" s="199"/>
      <c r="P208" s="199"/>
      <c r="Q208" s="199"/>
      <c r="R208" s="199"/>
      <c r="S208" s="199"/>
      <c r="T208" s="20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194" t="s">
        <v>265</v>
      </c>
      <c r="AU208" s="194" t="s">
        <v>90</v>
      </c>
      <c r="AV208" s="14" t="s">
        <v>90</v>
      </c>
      <c r="AW208" s="14" t="s">
        <v>35</v>
      </c>
      <c r="AX208" s="14" t="s">
        <v>79</v>
      </c>
      <c r="AY208" s="194" t="s">
        <v>255</v>
      </c>
    </row>
    <row r="209" s="15" customFormat="1">
      <c r="A209" s="15"/>
      <c r="B209" s="201"/>
      <c r="C209" s="15"/>
      <c r="D209" s="186" t="s">
        <v>265</v>
      </c>
      <c r="E209" s="202" t="s">
        <v>1</v>
      </c>
      <c r="F209" s="203" t="s">
        <v>269</v>
      </c>
      <c r="G209" s="15"/>
      <c r="H209" s="204">
        <v>52</v>
      </c>
      <c r="I209" s="205"/>
      <c r="J209" s="15"/>
      <c r="K209" s="15"/>
      <c r="L209" s="201"/>
      <c r="M209" s="206"/>
      <c r="N209" s="207"/>
      <c r="O209" s="207"/>
      <c r="P209" s="207"/>
      <c r="Q209" s="207"/>
      <c r="R209" s="207"/>
      <c r="S209" s="207"/>
      <c r="T209" s="20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02" t="s">
        <v>265</v>
      </c>
      <c r="AU209" s="202" t="s">
        <v>90</v>
      </c>
      <c r="AV209" s="15" t="s">
        <v>270</v>
      </c>
      <c r="AW209" s="15" t="s">
        <v>35</v>
      </c>
      <c r="AX209" s="15" t="s">
        <v>87</v>
      </c>
      <c r="AY209" s="202" t="s">
        <v>255</v>
      </c>
    </row>
    <row r="210" s="2" customFormat="1" ht="44.25" customHeight="1">
      <c r="A210" s="38"/>
      <c r="B210" s="171"/>
      <c r="C210" s="172" t="s">
        <v>7</v>
      </c>
      <c r="D210" s="172" t="s">
        <v>258</v>
      </c>
      <c r="E210" s="173" t="s">
        <v>353</v>
      </c>
      <c r="F210" s="174" t="s">
        <v>354</v>
      </c>
      <c r="G210" s="175" t="s">
        <v>297</v>
      </c>
      <c r="H210" s="176">
        <v>51</v>
      </c>
      <c r="I210" s="177"/>
      <c r="J210" s="178">
        <f>ROUND(I210*H210,2)</f>
        <v>0</v>
      </c>
      <c r="K210" s="174" t="s">
        <v>262</v>
      </c>
      <c r="L210" s="39"/>
      <c r="M210" s="179" t="s">
        <v>1</v>
      </c>
      <c r="N210" s="180" t="s">
        <v>44</v>
      </c>
      <c r="O210" s="77"/>
      <c r="P210" s="181">
        <f>O210*H210</f>
        <v>0</v>
      </c>
      <c r="Q210" s="181">
        <v>0</v>
      </c>
      <c r="R210" s="181">
        <f>Q210*H210</f>
        <v>0</v>
      </c>
      <c r="S210" s="181">
        <v>0</v>
      </c>
      <c r="T210" s="18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3" t="s">
        <v>263</v>
      </c>
      <c r="AT210" s="183" t="s">
        <v>258</v>
      </c>
      <c r="AU210" s="183" t="s">
        <v>90</v>
      </c>
      <c r="AY210" s="19" t="s">
        <v>255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19" t="s">
        <v>87</v>
      </c>
      <c r="BK210" s="184">
        <f>ROUND(I210*H210,2)</f>
        <v>0</v>
      </c>
      <c r="BL210" s="19" t="s">
        <v>263</v>
      </c>
      <c r="BM210" s="183" t="s">
        <v>355</v>
      </c>
    </row>
    <row r="211" s="13" customFormat="1">
      <c r="A211" s="13"/>
      <c r="B211" s="185"/>
      <c r="C211" s="13"/>
      <c r="D211" s="186" t="s">
        <v>265</v>
      </c>
      <c r="E211" s="187" t="s">
        <v>1</v>
      </c>
      <c r="F211" s="188" t="s">
        <v>299</v>
      </c>
      <c r="G211" s="13"/>
      <c r="H211" s="187" t="s">
        <v>1</v>
      </c>
      <c r="I211" s="189"/>
      <c r="J211" s="13"/>
      <c r="K211" s="13"/>
      <c r="L211" s="185"/>
      <c r="M211" s="190"/>
      <c r="N211" s="191"/>
      <c r="O211" s="191"/>
      <c r="P211" s="191"/>
      <c r="Q211" s="191"/>
      <c r="R211" s="191"/>
      <c r="S211" s="191"/>
      <c r="T211" s="19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87" t="s">
        <v>265</v>
      </c>
      <c r="AU211" s="187" t="s">
        <v>90</v>
      </c>
      <c r="AV211" s="13" t="s">
        <v>87</v>
      </c>
      <c r="AW211" s="13" t="s">
        <v>35</v>
      </c>
      <c r="AX211" s="13" t="s">
        <v>79</v>
      </c>
      <c r="AY211" s="187" t="s">
        <v>255</v>
      </c>
    </row>
    <row r="212" s="13" customFormat="1">
      <c r="A212" s="13"/>
      <c r="B212" s="185"/>
      <c r="C212" s="13"/>
      <c r="D212" s="186" t="s">
        <v>265</v>
      </c>
      <c r="E212" s="187" t="s">
        <v>1</v>
      </c>
      <c r="F212" s="188" t="s">
        <v>305</v>
      </c>
      <c r="G212" s="13"/>
      <c r="H212" s="187" t="s">
        <v>1</v>
      </c>
      <c r="I212" s="189"/>
      <c r="J212" s="13"/>
      <c r="K212" s="13"/>
      <c r="L212" s="185"/>
      <c r="M212" s="190"/>
      <c r="N212" s="191"/>
      <c r="O212" s="191"/>
      <c r="P212" s="191"/>
      <c r="Q212" s="191"/>
      <c r="R212" s="191"/>
      <c r="S212" s="191"/>
      <c r="T212" s="19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87" t="s">
        <v>265</v>
      </c>
      <c r="AU212" s="187" t="s">
        <v>90</v>
      </c>
      <c r="AV212" s="13" t="s">
        <v>87</v>
      </c>
      <c r="AW212" s="13" t="s">
        <v>35</v>
      </c>
      <c r="AX212" s="13" t="s">
        <v>79</v>
      </c>
      <c r="AY212" s="187" t="s">
        <v>255</v>
      </c>
    </row>
    <row r="213" s="14" customFormat="1">
      <c r="A213" s="14"/>
      <c r="B213" s="193"/>
      <c r="C213" s="14"/>
      <c r="D213" s="186" t="s">
        <v>265</v>
      </c>
      <c r="E213" s="194" t="s">
        <v>1</v>
      </c>
      <c r="F213" s="195" t="s">
        <v>356</v>
      </c>
      <c r="G213" s="14"/>
      <c r="H213" s="196">
        <v>51</v>
      </c>
      <c r="I213" s="197"/>
      <c r="J213" s="14"/>
      <c r="K213" s="14"/>
      <c r="L213" s="193"/>
      <c r="M213" s="198"/>
      <c r="N213" s="199"/>
      <c r="O213" s="199"/>
      <c r="P213" s="199"/>
      <c r="Q213" s="199"/>
      <c r="R213" s="199"/>
      <c r="S213" s="199"/>
      <c r="T213" s="20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4" t="s">
        <v>265</v>
      </c>
      <c r="AU213" s="194" t="s">
        <v>90</v>
      </c>
      <c r="AV213" s="14" t="s">
        <v>90</v>
      </c>
      <c r="AW213" s="14" t="s">
        <v>35</v>
      </c>
      <c r="AX213" s="14" t="s">
        <v>79</v>
      </c>
      <c r="AY213" s="194" t="s">
        <v>255</v>
      </c>
    </row>
    <row r="214" s="15" customFormat="1">
      <c r="A214" s="15"/>
      <c r="B214" s="201"/>
      <c r="C214" s="15"/>
      <c r="D214" s="186" t="s">
        <v>265</v>
      </c>
      <c r="E214" s="202" t="s">
        <v>1</v>
      </c>
      <c r="F214" s="203" t="s">
        <v>269</v>
      </c>
      <c r="G214" s="15"/>
      <c r="H214" s="204">
        <v>51</v>
      </c>
      <c r="I214" s="205"/>
      <c r="J214" s="15"/>
      <c r="K214" s="15"/>
      <c r="L214" s="201"/>
      <c r="M214" s="206"/>
      <c r="N214" s="207"/>
      <c r="O214" s="207"/>
      <c r="P214" s="207"/>
      <c r="Q214" s="207"/>
      <c r="R214" s="207"/>
      <c r="S214" s="207"/>
      <c r="T214" s="208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02" t="s">
        <v>265</v>
      </c>
      <c r="AU214" s="202" t="s">
        <v>90</v>
      </c>
      <c r="AV214" s="15" t="s">
        <v>270</v>
      </c>
      <c r="AW214" s="15" t="s">
        <v>35</v>
      </c>
      <c r="AX214" s="15" t="s">
        <v>87</v>
      </c>
      <c r="AY214" s="202" t="s">
        <v>255</v>
      </c>
    </row>
    <row r="215" s="2" customFormat="1" ht="33" customHeight="1">
      <c r="A215" s="38"/>
      <c r="B215" s="171"/>
      <c r="C215" s="209" t="s">
        <v>357</v>
      </c>
      <c r="D215" s="209" t="s">
        <v>277</v>
      </c>
      <c r="E215" s="210" t="s">
        <v>358</v>
      </c>
      <c r="F215" s="211" t="s">
        <v>359</v>
      </c>
      <c r="G215" s="212" t="s">
        <v>297</v>
      </c>
      <c r="H215" s="213">
        <v>103</v>
      </c>
      <c r="I215" s="214"/>
      <c r="J215" s="215">
        <f>ROUND(I215*H215,2)</f>
        <v>0</v>
      </c>
      <c r="K215" s="211" t="s">
        <v>1</v>
      </c>
      <c r="L215" s="216"/>
      <c r="M215" s="217" t="s">
        <v>1</v>
      </c>
      <c r="N215" s="218" t="s">
        <v>44</v>
      </c>
      <c r="O215" s="77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3" t="s">
        <v>280</v>
      </c>
      <c r="AT215" s="183" t="s">
        <v>277</v>
      </c>
      <c r="AU215" s="183" t="s">
        <v>90</v>
      </c>
      <c r="AY215" s="19" t="s">
        <v>255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19" t="s">
        <v>87</v>
      </c>
      <c r="BK215" s="184">
        <f>ROUND(I215*H215,2)</f>
        <v>0</v>
      </c>
      <c r="BL215" s="19" t="s">
        <v>270</v>
      </c>
      <c r="BM215" s="183" t="s">
        <v>360</v>
      </c>
    </row>
    <row r="216" s="13" customFormat="1">
      <c r="A216" s="13"/>
      <c r="B216" s="185"/>
      <c r="C216" s="13"/>
      <c r="D216" s="186" t="s">
        <v>265</v>
      </c>
      <c r="E216" s="187" t="s">
        <v>1</v>
      </c>
      <c r="F216" s="188" t="s">
        <v>299</v>
      </c>
      <c r="G216" s="13"/>
      <c r="H216" s="187" t="s">
        <v>1</v>
      </c>
      <c r="I216" s="189"/>
      <c r="J216" s="13"/>
      <c r="K216" s="13"/>
      <c r="L216" s="185"/>
      <c r="M216" s="190"/>
      <c r="N216" s="191"/>
      <c r="O216" s="191"/>
      <c r="P216" s="191"/>
      <c r="Q216" s="191"/>
      <c r="R216" s="191"/>
      <c r="S216" s="191"/>
      <c r="T216" s="19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87" t="s">
        <v>265</v>
      </c>
      <c r="AU216" s="187" t="s">
        <v>90</v>
      </c>
      <c r="AV216" s="13" t="s">
        <v>87</v>
      </c>
      <c r="AW216" s="13" t="s">
        <v>35</v>
      </c>
      <c r="AX216" s="13" t="s">
        <v>79</v>
      </c>
      <c r="AY216" s="187" t="s">
        <v>255</v>
      </c>
    </row>
    <row r="217" s="14" customFormat="1">
      <c r="A217" s="14"/>
      <c r="B217" s="193"/>
      <c r="C217" s="14"/>
      <c r="D217" s="186" t="s">
        <v>265</v>
      </c>
      <c r="E217" s="194" t="s">
        <v>1</v>
      </c>
      <c r="F217" s="195" t="s">
        <v>361</v>
      </c>
      <c r="G217" s="14"/>
      <c r="H217" s="196">
        <v>103</v>
      </c>
      <c r="I217" s="197"/>
      <c r="J217" s="14"/>
      <c r="K217" s="14"/>
      <c r="L217" s="193"/>
      <c r="M217" s="198"/>
      <c r="N217" s="199"/>
      <c r="O217" s="199"/>
      <c r="P217" s="199"/>
      <c r="Q217" s="199"/>
      <c r="R217" s="199"/>
      <c r="S217" s="199"/>
      <c r="T217" s="20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4" t="s">
        <v>265</v>
      </c>
      <c r="AU217" s="194" t="s">
        <v>90</v>
      </c>
      <c r="AV217" s="14" t="s">
        <v>90</v>
      </c>
      <c r="AW217" s="14" t="s">
        <v>35</v>
      </c>
      <c r="AX217" s="14" t="s">
        <v>79</v>
      </c>
      <c r="AY217" s="194" t="s">
        <v>255</v>
      </c>
    </row>
    <row r="218" s="15" customFormat="1">
      <c r="A218" s="15"/>
      <c r="B218" s="201"/>
      <c r="C218" s="15"/>
      <c r="D218" s="186" t="s">
        <v>265</v>
      </c>
      <c r="E218" s="202" t="s">
        <v>1</v>
      </c>
      <c r="F218" s="203" t="s">
        <v>269</v>
      </c>
      <c r="G218" s="15"/>
      <c r="H218" s="204">
        <v>103</v>
      </c>
      <c r="I218" s="205"/>
      <c r="J218" s="15"/>
      <c r="K218" s="15"/>
      <c r="L218" s="201"/>
      <c r="M218" s="206"/>
      <c r="N218" s="207"/>
      <c r="O218" s="207"/>
      <c r="P218" s="207"/>
      <c r="Q218" s="207"/>
      <c r="R218" s="207"/>
      <c r="S218" s="207"/>
      <c r="T218" s="20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02" t="s">
        <v>265</v>
      </c>
      <c r="AU218" s="202" t="s">
        <v>90</v>
      </c>
      <c r="AV218" s="15" t="s">
        <v>270</v>
      </c>
      <c r="AW218" s="15" t="s">
        <v>35</v>
      </c>
      <c r="AX218" s="15" t="s">
        <v>87</v>
      </c>
      <c r="AY218" s="202" t="s">
        <v>255</v>
      </c>
    </row>
    <row r="219" s="2" customFormat="1" ht="33" customHeight="1">
      <c r="A219" s="38"/>
      <c r="B219" s="171"/>
      <c r="C219" s="172" t="s">
        <v>362</v>
      </c>
      <c r="D219" s="172" t="s">
        <v>258</v>
      </c>
      <c r="E219" s="173" t="s">
        <v>363</v>
      </c>
      <c r="F219" s="174" t="s">
        <v>364</v>
      </c>
      <c r="G219" s="175" t="s">
        <v>261</v>
      </c>
      <c r="H219" s="176">
        <v>20</v>
      </c>
      <c r="I219" s="177"/>
      <c r="J219" s="178">
        <f>ROUND(I219*H219,2)</f>
        <v>0</v>
      </c>
      <c r="K219" s="174" t="s">
        <v>262</v>
      </c>
      <c r="L219" s="39"/>
      <c r="M219" s="179" t="s">
        <v>1</v>
      </c>
      <c r="N219" s="180" t="s">
        <v>44</v>
      </c>
      <c r="O219" s="77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3" t="s">
        <v>270</v>
      </c>
      <c r="AT219" s="183" t="s">
        <v>258</v>
      </c>
      <c r="AU219" s="183" t="s">
        <v>90</v>
      </c>
      <c r="AY219" s="19" t="s">
        <v>255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19" t="s">
        <v>87</v>
      </c>
      <c r="BK219" s="184">
        <f>ROUND(I219*H219,2)</f>
        <v>0</v>
      </c>
      <c r="BL219" s="19" t="s">
        <v>270</v>
      </c>
      <c r="BM219" s="183" t="s">
        <v>365</v>
      </c>
    </row>
    <row r="220" s="13" customFormat="1">
      <c r="A220" s="13"/>
      <c r="B220" s="185"/>
      <c r="C220" s="13"/>
      <c r="D220" s="186" t="s">
        <v>265</v>
      </c>
      <c r="E220" s="187" t="s">
        <v>1</v>
      </c>
      <c r="F220" s="188" t="s">
        <v>267</v>
      </c>
      <c r="G220" s="13"/>
      <c r="H220" s="187" t="s">
        <v>1</v>
      </c>
      <c r="I220" s="189"/>
      <c r="J220" s="13"/>
      <c r="K220" s="13"/>
      <c r="L220" s="185"/>
      <c r="M220" s="190"/>
      <c r="N220" s="191"/>
      <c r="O220" s="191"/>
      <c r="P220" s="191"/>
      <c r="Q220" s="191"/>
      <c r="R220" s="191"/>
      <c r="S220" s="191"/>
      <c r="T220" s="19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87" t="s">
        <v>265</v>
      </c>
      <c r="AU220" s="187" t="s">
        <v>90</v>
      </c>
      <c r="AV220" s="13" t="s">
        <v>87</v>
      </c>
      <c r="AW220" s="13" t="s">
        <v>35</v>
      </c>
      <c r="AX220" s="13" t="s">
        <v>79</v>
      </c>
      <c r="AY220" s="187" t="s">
        <v>255</v>
      </c>
    </row>
    <row r="221" s="14" customFormat="1">
      <c r="A221" s="14"/>
      <c r="B221" s="193"/>
      <c r="C221" s="14"/>
      <c r="D221" s="186" t="s">
        <v>265</v>
      </c>
      <c r="E221" s="194" t="s">
        <v>1</v>
      </c>
      <c r="F221" s="195" t="s">
        <v>348</v>
      </c>
      <c r="G221" s="14"/>
      <c r="H221" s="196">
        <v>20</v>
      </c>
      <c r="I221" s="197"/>
      <c r="J221" s="14"/>
      <c r="K221" s="14"/>
      <c r="L221" s="193"/>
      <c r="M221" s="198"/>
      <c r="N221" s="199"/>
      <c r="O221" s="199"/>
      <c r="P221" s="199"/>
      <c r="Q221" s="199"/>
      <c r="R221" s="199"/>
      <c r="S221" s="199"/>
      <c r="T221" s="200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194" t="s">
        <v>265</v>
      </c>
      <c r="AU221" s="194" t="s">
        <v>90</v>
      </c>
      <c r="AV221" s="14" t="s">
        <v>90</v>
      </c>
      <c r="AW221" s="14" t="s">
        <v>35</v>
      </c>
      <c r="AX221" s="14" t="s">
        <v>79</v>
      </c>
      <c r="AY221" s="194" t="s">
        <v>255</v>
      </c>
    </row>
    <row r="222" s="15" customFormat="1">
      <c r="A222" s="15"/>
      <c r="B222" s="201"/>
      <c r="C222" s="15"/>
      <c r="D222" s="186" t="s">
        <v>265</v>
      </c>
      <c r="E222" s="202" t="s">
        <v>1</v>
      </c>
      <c r="F222" s="203" t="s">
        <v>269</v>
      </c>
      <c r="G222" s="15"/>
      <c r="H222" s="204">
        <v>20</v>
      </c>
      <c r="I222" s="205"/>
      <c r="J222" s="15"/>
      <c r="K222" s="15"/>
      <c r="L222" s="201"/>
      <c r="M222" s="206"/>
      <c r="N222" s="207"/>
      <c r="O222" s="207"/>
      <c r="P222" s="207"/>
      <c r="Q222" s="207"/>
      <c r="R222" s="207"/>
      <c r="S222" s="207"/>
      <c r="T222" s="208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02" t="s">
        <v>265</v>
      </c>
      <c r="AU222" s="202" t="s">
        <v>90</v>
      </c>
      <c r="AV222" s="15" t="s">
        <v>270</v>
      </c>
      <c r="AW222" s="15" t="s">
        <v>35</v>
      </c>
      <c r="AX222" s="15" t="s">
        <v>87</v>
      </c>
      <c r="AY222" s="202" t="s">
        <v>255</v>
      </c>
    </row>
    <row r="223" s="2" customFormat="1" ht="33" customHeight="1">
      <c r="A223" s="38"/>
      <c r="B223" s="171"/>
      <c r="C223" s="172" t="s">
        <v>366</v>
      </c>
      <c r="D223" s="172" t="s">
        <v>258</v>
      </c>
      <c r="E223" s="173" t="s">
        <v>367</v>
      </c>
      <c r="F223" s="174" t="s">
        <v>368</v>
      </c>
      <c r="G223" s="175" t="s">
        <v>261</v>
      </c>
      <c r="H223" s="176">
        <v>55</v>
      </c>
      <c r="I223" s="177"/>
      <c r="J223" s="178">
        <f>ROUND(I223*H223,2)</f>
        <v>0</v>
      </c>
      <c r="K223" s="174" t="s">
        <v>262</v>
      </c>
      <c r="L223" s="39"/>
      <c r="M223" s="179" t="s">
        <v>1</v>
      </c>
      <c r="N223" s="180" t="s">
        <v>44</v>
      </c>
      <c r="O223" s="77"/>
      <c r="P223" s="181">
        <f>O223*H223</f>
        <v>0</v>
      </c>
      <c r="Q223" s="181">
        <v>0</v>
      </c>
      <c r="R223" s="181">
        <f>Q223*H223</f>
        <v>0</v>
      </c>
      <c r="S223" s="181">
        <v>0</v>
      </c>
      <c r="T223" s="18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270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270</v>
      </c>
      <c r="BM223" s="183" t="s">
        <v>369</v>
      </c>
    </row>
    <row r="224" s="13" customFormat="1">
      <c r="A224" s="13"/>
      <c r="B224" s="185"/>
      <c r="C224" s="13"/>
      <c r="D224" s="186" t="s">
        <v>265</v>
      </c>
      <c r="E224" s="187" t="s">
        <v>1</v>
      </c>
      <c r="F224" s="188" t="s">
        <v>267</v>
      </c>
      <c r="G224" s="13"/>
      <c r="H224" s="187" t="s">
        <v>1</v>
      </c>
      <c r="I224" s="189"/>
      <c r="J224" s="13"/>
      <c r="K224" s="13"/>
      <c r="L224" s="185"/>
      <c r="M224" s="190"/>
      <c r="N224" s="191"/>
      <c r="O224" s="191"/>
      <c r="P224" s="191"/>
      <c r="Q224" s="191"/>
      <c r="R224" s="191"/>
      <c r="S224" s="191"/>
      <c r="T224" s="19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187" t="s">
        <v>265</v>
      </c>
      <c r="AU224" s="187" t="s">
        <v>90</v>
      </c>
      <c r="AV224" s="13" t="s">
        <v>87</v>
      </c>
      <c r="AW224" s="13" t="s">
        <v>35</v>
      </c>
      <c r="AX224" s="13" t="s">
        <v>79</v>
      </c>
      <c r="AY224" s="187" t="s">
        <v>255</v>
      </c>
    </row>
    <row r="225" s="14" customFormat="1">
      <c r="A225" s="14"/>
      <c r="B225" s="193"/>
      <c r="C225" s="14"/>
      <c r="D225" s="186" t="s">
        <v>265</v>
      </c>
      <c r="E225" s="194" t="s">
        <v>1</v>
      </c>
      <c r="F225" s="195" t="s">
        <v>370</v>
      </c>
      <c r="G225" s="14"/>
      <c r="H225" s="196">
        <v>55</v>
      </c>
      <c r="I225" s="197"/>
      <c r="J225" s="14"/>
      <c r="K225" s="14"/>
      <c r="L225" s="193"/>
      <c r="M225" s="198"/>
      <c r="N225" s="199"/>
      <c r="O225" s="199"/>
      <c r="P225" s="199"/>
      <c r="Q225" s="199"/>
      <c r="R225" s="199"/>
      <c r="S225" s="199"/>
      <c r="T225" s="20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194" t="s">
        <v>265</v>
      </c>
      <c r="AU225" s="194" t="s">
        <v>90</v>
      </c>
      <c r="AV225" s="14" t="s">
        <v>90</v>
      </c>
      <c r="AW225" s="14" t="s">
        <v>35</v>
      </c>
      <c r="AX225" s="14" t="s">
        <v>79</v>
      </c>
      <c r="AY225" s="194" t="s">
        <v>255</v>
      </c>
    </row>
    <row r="226" s="15" customFormat="1">
      <c r="A226" s="15"/>
      <c r="B226" s="201"/>
      <c r="C226" s="15"/>
      <c r="D226" s="186" t="s">
        <v>265</v>
      </c>
      <c r="E226" s="202" t="s">
        <v>1</v>
      </c>
      <c r="F226" s="203" t="s">
        <v>269</v>
      </c>
      <c r="G226" s="15"/>
      <c r="H226" s="204">
        <v>55</v>
      </c>
      <c r="I226" s="205"/>
      <c r="J226" s="15"/>
      <c r="K226" s="15"/>
      <c r="L226" s="201"/>
      <c r="M226" s="206"/>
      <c r="N226" s="207"/>
      <c r="O226" s="207"/>
      <c r="P226" s="207"/>
      <c r="Q226" s="207"/>
      <c r="R226" s="207"/>
      <c r="S226" s="207"/>
      <c r="T226" s="208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02" t="s">
        <v>265</v>
      </c>
      <c r="AU226" s="202" t="s">
        <v>90</v>
      </c>
      <c r="AV226" s="15" t="s">
        <v>270</v>
      </c>
      <c r="AW226" s="15" t="s">
        <v>35</v>
      </c>
      <c r="AX226" s="15" t="s">
        <v>87</v>
      </c>
      <c r="AY226" s="202" t="s">
        <v>255</v>
      </c>
    </row>
    <row r="227" s="2" customFormat="1" ht="49.05" customHeight="1">
      <c r="A227" s="38"/>
      <c r="B227" s="171"/>
      <c r="C227" s="172" t="s">
        <v>371</v>
      </c>
      <c r="D227" s="172" t="s">
        <v>258</v>
      </c>
      <c r="E227" s="173" t="s">
        <v>372</v>
      </c>
      <c r="F227" s="174" t="s">
        <v>373</v>
      </c>
      <c r="G227" s="175" t="s">
        <v>261</v>
      </c>
      <c r="H227" s="176">
        <v>4</v>
      </c>
      <c r="I227" s="177"/>
      <c r="J227" s="178">
        <f>ROUND(I227*H227,2)</f>
        <v>0</v>
      </c>
      <c r="K227" s="174" t="s">
        <v>262</v>
      </c>
      <c r="L227" s="39"/>
      <c r="M227" s="179" t="s">
        <v>1</v>
      </c>
      <c r="N227" s="180" t="s">
        <v>44</v>
      </c>
      <c r="O227" s="77"/>
      <c r="P227" s="181">
        <f>O227*H227</f>
        <v>0</v>
      </c>
      <c r="Q227" s="181">
        <v>0</v>
      </c>
      <c r="R227" s="181">
        <f>Q227*H227</f>
        <v>0</v>
      </c>
      <c r="S227" s="181">
        <v>0</v>
      </c>
      <c r="T227" s="18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83" t="s">
        <v>270</v>
      </c>
      <c r="AT227" s="183" t="s">
        <v>258</v>
      </c>
      <c r="AU227" s="183" t="s">
        <v>90</v>
      </c>
      <c r="AY227" s="19" t="s">
        <v>255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19" t="s">
        <v>87</v>
      </c>
      <c r="BK227" s="184">
        <f>ROUND(I227*H227,2)</f>
        <v>0</v>
      </c>
      <c r="BL227" s="19" t="s">
        <v>270</v>
      </c>
      <c r="BM227" s="183" t="s">
        <v>374</v>
      </c>
    </row>
    <row r="228" s="13" customFormat="1">
      <c r="A228" s="13"/>
      <c r="B228" s="185"/>
      <c r="C228" s="13"/>
      <c r="D228" s="186" t="s">
        <v>265</v>
      </c>
      <c r="E228" s="187" t="s">
        <v>1</v>
      </c>
      <c r="F228" s="188" t="s">
        <v>267</v>
      </c>
      <c r="G228" s="13"/>
      <c r="H228" s="187" t="s">
        <v>1</v>
      </c>
      <c r="I228" s="189"/>
      <c r="J228" s="13"/>
      <c r="K228" s="13"/>
      <c r="L228" s="185"/>
      <c r="M228" s="190"/>
      <c r="N228" s="191"/>
      <c r="O228" s="191"/>
      <c r="P228" s="191"/>
      <c r="Q228" s="191"/>
      <c r="R228" s="191"/>
      <c r="S228" s="191"/>
      <c r="T228" s="19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187" t="s">
        <v>265</v>
      </c>
      <c r="AU228" s="187" t="s">
        <v>90</v>
      </c>
      <c r="AV228" s="13" t="s">
        <v>87</v>
      </c>
      <c r="AW228" s="13" t="s">
        <v>35</v>
      </c>
      <c r="AX228" s="13" t="s">
        <v>79</v>
      </c>
      <c r="AY228" s="187" t="s">
        <v>255</v>
      </c>
    </row>
    <row r="229" s="14" customFormat="1">
      <c r="A229" s="14"/>
      <c r="B229" s="193"/>
      <c r="C229" s="14"/>
      <c r="D229" s="186" t="s">
        <v>265</v>
      </c>
      <c r="E229" s="194" t="s">
        <v>1</v>
      </c>
      <c r="F229" s="195" t="s">
        <v>270</v>
      </c>
      <c r="G229" s="14"/>
      <c r="H229" s="196">
        <v>4</v>
      </c>
      <c r="I229" s="197"/>
      <c r="J229" s="14"/>
      <c r="K229" s="14"/>
      <c r="L229" s="193"/>
      <c r="M229" s="198"/>
      <c r="N229" s="199"/>
      <c r="O229" s="199"/>
      <c r="P229" s="199"/>
      <c r="Q229" s="199"/>
      <c r="R229" s="199"/>
      <c r="S229" s="199"/>
      <c r="T229" s="200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194" t="s">
        <v>265</v>
      </c>
      <c r="AU229" s="194" t="s">
        <v>90</v>
      </c>
      <c r="AV229" s="14" t="s">
        <v>90</v>
      </c>
      <c r="AW229" s="14" t="s">
        <v>35</v>
      </c>
      <c r="AX229" s="14" t="s">
        <v>79</v>
      </c>
      <c r="AY229" s="194" t="s">
        <v>255</v>
      </c>
    </row>
    <row r="230" s="15" customFormat="1">
      <c r="A230" s="15"/>
      <c r="B230" s="201"/>
      <c r="C230" s="15"/>
      <c r="D230" s="186" t="s">
        <v>265</v>
      </c>
      <c r="E230" s="202" t="s">
        <v>1</v>
      </c>
      <c r="F230" s="203" t="s">
        <v>269</v>
      </c>
      <c r="G230" s="15"/>
      <c r="H230" s="204">
        <v>4</v>
      </c>
      <c r="I230" s="205"/>
      <c r="J230" s="15"/>
      <c r="K230" s="15"/>
      <c r="L230" s="201"/>
      <c r="M230" s="206"/>
      <c r="N230" s="207"/>
      <c r="O230" s="207"/>
      <c r="P230" s="207"/>
      <c r="Q230" s="207"/>
      <c r="R230" s="207"/>
      <c r="S230" s="207"/>
      <c r="T230" s="208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02" t="s">
        <v>265</v>
      </c>
      <c r="AU230" s="202" t="s">
        <v>90</v>
      </c>
      <c r="AV230" s="15" t="s">
        <v>270</v>
      </c>
      <c r="AW230" s="15" t="s">
        <v>35</v>
      </c>
      <c r="AX230" s="15" t="s">
        <v>87</v>
      </c>
      <c r="AY230" s="202" t="s">
        <v>255</v>
      </c>
    </row>
    <row r="231" s="2" customFormat="1" ht="62.7" customHeight="1">
      <c r="A231" s="38"/>
      <c r="B231" s="171"/>
      <c r="C231" s="209" t="s">
        <v>375</v>
      </c>
      <c r="D231" s="209" t="s">
        <v>277</v>
      </c>
      <c r="E231" s="210" t="s">
        <v>376</v>
      </c>
      <c r="F231" s="211" t="s">
        <v>377</v>
      </c>
      <c r="G231" s="212" t="s">
        <v>261</v>
      </c>
      <c r="H231" s="213">
        <v>4</v>
      </c>
      <c r="I231" s="214"/>
      <c r="J231" s="215">
        <f>ROUND(I231*H231,2)</f>
        <v>0</v>
      </c>
      <c r="K231" s="211" t="s">
        <v>1</v>
      </c>
      <c r="L231" s="216"/>
      <c r="M231" s="217" t="s">
        <v>1</v>
      </c>
      <c r="N231" s="218" t="s">
        <v>44</v>
      </c>
      <c r="O231" s="77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3" t="s">
        <v>280</v>
      </c>
      <c r="AT231" s="183" t="s">
        <v>277</v>
      </c>
      <c r="AU231" s="183" t="s">
        <v>90</v>
      </c>
      <c r="AY231" s="19" t="s">
        <v>255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19" t="s">
        <v>87</v>
      </c>
      <c r="BK231" s="184">
        <f>ROUND(I231*H231,2)</f>
        <v>0</v>
      </c>
      <c r="BL231" s="19" t="s">
        <v>270</v>
      </c>
      <c r="BM231" s="183" t="s">
        <v>378</v>
      </c>
    </row>
    <row r="232" s="13" customFormat="1">
      <c r="A232" s="13"/>
      <c r="B232" s="185"/>
      <c r="C232" s="13"/>
      <c r="D232" s="186" t="s">
        <v>265</v>
      </c>
      <c r="E232" s="187" t="s">
        <v>1</v>
      </c>
      <c r="F232" s="188" t="s">
        <v>267</v>
      </c>
      <c r="G232" s="13"/>
      <c r="H232" s="187" t="s">
        <v>1</v>
      </c>
      <c r="I232" s="189"/>
      <c r="J232" s="13"/>
      <c r="K232" s="13"/>
      <c r="L232" s="185"/>
      <c r="M232" s="190"/>
      <c r="N232" s="191"/>
      <c r="O232" s="191"/>
      <c r="P232" s="191"/>
      <c r="Q232" s="191"/>
      <c r="R232" s="191"/>
      <c r="S232" s="191"/>
      <c r="T232" s="19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87" t="s">
        <v>265</v>
      </c>
      <c r="AU232" s="187" t="s">
        <v>90</v>
      </c>
      <c r="AV232" s="13" t="s">
        <v>87</v>
      </c>
      <c r="AW232" s="13" t="s">
        <v>35</v>
      </c>
      <c r="AX232" s="13" t="s">
        <v>79</v>
      </c>
      <c r="AY232" s="187" t="s">
        <v>255</v>
      </c>
    </row>
    <row r="233" s="14" customFormat="1">
      <c r="A233" s="14"/>
      <c r="B233" s="193"/>
      <c r="C233" s="14"/>
      <c r="D233" s="186" t="s">
        <v>265</v>
      </c>
      <c r="E233" s="194" t="s">
        <v>1</v>
      </c>
      <c r="F233" s="195" t="s">
        <v>270</v>
      </c>
      <c r="G233" s="14"/>
      <c r="H233" s="196">
        <v>4</v>
      </c>
      <c r="I233" s="197"/>
      <c r="J233" s="14"/>
      <c r="K233" s="14"/>
      <c r="L233" s="193"/>
      <c r="M233" s="198"/>
      <c r="N233" s="199"/>
      <c r="O233" s="199"/>
      <c r="P233" s="199"/>
      <c r="Q233" s="199"/>
      <c r="R233" s="199"/>
      <c r="S233" s="199"/>
      <c r="T233" s="20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194" t="s">
        <v>265</v>
      </c>
      <c r="AU233" s="194" t="s">
        <v>90</v>
      </c>
      <c r="AV233" s="14" t="s">
        <v>90</v>
      </c>
      <c r="AW233" s="14" t="s">
        <v>35</v>
      </c>
      <c r="AX233" s="14" t="s">
        <v>79</v>
      </c>
      <c r="AY233" s="194" t="s">
        <v>255</v>
      </c>
    </row>
    <row r="234" s="15" customFormat="1">
      <c r="A234" s="15"/>
      <c r="B234" s="201"/>
      <c r="C234" s="15"/>
      <c r="D234" s="186" t="s">
        <v>265</v>
      </c>
      <c r="E234" s="202" t="s">
        <v>1</v>
      </c>
      <c r="F234" s="203" t="s">
        <v>269</v>
      </c>
      <c r="G234" s="15"/>
      <c r="H234" s="204">
        <v>4</v>
      </c>
      <c r="I234" s="205"/>
      <c r="J234" s="15"/>
      <c r="K234" s="15"/>
      <c r="L234" s="201"/>
      <c r="M234" s="206"/>
      <c r="N234" s="207"/>
      <c r="O234" s="207"/>
      <c r="P234" s="207"/>
      <c r="Q234" s="207"/>
      <c r="R234" s="207"/>
      <c r="S234" s="207"/>
      <c r="T234" s="20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02" t="s">
        <v>265</v>
      </c>
      <c r="AU234" s="202" t="s">
        <v>90</v>
      </c>
      <c r="AV234" s="15" t="s">
        <v>270</v>
      </c>
      <c r="AW234" s="15" t="s">
        <v>35</v>
      </c>
      <c r="AX234" s="15" t="s">
        <v>87</v>
      </c>
      <c r="AY234" s="202" t="s">
        <v>255</v>
      </c>
    </row>
    <row r="235" s="2" customFormat="1" ht="49.05" customHeight="1">
      <c r="A235" s="38"/>
      <c r="B235" s="171"/>
      <c r="C235" s="172" t="s">
        <v>379</v>
      </c>
      <c r="D235" s="172" t="s">
        <v>258</v>
      </c>
      <c r="E235" s="173" t="s">
        <v>380</v>
      </c>
      <c r="F235" s="174" t="s">
        <v>381</v>
      </c>
      <c r="G235" s="175" t="s">
        <v>261</v>
      </c>
      <c r="H235" s="176">
        <v>7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270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270</v>
      </c>
      <c r="BM235" s="183" t="s">
        <v>382</v>
      </c>
    </row>
    <row r="236" s="13" customFormat="1">
      <c r="A236" s="13"/>
      <c r="B236" s="185"/>
      <c r="C236" s="13"/>
      <c r="D236" s="186" t="s">
        <v>265</v>
      </c>
      <c r="E236" s="187" t="s">
        <v>1</v>
      </c>
      <c r="F236" s="188" t="s">
        <v>267</v>
      </c>
      <c r="G236" s="13"/>
      <c r="H236" s="187" t="s">
        <v>1</v>
      </c>
      <c r="I236" s="189"/>
      <c r="J236" s="13"/>
      <c r="K236" s="13"/>
      <c r="L236" s="185"/>
      <c r="M236" s="190"/>
      <c r="N236" s="191"/>
      <c r="O236" s="191"/>
      <c r="P236" s="191"/>
      <c r="Q236" s="191"/>
      <c r="R236" s="191"/>
      <c r="S236" s="191"/>
      <c r="T236" s="19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187" t="s">
        <v>265</v>
      </c>
      <c r="AU236" s="187" t="s">
        <v>90</v>
      </c>
      <c r="AV236" s="13" t="s">
        <v>87</v>
      </c>
      <c r="AW236" s="13" t="s">
        <v>35</v>
      </c>
      <c r="AX236" s="13" t="s">
        <v>79</v>
      </c>
      <c r="AY236" s="187" t="s">
        <v>255</v>
      </c>
    </row>
    <row r="237" s="14" customFormat="1">
      <c r="A237" s="14"/>
      <c r="B237" s="193"/>
      <c r="C237" s="14"/>
      <c r="D237" s="186" t="s">
        <v>265</v>
      </c>
      <c r="E237" s="194" t="s">
        <v>1</v>
      </c>
      <c r="F237" s="195" t="s">
        <v>291</v>
      </c>
      <c r="G237" s="14"/>
      <c r="H237" s="196">
        <v>7</v>
      </c>
      <c r="I237" s="197"/>
      <c r="J237" s="14"/>
      <c r="K237" s="14"/>
      <c r="L237" s="193"/>
      <c r="M237" s="198"/>
      <c r="N237" s="199"/>
      <c r="O237" s="199"/>
      <c r="P237" s="199"/>
      <c r="Q237" s="199"/>
      <c r="R237" s="199"/>
      <c r="S237" s="199"/>
      <c r="T237" s="20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194" t="s">
        <v>265</v>
      </c>
      <c r="AU237" s="194" t="s">
        <v>90</v>
      </c>
      <c r="AV237" s="14" t="s">
        <v>90</v>
      </c>
      <c r="AW237" s="14" t="s">
        <v>35</v>
      </c>
      <c r="AX237" s="14" t="s">
        <v>79</v>
      </c>
      <c r="AY237" s="194" t="s">
        <v>255</v>
      </c>
    </row>
    <row r="238" s="15" customFormat="1">
      <c r="A238" s="15"/>
      <c r="B238" s="201"/>
      <c r="C238" s="15"/>
      <c r="D238" s="186" t="s">
        <v>265</v>
      </c>
      <c r="E238" s="202" t="s">
        <v>1</v>
      </c>
      <c r="F238" s="203" t="s">
        <v>269</v>
      </c>
      <c r="G238" s="15"/>
      <c r="H238" s="204">
        <v>7</v>
      </c>
      <c r="I238" s="205"/>
      <c r="J238" s="15"/>
      <c r="K238" s="15"/>
      <c r="L238" s="201"/>
      <c r="M238" s="206"/>
      <c r="N238" s="207"/>
      <c r="O238" s="207"/>
      <c r="P238" s="207"/>
      <c r="Q238" s="207"/>
      <c r="R238" s="207"/>
      <c r="S238" s="207"/>
      <c r="T238" s="208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02" t="s">
        <v>265</v>
      </c>
      <c r="AU238" s="202" t="s">
        <v>90</v>
      </c>
      <c r="AV238" s="15" t="s">
        <v>270</v>
      </c>
      <c r="AW238" s="15" t="s">
        <v>35</v>
      </c>
      <c r="AX238" s="15" t="s">
        <v>87</v>
      </c>
      <c r="AY238" s="202" t="s">
        <v>255</v>
      </c>
    </row>
    <row r="239" s="2" customFormat="1" ht="62.7" customHeight="1">
      <c r="A239" s="38"/>
      <c r="B239" s="171"/>
      <c r="C239" s="209" t="s">
        <v>383</v>
      </c>
      <c r="D239" s="209" t="s">
        <v>277</v>
      </c>
      <c r="E239" s="210" t="s">
        <v>384</v>
      </c>
      <c r="F239" s="211" t="s">
        <v>385</v>
      </c>
      <c r="G239" s="212" t="s">
        <v>261</v>
      </c>
      <c r="H239" s="213">
        <v>7</v>
      </c>
      <c r="I239" s="214"/>
      <c r="J239" s="215">
        <f>ROUND(I239*H239,2)</f>
        <v>0</v>
      </c>
      <c r="K239" s="211" t="s">
        <v>1</v>
      </c>
      <c r="L239" s="216"/>
      <c r="M239" s="217" t="s">
        <v>1</v>
      </c>
      <c r="N239" s="218" t="s">
        <v>44</v>
      </c>
      <c r="O239" s="77"/>
      <c r="P239" s="181">
        <f>O239*H239</f>
        <v>0</v>
      </c>
      <c r="Q239" s="181">
        <v>0</v>
      </c>
      <c r="R239" s="181">
        <f>Q239*H239</f>
        <v>0</v>
      </c>
      <c r="S239" s="181">
        <v>0</v>
      </c>
      <c r="T239" s="18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83" t="s">
        <v>280</v>
      </c>
      <c r="AT239" s="183" t="s">
        <v>277</v>
      </c>
      <c r="AU239" s="183" t="s">
        <v>90</v>
      </c>
      <c r="AY239" s="19" t="s">
        <v>255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19" t="s">
        <v>87</v>
      </c>
      <c r="BK239" s="184">
        <f>ROUND(I239*H239,2)</f>
        <v>0</v>
      </c>
      <c r="BL239" s="19" t="s">
        <v>270</v>
      </c>
      <c r="BM239" s="183" t="s">
        <v>386</v>
      </c>
    </row>
    <row r="240" s="13" customFormat="1">
      <c r="A240" s="13"/>
      <c r="B240" s="185"/>
      <c r="C240" s="13"/>
      <c r="D240" s="186" t="s">
        <v>265</v>
      </c>
      <c r="E240" s="187" t="s">
        <v>1</v>
      </c>
      <c r="F240" s="188" t="s">
        <v>267</v>
      </c>
      <c r="G240" s="13"/>
      <c r="H240" s="187" t="s">
        <v>1</v>
      </c>
      <c r="I240" s="189"/>
      <c r="J240" s="13"/>
      <c r="K240" s="13"/>
      <c r="L240" s="185"/>
      <c r="M240" s="190"/>
      <c r="N240" s="191"/>
      <c r="O240" s="191"/>
      <c r="P240" s="191"/>
      <c r="Q240" s="191"/>
      <c r="R240" s="191"/>
      <c r="S240" s="191"/>
      <c r="T240" s="19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87" t="s">
        <v>265</v>
      </c>
      <c r="AU240" s="187" t="s">
        <v>90</v>
      </c>
      <c r="AV240" s="13" t="s">
        <v>87</v>
      </c>
      <c r="AW240" s="13" t="s">
        <v>35</v>
      </c>
      <c r="AX240" s="13" t="s">
        <v>79</v>
      </c>
      <c r="AY240" s="187" t="s">
        <v>255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291</v>
      </c>
      <c r="G241" s="14"/>
      <c r="H241" s="196">
        <v>7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79</v>
      </c>
      <c r="AY241" s="194" t="s">
        <v>255</v>
      </c>
    </row>
    <row r="242" s="15" customFormat="1">
      <c r="A242" s="15"/>
      <c r="B242" s="201"/>
      <c r="C242" s="15"/>
      <c r="D242" s="186" t="s">
        <v>265</v>
      </c>
      <c r="E242" s="202" t="s">
        <v>1</v>
      </c>
      <c r="F242" s="203" t="s">
        <v>269</v>
      </c>
      <c r="G242" s="15"/>
      <c r="H242" s="204">
        <v>7</v>
      </c>
      <c r="I242" s="205"/>
      <c r="J242" s="15"/>
      <c r="K242" s="15"/>
      <c r="L242" s="201"/>
      <c r="M242" s="206"/>
      <c r="N242" s="207"/>
      <c r="O242" s="207"/>
      <c r="P242" s="207"/>
      <c r="Q242" s="207"/>
      <c r="R242" s="207"/>
      <c r="S242" s="207"/>
      <c r="T242" s="20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02" t="s">
        <v>265</v>
      </c>
      <c r="AU242" s="202" t="s">
        <v>90</v>
      </c>
      <c r="AV242" s="15" t="s">
        <v>270</v>
      </c>
      <c r="AW242" s="15" t="s">
        <v>35</v>
      </c>
      <c r="AX242" s="15" t="s">
        <v>87</v>
      </c>
      <c r="AY242" s="202" t="s">
        <v>255</v>
      </c>
    </row>
    <row r="243" s="2" customFormat="1" ht="37.8" customHeight="1">
      <c r="A243" s="38"/>
      <c r="B243" s="171"/>
      <c r="C243" s="172" t="s">
        <v>387</v>
      </c>
      <c r="D243" s="172" t="s">
        <v>258</v>
      </c>
      <c r="E243" s="173" t="s">
        <v>388</v>
      </c>
      <c r="F243" s="174" t="s">
        <v>389</v>
      </c>
      <c r="G243" s="175" t="s">
        <v>261</v>
      </c>
      <c r="H243" s="176">
        <v>2</v>
      </c>
      <c r="I243" s="177"/>
      <c r="J243" s="178">
        <f>ROUND(I243*H243,2)</f>
        <v>0</v>
      </c>
      <c r="K243" s="174" t="s">
        <v>262</v>
      </c>
      <c r="L243" s="39"/>
      <c r="M243" s="179" t="s">
        <v>1</v>
      </c>
      <c r="N243" s="180" t="s">
        <v>44</v>
      </c>
      <c r="O243" s="77"/>
      <c r="P243" s="181">
        <f>O243*H243</f>
        <v>0</v>
      </c>
      <c r="Q243" s="181">
        <v>0</v>
      </c>
      <c r="R243" s="181">
        <f>Q243*H243</f>
        <v>0</v>
      </c>
      <c r="S243" s="181">
        <v>0</v>
      </c>
      <c r="T243" s="18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83" t="s">
        <v>270</v>
      </c>
      <c r="AT243" s="183" t="s">
        <v>258</v>
      </c>
      <c r="AU243" s="183" t="s">
        <v>90</v>
      </c>
      <c r="AY243" s="19" t="s">
        <v>255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19" t="s">
        <v>87</v>
      </c>
      <c r="BK243" s="184">
        <f>ROUND(I243*H243,2)</f>
        <v>0</v>
      </c>
      <c r="BL243" s="19" t="s">
        <v>270</v>
      </c>
      <c r="BM243" s="183" t="s">
        <v>390</v>
      </c>
    </row>
    <row r="244" s="13" customFormat="1">
      <c r="A244" s="13"/>
      <c r="B244" s="185"/>
      <c r="C244" s="13"/>
      <c r="D244" s="186" t="s">
        <v>265</v>
      </c>
      <c r="E244" s="187" t="s">
        <v>1</v>
      </c>
      <c r="F244" s="188" t="s">
        <v>267</v>
      </c>
      <c r="G244" s="13"/>
      <c r="H244" s="187" t="s">
        <v>1</v>
      </c>
      <c r="I244" s="189"/>
      <c r="J244" s="13"/>
      <c r="K244" s="13"/>
      <c r="L244" s="185"/>
      <c r="M244" s="190"/>
      <c r="N244" s="191"/>
      <c r="O244" s="191"/>
      <c r="P244" s="191"/>
      <c r="Q244" s="191"/>
      <c r="R244" s="191"/>
      <c r="S244" s="191"/>
      <c r="T244" s="19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87" t="s">
        <v>265</v>
      </c>
      <c r="AU244" s="187" t="s">
        <v>90</v>
      </c>
      <c r="AV244" s="13" t="s">
        <v>87</v>
      </c>
      <c r="AW244" s="13" t="s">
        <v>35</v>
      </c>
      <c r="AX244" s="13" t="s">
        <v>79</v>
      </c>
      <c r="AY244" s="187" t="s">
        <v>255</v>
      </c>
    </row>
    <row r="245" s="14" customFormat="1">
      <c r="A245" s="14"/>
      <c r="B245" s="193"/>
      <c r="C245" s="14"/>
      <c r="D245" s="186" t="s">
        <v>265</v>
      </c>
      <c r="E245" s="194" t="s">
        <v>1</v>
      </c>
      <c r="F245" s="195" t="s">
        <v>90</v>
      </c>
      <c r="G245" s="14"/>
      <c r="H245" s="196">
        <v>2</v>
      </c>
      <c r="I245" s="197"/>
      <c r="J245" s="14"/>
      <c r="K245" s="14"/>
      <c r="L245" s="193"/>
      <c r="M245" s="198"/>
      <c r="N245" s="199"/>
      <c r="O245" s="199"/>
      <c r="P245" s="199"/>
      <c r="Q245" s="199"/>
      <c r="R245" s="199"/>
      <c r="S245" s="199"/>
      <c r="T245" s="20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194" t="s">
        <v>265</v>
      </c>
      <c r="AU245" s="194" t="s">
        <v>90</v>
      </c>
      <c r="AV245" s="14" t="s">
        <v>90</v>
      </c>
      <c r="AW245" s="14" t="s">
        <v>35</v>
      </c>
      <c r="AX245" s="14" t="s">
        <v>79</v>
      </c>
      <c r="AY245" s="194" t="s">
        <v>255</v>
      </c>
    </row>
    <row r="246" s="15" customFormat="1">
      <c r="A246" s="15"/>
      <c r="B246" s="201"/>
      <c r="C246" s="15"/>
      <c r="D246" s="186" t="s">
        <v>265</v>
      </c>
      <c r="E246" s="202" t="s">
        <v>1</v>
      </c>
      <c r="F246" s="203" t="s">
        <v>269</v>
      </c>
      <c r="G246" s="15"/>
      <c r="H246" s="204">
        <v>2</v>
      </c>
      <c r="I246" s="205"/>
      <c r="J246" s="15"/>
      <c r="K246" s="15"/>
      <c r="L246" s="201"/>
      <c r="M246" s="206"/>
      <c r="N246" s="207"/>
      <c r="O246" s="207"/>
      <c r="P246" s="207"/>
      <c r="Q246" s="207"/>
      <c r="R246" s="207"/>
      <c r="S246" s="207"/>
      <c r="T246" s="20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02" t="s">
        <v>265</v>
      </c>
      <c r="AU246" s="202" t="s">
        <v>90</v>
      </c>
      <c r="AV246" s="15" t="s">
        <v>270</v>
      </c>
      <c r="AW246" s="15" t="s">
        <v>35</v>
      </c>
      <c r="AX246" s="15" t="s">
        <v>87</v>
      </c>
      <c r="AY246" s="202" t="s">
        <v>255</v>
      </c>
    </row>
    <row r="247" s="2" customFormat="1" ht="76.35" customHeight="1">
      <c r="A247" s="38"/>
      <c r="B247" s="171"/>
      <c r="C247" s="209" t="s">
        <v>300</v>
      </c>
      <c r="D247" s="209" t="s">
        <v>277</v>
      </c>
      <c r="E247" s="210" t="s">
        <v>391</v>
      </c>
      <c r="F247" s="211" t="s">
        <v>392</v>
      </c>
      <c r="G247" s="212" t="s">
        <v>261</v>
      </c>
      <c r="H247" s="213">
        <v>2</v>
      </c>
      <c r="I247" s="214"/>
      <c r="J247" s="215">
        <f>ROUND(I247*H247,2)</f>
        <v>0</v>
      </c>
      <c r="K247" s="211" t="s">
        <v>1</v>
      </c>
      <c r="L247" s="216"/>
      <c r="M247" s="217" t="s">
        <v>1</v>
      </c>
      <c r="N247" s="218" t="s">
        <v>44</v>
      </c>
      <c r="O247" s="77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3" t="s">
        <v>280</v>
      </c>
      <c r="AT247" s="183" t="s">
        <v>277</v>
      </c>
      <c r="AU247" s="183" t="s">
        <v>90</v>
      </c>
      <c r="AY247" s="19" t="s">
        <v>255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19" t="s">
        <v>87</v>
      </c>
      <c r="BK247" s="184">
        <f>ROUND(I247*H247,2)</f>
        <v>0</v>
      </c>
      <c r="BL247" s="19" t="s">
        <v>270</v>
      </c>
      <c r="BM247" s="183" t="s">
        <v>393</v>
      </c>
    </row>
    <row r="248" s="13" customFormat="1">
      <c r="A248" s="13"/>
      <c r="B248" s="185"/>
      <c r="C248" s="13"/>
      <c r="D248" s="186" t="s">
        <v>265</v>
      </c>
      <c r="E248" s="187" t="s">
        <v>1</v>
      </c>
      <c r="F248" s="188" t="s">
        <v>267</v>
      </c>
      <c r="G248" s="13"/>
      <c r="H248" s="187" t="s">
        <v>1</v>
      </c>
      <c r="I248" s="189"/>
      <c r="J248" s="13"/>
      <c r="K248" s="13"/>
      <c r="L248" s="185"/>
      <c r="M248" s="190"/>
      <c r="N248" s="191"/>
      <c r="O248" s="191"/>
      <c r="P248" s="191"/>
      <c r="Q248" s="191"/>
      <c r="R248" s="191"/>
      <c r="S248" s="191"/>
      <c r="T248" s="19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87" t="s">
        <v>265</v>
      </c>
      <c r="AU248" s="187" t="s">
        <v>90</v>
      </c>
      <c r="AV248" s="13" t="s">
        <v>87</v>
      </c>
      <c r="AW248" s="13" t="s">
        <v>35</v>
      </c>
      <c r="AX248" s="13" t="s">
        <v>79</v>
      </c>
      <c r="AY248" s="187" t="s">
        <v>255</v>
      </c>
    </row>
    <row r="249" s="14" customFormat="1">
      <c r="A249" s="14"/>
      <c r="B249" s="193"/>
      <c r="C249" s="14"/>
      <c r="D249" s="186" t="s">
        <v>265</v>
      </c>
      <c r="E249" s="194" t="s">
        <v>1</v>
      </c>
      <c r="F249" s="195" t="s">
        <v>90</v>
      </c>
      <c r="G249" s="14"/>
      <c r="H249" s="196">
        <v>2</v>
      </c>
      <c r="I249" s="197"/>
      <c r="J249" s="14"/>
      <c r="K249" s="14"/>
      <c r="L249" s="193"/>
      <c r="M249" s="198"/>
      <c r="N249" s="199"/>
      <c r="O249" s="199"/>
      <c r="P249" s="199"/>
      <c r="Q249" s="199"/>
      <c r="R249" s="199"/>
      <c r="S249" s="199"/>
      <c r="T249" s="20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194" t="s">
        <v>265</v>
      </c>
      <c r="AU249" s="194" t="s">
        <v>90</v>
      </c>
      <c r="AV249" s="14" t="s">
        <v>90</v>
      </c>
      <c r="AW249" s="14" t="s">
        <v>35</v>
      </c>
      <c r="AX249" s="14" t="s">
        <v>79</v>
      </c>
      <c r="AY249" s="194" t="s">
        <v>255</v>
      </c>
    </row>
    <row r="250" s="15" customFormat="1">
      <c r="A250" s="15"/>
      <c r="B250" s="201"/>
      <c r="C250" s="15"/>
      <c r="D250" s="186" t="s">
        <v>265</v>
      </c>
      <c r="E250" s="202" t="s">
        <v>1</v>
      </c>
      <c r="F250" s="203" t="s">
        <v>269</v>
      </c>
      <c r="G250" s="15"/>
      <c r="H250" s="204">
        <v>2</v>
      </c>
      <c r="I250" s="205"/>
      <c r="J250" s="15"/>
      <c r="K250" s="15"/>
      <c r="L250" s="201"/>
      <c r="M250" s="206"/>
      <c r="N250" s="207"/>
      <c r="O250" s="207"/>
      <c r="P250" s="207"/>
      <c r="Q250" s="207"/>
      <c r="R250" s="207"/>
      <c r="S250" s="207"/>
      <c r="T250" s="208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02" t="s">
        <v>265</v>
      </c>
      <c r="AU250" s="202" t="s">
        <v>90</v>
      </c>
      <c r="AV250" s="15" t="s">
        <v>270</v>
      </c>
      <c r="AW250" s="15" t="s">
        <v>35</v>
      </c>
      <c r="AX250" s="15" t="s">
        <v>87</v>
      </c>
      <c r="AY250" s="202" t="s">
        <v>255</v>
      </c>
    </row>
    <row r="251" s="2" customFormat="1" ht="37.8" customHeight="1">
      <c r="A251" s="38"/>
      <c r="B251" s="171"/>
      <c r="C251" s="172" t="s">
        <v>306</v>
      </c>
      <c r="D251" s="172" t="s">
        <v>258</v>
      </c>
      <c r="E251" s="173" t="s">
        <v>394</v>
      </c>
      <c r="F251" s="174" t="s">
        <v>395</v>
      </c>
      <c r="G251" s="175" t="s">
        <v>261</v>
      </c>
      <c r="H251" s="176">
        <v>2</v>
      </c>
      <c r="I251" s="177"/>
      <c r="J251" s="178">
        <f>ROUND(I251*H251,2)</f>
        <v>0</v>
      </c>
      <c r="K251" s="174" t="s">
        <v>262</v>
      </c>
      <c r="L251" s="39"/>
      <c r="M251" s="179" t="s">
        <v>1</v>
      </c>
      <c r="N251" s="180" t="s">
        <v>44</v>
      </c>
      <c r="O251" s="77"/>
      <c r="P251" s="181">
        <f>O251*H251</f>
        <v>0</v>
      </c>
      <c r="Q251" s="181">
        <v>0</v>
      </c>
      <c r="R251" s="181">
        <f>Q251*H251</f>
        <v>0</v>
      </c>
      <c r="S251" s="181">
        <v>0</v>
      </c>
      <c r="T251" s="18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3" t="s">
        <v>270</v>
      </c>
      <c r="AT251" s="183" t="s">
        <v>258</v>
      </c>
      <c r="AU251" s="183" t="s">
        <v>90</v>
      </c>
      <c r="AY251" s="19" t="s">
        <v>255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19" t="s">
        <v>87</v>
      </c>
      <c r="BK251" s="184">
        <f>ROUND(I251*H251,2)</f>
        <v>0</v>
      </c>
      <c r="BL251" s="19" t="s">
        <v>270</v>
      </c>
      <c r="BM251" s="183" t="s">
        <v>396</v>
      </c>
    </row>
    <row r="252" s="13" customFormat="1">
      <c r="A252" s="13"/>
      <c r="B252" s="185"/>
      <c r="C252" s="13"/>
      <c r="D252" s="186" t="s">
        <v>265</v>
      </c>
      <c r="E252" s="187" t="s">
        <v>1</v>
      </c>
      <c r="F252" s="188" t="s">
        <v>267</v>
      </c>
      <c r="G252" s="13"/>
      <c r="H252" s="187" t="s">
        <v>1</v>
      </c>
      <c r="I252" s="189"/>
      <c r="J252" s="13"/>
      <c r="K252" s="13"/>
      <c r="L252" s="185"/>
      <c r="M252" s="190"/>
      <c r="N252" s="191"/>
      <c r="O252" s="191"/>
      <c r="P252" s="191"/>
      <c r="Q252" s="191"/>
      <c r="R252" s="191"/>
      <c r="S252" s="191"/>
      <c r="T252" s="19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187" t="s">
        <v>265</v>
      </c>
      <c r="AU252" s="187" t="s">
        <v>90</v>
      </c>
      <c r="AV252" s="13" t="s">
        <v>87</v>
      </c>
      <c r="AW252" s="13" t="s">
        <v>35</v>
      </c>
      <c r="AX252" s="13" t="s">
        <v>79</v>
      </c>
      <c r="AY252" s="187" t="s">
        <v>255</v>
      </c>
    </row>
    <row r="253" s="14" customFormat="1">
      <c r="A253" s="14"/>
      <c r="B253" s="193"/>
      <c r="C253" s="14"/>
      <c r="D253" s="186" t="s">
        <v>265</v>
      </c>
      <c r="E253" s="194" t="s">
        <v>1</v>
      </c>
      <c r="F253" s="195" t="s">
        <v>90</v>
      </c>
      <c r="G253" s="14"/>
      <c r="H253" s="196">
        <v>2</v>
      </c>
      <c r="I253" s="197"/>
      <c r="J253" s="14"/>
      <c r="K253" s="14"/>
      <c r="L253" s="193"/>
      <c r="M253" s="198"/>
      <c r="N253" s="199"/>
      <c r="O253" s="199"/>
      <c r="P253" s="199"/>
      <c r="Q253" s="199"/>
      <c r="R253" s="199"/>
      <c r="S253" s="199"/>
      <c r="T253" s="20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194" t="s">
        <v>265</v>
      </c>
      <c r="AU253" s="194" t="s">
        <v>90</v>
      </c>
      <c r="AV253" s="14" t="s">
        <v>90</v>
      </c>
      <c r="AW253" s="14" t="s">
        <v>35</v>
      </c>
      <c r="AX253" s="14" t="s">
        <v>79</v>
      </c>
      <c r="AY253" s="194" t="s">
        <v>255</v>
      </c>
    </row>
    <row r="254" s="15" customFormat="1">
      <c r="A254" s="15"/>
      <c r="B254" s="201"/>
      <c r="C254" s="15"/>
      <c r="D254" s="186" t="s">
        <v>265</v>
      </c>
      <c r="E254" s="202" t="s">
        <v>1</v>
      </c>
      <c r="F254" s="203" t="s">
        <v>269</v>
      </c>
      <c r="G254" s="15"/>
      <c r="H254" s="204">
        <v>2</v>
      </c>
      <c r="I254" s="205"/>
      <c r="J254" s="15"/>
      <c r="K254" s="15"/>
      <c r="L254" s="201"/>
      <c r="M254" s="206"/>
      <c r="N254" s="207"/>
      <c r="O254" s="207"/>
      <c r="P254" s="207"/>
      <c r="Q254" s="207"/>
      <c r="R254" s="207"/>
      <c r="S254" s="207"/>
      <c r="T254" s="20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02" t="s">
        <v>265</v>
      </c>
      <c r="AU254" s="202" t="s">
        <v>90</v>
      </c>
      <c r="AV254" s="15" t="s">
        <v>270</v>
      </c>
      <c r="AW254" s="15" t="s">
        <v>35</v>
      </c>
      <c r="AX254" s="15" t="s">
        <v>87</v>
      </c>
      <c r="AY254" s="202" t="s">
        <v>255</v>
      </c>
    </row>
    <row r="255" s="2" customFormat="1" ht="76.35" customHeight="1">
      <c r="A255" s="38"/>
      <c r="B255" s="171"/>
      <c r="C255" s="209" t="s">
        <v>397</v>
      </c>
      <c r="D255" s="209" t="s">
        <v>277</v>
      </c>
      <c r="E255" s="210" t="s">
        <v>398</v>
      </c>
      <c r="F255" s="211" t="s">
        <v>399</v>
      </c>
      <c r="G255" s="212" t="s">
        <v>261</v>
      </c>
      <c r="H255" s="213">
        <v>2</v>
      </c>
      <c r="I255" s="214"/>
      <c r="J255" s="215">
        <f>ROUND(I255*H255,2)</f>
        <v>0</v>
      </c>
      <c r="K255" s="211" t="s">
        <v>1</v>
      </c>
      <c r="L255" s="216"/>
      <c r="M255" s="217" t="s">
        <v>1</v>
      </c>
      <c r="N255" s="218" t="s">
        <v>44</v>
      </c>
      <c r="O255" s="77"/>
      <c r="P255" s="181">
        <f>O255*H255</f>
        <v>0</v>
      </c>
      <c r="Q255" s="181">
        <v>0</v>
      </c>
      <c r="R255" s="181">
        <f>Q255*H255</f>
        <v>0</v>
      </c>
      <c r="S255" s="181">
        <v>0</v>
      </c>
      <c r="T255" s="18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83" t="s">
        <v>280</v>
      </c>
      <c r="AT255" s="183" t="s">
        <v>277</v>
      </c>
      <c r="AU255" s="183" t="s">
        <v>90</v>
      </c>
      <c r="AY255" s="19" t="s">
        <v>255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19" t="s">
        <v>87</v>
      </c>
      <c r="BK255" s="184">
        <f>ROUND(I255*H255,2)</f>
        <v>0</v>
      </c>
      <c r="BL255" s="19" t="s">
        <v>270</v>
      </c>
      <c r="BM255" s="183" t="s">
        <v>400</v>
      </c>
    </row>
    <row r="256" s="13" customFormat="1">
      <c r="A256" s="13"/>
      <c r="B256" s="185"/>
      <c r="C256" s="13"/>
      <c r="D256" s="186" t="s">
        <v>265</v>
      </c>
      <c r="E256" s="187" t="s">
        <v>1</v>
      </c>
      <c r="F256" s="188" t="s">
        <v>267</v>
      </c>
      <c r="G256" s="13"/>
      <c r="H256" s="187" t="s">
        <v>1</v>
      </c>
      <c r="I256" s="189"/>
      <c r="J256" s="13"/>
      <c r="K256" s="13"/>
      <c r="L256" s="185"/>
      <c r="M256" s="190"/>
      <c r="N256" s="191"/>
      <c r="O256" s="191"/>
      <c r="P256" s="191"/>
      <c r="Q256" s="191"/>
      <c r="R256" s="191"/>
      <c r="S256" s="191"/>
      <c r="T256" s="19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187" t="s">
        <v>265</v>
      </c>
      <c r="AU256" s="187" t="s">
        <v>90</v>
      </c>
      <c r="AV256" s="13" t="s">
        <v>87</v>
      </c>
      <c r="AW256" s="13" t="s">
        <v>35</v>
      </c>
      <c r="AX256" s="13" t="s">
        <v>79</v>
      </c>
      <c r="AY256" s="187" t="s">
        <v>255</v>
      </c>
    </row>
    <row r="257" s="14" customFormat="1">
      <c r="A257" s="14"/>
      <c r="B257" s="193"/>
      <c r="C257" s="14"/>
      <c r="D257" s="186" t="s">
        <v>265</v>
      </c>
      <c r="E257" s="194" t="s">
        <v>1</v>
      </c>
      <c r="F257" s="195" t="s">
        <v>90</v>
      </c>
      <c r="G257" s="14"/>
      <c r="H257" s="196">
        <v>2</v>
      </c>
      <c r="I257" s="197"/>
      <c r="J257" s="14"/>
      <c r="K257" s="14"/>
      <c r="L257" s="193"/>
      <c r="M257" s="198"/>
      <c r="N257" s="199"/>
      <c r="O257" s="199"/>
      <c r="P257" s="199"/>
      <c r="Q257" s="199"/>
      <c r="R257" s="199"/>
      <c r="S257" s="199"/>
      <c r="T257" s="20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194" t="s">
        <v>265</v>
      </c>
      <c r="AU257" s="194" t="s">
        <v>90</v>
      </c>
      <c r="AV257" s="14" t="s">
        <v>90</v>
      </c>
      <c r="AW257" s="14" t="s">
        <v>35</v>
      </c>
      <c r="AX257" s="14" t="s">
        <v>79</v>
      </c>
      <c r="AY257" s="194" t="s">
        <v>255</v>
      </c>
    </row>
    <row r="258" s="15" customFormat="1">
      <c r="A258" s="15"/>
      <c r="B258" s="201"/>
      <c r="C258" s="15"/>
      <c r="D258" s="186" t="s">
        <v>265</v>
      </c>
      <c r="E258" s="202" t="s">
        <v>1</v>
      </c>
      <c r="F258" s="203" t="s">
        <v>269</v>
      </c>
      <c r="G258" s="15"/>
      <c r="H258" s="204">
        <v>2</v>
      </c>
      <c r="I258" s="205"/>
      <c r="J258" s="15"/>
      <c r="K258" s="15"/>
      <c r="L258" s="201"/>
      <c r="M258" s="206"/>
      <c r="N258" s="207"/>
      <c r="O258" s="207"/>
      <c r="P258" s="207"/>
      <c r="Q258" s="207"/>
      <c r="R258" s="207"/>
      <c r="S258" s="207"/>
      <c r="T258" s="208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02" t="s">
        <v>265</v>
      </c>
      <c r="AU258" s="202" t="s">
        <v>90</v>
      </c>
      <c r="AV258" s="15" t="s">
        <v>270</v>
      </c>
      <c r="AW258" s="15" t="s">
        <v>35</v>
      </c>
      <c r="AX258" s="15" t="s">
        <v>87</v>
      </c>
      <c r="AY258" s="202" t="s">
        <v>255</v>
      </c>
    </row>
    <row r="259" s="2" customFormat="1" ht="37.8" customHeight="1">
      <c r="A259" s="38"/>
      <c r="B259" s="171"/>
      <c r="C259" s="172" t="s">
        <v>401</v>
      </c>
      <c r="D259" s="172" t="s">
        <v>258</v>
      </c>
      <c r="E259" s="173" t="s">
        <v>402</v>
      </c>
      <c r="F259" s="174" t="s">
        <v>403</v>
      </c>
      <c r="G259" s="175" t="s">
        <v>261</v>
      </c>
      <c r="H259" s="176">
        <v>8</v>
      </c>
      <c r="I259" s="177"/>
      <c r="J259" s="178">
        <f>ROUND(I259*H259,2)</f>
        <v>0</v>
      </c>
      <c r="K259" s="174" t="s">
        <v>262</v>
      </c>
      <c r="L259" s="39"/>
      <c r="M259" s="179" t="s">
        <v>1</v>
      </c>
      <c r="N259" s="180" t="s">
        <v>44</v>
      </c>
      <c r="O259" s="77"/>
      <c r="P259" s="181">
        <f>O259*H259</f>
        <v>0</v>
      </c>
      <c r="Q259" s="181">
        <v>0</v>
      </c>
      <c r="R259" s="181">
        <f>Q259*H259</f>
        <v>0</v>
      </c>
      <c r="S259" s="181">
        <v>0</v>
      </c>
      <c r="T259" s="18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3" t="s">
        <v>270</v>
      </c>
      <c r="AT259" s="183" t="s">
        <v>258</v>
      </c>
      <c r="AU259" s="183" t="s">
        <v>90</v>
      </c>
      <c r="AY259" s="19" t="s">
        <v>255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19" t="s">
        <v>87</v>
      </c>
      <c r="BK259" s="184">
        <f>ROUND(I259*H259,2)</f>
        <v>0</v>
      </c>
      <c r="BL259" s="19" t="s">
        <v>270</v>
      </c>
      <c r="BM259" s="183" t="s">
        <v>404</v>
      </c>
    </row>
    <row r="260" s="13" customFormat="1">
      <c r="A260" s="13"/>
      <c r="B260" s="185"/>
      <c r="C260" s="13"/>
      <c r="D260" s="186" t="s">
        <v>265</v>
      </c>
      <c r="E260" s="187" t="s">
        <v>1</v>
      </c>
      <c r="F260" s="188" t="s">
        <v>267</v>
      </c>
      <c r="G260" s="13"/>
      <c r="H260" s="187" t="s">
        <v>1</v>
      </c>
      <c r="I260" s="189"/>
      <c r="J260" s="13"/>
      <c r="K260" s="13"/>
      <c r="L260" s="185"/>
      <c r="M260" s="190"/>
      <c r="N260" s="191"/>
      <c r="O260" s="191"/>
      <c r="P260" s="191"/>
      <c r="Q260" s="191"/>
      <c r="R260" s="191"/>
      <c r="S260" s="191"/>
      <c r="T260" s="19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87" t="s">
        <v>265</v>
      </c>
      <c r="AU260" s="187" t="s">
        <v>90</v>
      </c>
      <c r="AV260" s="13" t="s">
        <v>87</v>
      </c>
      <c r="AW260" s="13" t="s">
        <v>35</v>
      </c>
      <c r="AX260" s="13" t="s">
        <v>79</v>
      </c>
      <c r="AY260" s="187" t="s">
        <v>255</v>
      </c>
    </row>
    <row r="261" s="14" customFormat="1">
      <c r="A261" s="14"/>
      <c r="B261" s="193"/>
      <c r="C261" s="14"/>
      <c r="D261" s="186" t="s">
        <v>265</v>
      </c>
      <c r="E261" s="194" t="s">
        <v>1</v>
      </c>
      <c r="F261" s="195" t="s">
        <v>405</v>
      </c>
      <c r="G261" s="14"/>
      <c r="H261" s="196">
        <v>8</v>
      </c>
      <c r="I261" s="197"/>
      <c r="J261" s="14"/>
      <c r="K261" s="14"/>
      <c r="L261" s="193"/>
      <c r="M261" s="198"/>
      <c r="N261" s="199"/>
      <c r="O261" s="199"/>
      <c r="P261" s="199"/>
      <c r="Q261" s="199"/>
      <c r="R261" s="199"/>
      <c r="S261" s="199"/>
      <c r="T261" s="20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194" t="s">
        <v>265</v>
      </c>
      <c r="AU261" s="194" t="s">
        <v>90</v>
      </c>
      <c r="AV261" s="14" t="s">
        <v>90</v>
      </c>
      <c r="AW261" s="14" t="s">
        <v>35</v>
      </c>
      <c r="AX261" s="14" t="s">
        <v>79</v>
      </c>
      <c r="AY261" s="194" t="s">
        <v>255</v>
      </c>
    </row>
    <row r="262" s="15" customFormat="1">
      <c r="A262" s="15"/>
      <c r="B262" s="201"/>
      <c r="C262" s="15"/>
      <c r="D262" s="186" t="s">
        <v>265</v>
      </c>
      <c r="E262" s="202" t="s">
        <v>1</v>
      </c>
      <c r="F262" s="203" t="s">
        <v>269</v>
      </c>
      <c r="G262" s="15"/>
      <c r="H262" s="204">
        <v>8</v>
      </c>
      <c r="I262" s="205"/>
      <c r="J262" s="15"/>
      <c r="K262" s="15"/>
      <c r="L262" s="201"/>
      <c r="M262" s="206"/>
      <c r="N262" s="207"/>
      <c r="O262" s="207"/>
      <c r="P262" s="207"/>
      <c r="Q262" s="207"/>
      <c r="R262" s="207"/>
      <c r="S262" s="207"/>
      <c r="T262" s="208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02" t="s">
        <v>265</v>
      </c>
      <c r="AU262" s="202" t="s">
        <v>90</v>
      </c>
      <c r="AV262" s="15" t="s">
        <v>270</v>
      </c>
      <c r="AW262" s="15" t="s">
        <v>35</v>
      </c>
      <c r="AX262" s="15" t="s">
        <v>87</v>
      </c>
      <c r="AY262" s="202" t="s">
        <v>255</v>
      </c>
    </row>
    <row r="263" s="2" customFormat="1" ht="76.35" customHeight="1">
      <c r="A263" s="38"/>
      <c r="B263" s="171"/>
      <c r="C263" s="209" t="s">
        <v>406</v>
      </c>
      <c r="D263" s="209" t="s">
        <v>277</v>
      </c>
      <c r="E263" s="210" t="s">
        <v>407</v>
      </c>
      <c r="F263" s="211" t="s">
        <v>408</v>
      </c>
      <c r="G263" s="212" t="s">
        <v>261</v>
      </c>
      <c r="H263" s="213">
        <v>6</v>
      </c>
      <c r="I263" s="214"/>
      <c r="J263" s="215">
        <f>ROUND(I263*H263,2)</f>
        <v>0</v>
      </c>
      <c r="K263" s="211" t="s">
        <v>1</v>
      </c>
      <c r="L263" s="216"/>
      <c r="M263" s="217" t="s">
        <v>1</v>
      </c>
      <c r="N263" s="218" t="s">
        <v>44</v>
      </c>
      <c r="O263" s="77"/>
      <c r="P263" s="181">
        <f>O263*H263</f>
        <v>0</v>
      </c>
      <c r="Q263" s="181">
        <v>0</v>
      </c>
      <c r="R263" s="181">
        <f>Q263*H263</f>
        <v>0</v>
      </c>
      <c r="S263" s="181">
        <v>0</v>
      </c>
      <c r="T263" s="18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3" t="s">
        <v>280</v>
      </c>
      <c r="AT263" s="183" t="s">
        <v>277</v>
      </c>
      <c r="AU263" s="183" t="s">
        <v>90</v>
      </c>
      <c r="AY263" s="19" t="s">
        <v>255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19" t="s">
        <v>87</v>
      </c>
      <c r="BK263" s="184">
        <f>ROUND(I263*H263,2)</f>
        <v>0</v>
      </c>
      <c r="BL263" s="19" t="s">
        <v>270</v>
      </c>
      <c r="BM263" s="183" t="s">
        <v>409</v>
      </c>
    </row>
    <row r="264" s="13" customFormat="1">
      <c r="A264" s="13"/>
      <c r="B264" s="185"/>
      <c r="C264" s="13"/>
      <c r="D264" s="186" t="s">
        <v>265</v>
      </c>
      <c r="E264" s="187" t="s">
        <v>1</v>
      </c>
      <c r="F264" s="188" t="s">
        <v>267</v>
      </c>
      <c r="G264" s="13"/>
      <c r="H264" s="187" t="s">
        <v>1</v>
      </c>
      <c r="I264" s="189"/>
      <c r="J264" s="13"/>
      <c r="K264" s="13"/>
      <c r="L264" s="185"/>
      <c r="M264" s="190"/>
      <c r="N264" s="191"/>
      <c r="O264" s="191"/>
      <c r="P264" s="191"/>
      <c r="Q264" s="191"/>
      <c r="R264" s="191"/>
      <c r="S264" s="191"/>
      <c r="T264" s="19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87" t="s">
        <v>265</v>
      </c>
      <c r="AU264" s="187" t="s">
        <v>90</v>
      </c>
      <c r="AV264" s="13" t="s">
        <v>87</v>
      </c>
      <c r="AW264" s="13" t="s">
        <v>35</v>
      </c>
      <c r="AX264" s="13" t="s">
        <v>79</v>
      </c>
      <c r="AY264" s="187" t="s">
        <v>255</v>
      </c>
    </row>
    <row r="265" s="14" customFormat="1">
      <c r="A265" s="14"/>
      <c r="B265" s="193"/>
      <c r="C265" s="14"/>
      <c r="D265" s="186" t="s">
        <v>265</v>
      </c>
      <c r="E265" s="194" t="s">
        <v>1</v>
      </c>
      <c r="F265" s="195" t="s">
        <v>287</v>
      </c>
      <c r="G265" s="14"/>
      <c r="H265" s="196">
        <v>6</v>
      </c>
      <c r="I265" s="197"/>
      <c r="J265" s="14"/>
      <c r="K265" s="14"/>
      <c r="L265" s="193"/>
      <c r="M265" s="198"/>
      <c r="N265" s="199"/>
      <c r="O265" s="199"/>
      <c r="P265" s="199"/>
      <c r="Q265" s="199"/>
      <c r="R265" s="199"/>
      <c r="S265" s="199"/>
      <c r="T265" s="20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194" t="s">
        <v>265</v>
      </c>
      <c r="AU265" s="194" t="s">
        <v>90</v>
      </c>
      <c r="AV265" s="14" t="s">
        <v>90</v>
      </c>
      <c r="AW265" s="14" t="s">
        <v>35</v>
      </c>
      <c r="AX265" s="14" t="s">
        <v>79</v>
      </c>
      <c r="AY265" s="194" t="s">
        <v>255</v>
      </c>
    </row>
    <row r="266" s="15" customFormat="1">
      <c r="A266" s="15"/>
      <c r="B266" s="201"/>
      <c r="C266" s="15"/>
      <c r="D266" s="186" t="s">
        <v>265</v>
      </c>
      <c r="E266" s="202" t="s">
        <v>1</v>
      </c>
      <c r="F266" s="203" t="s">
        <v>269</v>
      </c>
      <c r="G266" s="15"/>
      <c r="H266" s="204">
        <v>6</v>
      </c>
      <c r="I266" s="205"/>
      <c r="J266" s="15"/>
      <c r="K266" s="15"/>
      <c r="L266" s="201"/>
      <c r="M266" s="206"/>
      <c r="N266" s="207"/>
      <c r="O266" s="207"/>
      <c r="P266" s="207"/>
      <c r="Q266" s="207"/>
      <c r="R266" s="207"/>
      <c r="S266" s="207"/>
      <c r="T266" s="208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02" t="s">
        <v>265</v>
      </c>
      <c r="AU266" s="202" t="s">
        <v>90</v>
      </c>
      <c r="AV266" s="15" t="s">
        <v>270</v>
      </c>
      <c r="AW266" s="15" t="s">
        <v>35</v>
      </c>
      <c r="AX266" s="15" t="s">
        <v>87</v>
      </c>
      <c r="AY266" s="202" t="s">
        <v>255</v>
      </c>
    </row>
    <row r="267" s="2" customFormat="1" ht="78" customHeight="1">
      <c r="A267" s="38"/>
      <c r="B267" s="171"/>
      <c r="C267" s="209" t="s">
        <v>410</v>
      </c>
      <c r="D267" s="209" t="s">
        <v>277</v>
      </c>
      <c r="E267" s="210" t="s">
        <v>411</v>
      </c>
      <c r="F267" s="211" t="s">
        <v>412</v>
      </c>
      <c r="G267" s="212" t="s">
        <v>261</v>
      </c>
      <c r="H267" s="213">
        <v>2</v>
      </c>
      <c r="I267" s="214"/>
      <c r="J267" s="215">
        <f>ROUND(I267*H267,2)</f>
        <v>0</v>
      </c>
      <c r="K267" s="211" t="s">
        <v>1</v>
      </c>
      <c r="L267" s="216"/>
      <c r="M267" s="217" t="s">
        <v>1</v>
      </c>
      <c r="N267" s="218" t="s">
        <v>44</v>
      </c>
      <c r="O267" s="77"/>
      <c r="P267" s="181">
        <f>O267*H267</f>
        <v>0</v>
      </c>
      <c r="Q267" s="181">
        <v>0</v>
      </c>
      <c r="R267" s="181">
        <f>Q267*H267</f>
        <v>0</v>
      </c>
      <c r="S267" s="181">
        <v>0</v>
      </c>
      <c r="T267" s="18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3" t="s">
        <v>280</v>
      </c>
      <c r="AT267" s="183" t="s">
        <v>277</v>
      </c>
      <c r="AU267" s="183" t="s">
        <v>90</v>
      </c>
      <c r="AY267" s="19" t="s">
        <v>255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19" t="s">
        <v>87</v>
      </c>
      <c r="BK267" s="184">
        <f>ROUND(I267*H267,2)</f>
        <v>0</v>
      </c>
      <c r="BL267" s="19" t="s">
        <v>270</v>
      </c>
      <c r="BM267" s="183" t="s">
        <v>413</v>
      </c>
    </row>
    <row r="268" s="13" customFormat="1">
      <c r="A268" s="13"/>
      <c r="B268" s="185"/>
      <c r="C268" s="13"/>
      <c r="D268" s="186" t="s">
        <v>265</v>
      </c>
      <c r="E268" s="187" t="s">
        <v>1</v>
      </c>
      <c r="F268" s="188" t="s">
        <v>267</v>
      </c>
      <c r="G268" s="13"/>
      <c r="H268" s="187" t="s">
        <v>1</v>
      </c>
      <c r="I268" s="189"/>
      <c r="J268" s="13"/>
      <c r="K268" s="13"/>
      <c r="L268" s="185"/>
      <c r="M268" s="190"/>
      <c r="N268" s="191"/>
      <c r="O268" s="191"/>
      <c r="P268" s="191"/>
      <c r="Q268" s="191"/>
      <c r="R268" s="191"/>
      <c r="S268" s="191"/>
      <c r="T268" s="19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87" t="s">
        <v>265</v>
      </c>
      <c r="AU268" s="187" t="s">
        <v>90</v>
      </c>
      <c r="AV268" s="13" t="s">
        <v>87</v>
      </c>
      <c r="AW268" s="13" t="s">
        <v>35</v>
      </c>
      <c r="AX268" s="13" t="s">
        <v>79</v>
      </c>
      <c r="AY268" s="187" t="s">
        <v>255</v>
      </c>
    </row>
    <row r="269" s="14" customFormat="1">
      <c r="A269" s="14"/>
      <c r="B269" s="193"/>
      <c r="C269" s="14"/>
      <c r="D269" s="186" t="s">
        <v>265</v>
      </c>
      <c r="E269" s="194" t="s">
        <v>1</v>
      </c>
      <c r="F269" s="195" t="s">
        <v>90</v>
      </c>
      <c r="G269" s="14"/>
      <c r="H269" s="196">
        <v>2</v>
      </c>
      <c r="I269" s="197"/>
      <c r="J269" s="14"/>
      <c r="K269" s="14"/>
      <c r="L269" s="193"/>
      <c r="M269" s="198"/>
      <c r="N269" s="199"/>
      <c r="O269" s="199"/>
      <c r="P269" s="199"/>
      <c r="Q269" s="199"/>
      <c r="R269" s="199"/>
      <c r="S269" s="199"/>
      <c r="T269" s="20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194" t="s">
        <v>265</v>
      </c>
      <c r="AU269" s="194" t="s">
        <v>90</v>
      </c>
      <c r="AV269" s="14" t="s">
        <v>90</v>
      </c>
      <c r="AW269" s="14" t="s">
        <v>35</v>
      </c>
      <c r="AX269" s="14" t="s">
        <v>79</v>
      </c>
      <c r="AY269" s="194" t="s">
        <v>255</v>
      </c>
    </row>
    <row r="270" s="15" customFormat="1">
      <c r="A270" s="15"/>
      <c r="B270" s="201"/>
      <c r="C270" s="15"/>
      <c r="D270" s="186" t="s">
        <v>265</v>
      </c>
      <c r="E270" s="202" t="s">
        <v>1</v>
      </c>
      <c r="F270" s="203" t="s">
        <v>269</v>
      </c>
      <c r="G270" s="15"/>
      <c r="H270" s="204">
        <v>2</v>
      </c>
      <c r="I270" s="205"/>
      <c r="J270" s="15"/>
      <c r="K270" s="15"/>
      <c r="L270" s="201"/>
      <c r="M270" s="206"/>
      <c r="N270" s="207"/>
      <c r="O270" s="207"/>
      <c r="P270" s="207"/>
      <c r="Q270" s="207"/>
      <c r="R270" s="207"/>
      <c r="S270" s="207"/>
      <c r="T270" s="20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02" t="s">
        <v>265</v>
      </c>
      <c r="AU270" s="202" t="s">
        <v>90</v>
      </c>
      <c r="AV270" s="15" t="s">
        <v>270</v>
      </c>
      <c r="AW270" s="15" t="s">
        <v>35</v>
      </c>
      <c r="AX270" s="15" t="s">
        <v>87</v>
      </c>
      <c r="AY270" s="202" t="s">
        <v>255</v>
      </c>
    </row>
    <row r="271" s="2" customFormat="1" ht="37.8" customHeight="1">
      <c r="A271" s="38"/>
      <c r="B271" s="171"/>
      <c r="C271" s="172" t="s">
        <v>414</v>
      </c>
      <c r="D271" s="172" t="s">
        <v>258</v>
      </c>
      <c r="E271" s="173" t="s">
        <v>415</v>
      </c>
      <c r="F271" s="174" t="s">
        <v>416</v>
      </c>
      <c r="G271" s="175" t="s">
        <v>261</v>
      </c>
      <c r="H271" s="176">
        <v>2</v>
      </c>
      <c r="I271" s="177"/>
      <c r="J271" s="178">
        <f>ROUND(I271*H271,2)</f>
        <v>0</v>
      </c>
      <c r="K271" s="174" t="s">
        <v>262</v>
      </c>
      <c r="L271" s="39"/>
      <c r="M271" s="179" t="s">
        <v>1</v>
      </c>
      <c r="N271" s="180" t="s">
        <v>44</v>
      </c>
      <c r="O271" s="77"/>
      <c r="P271" s="181">
        <f>O271*H271</f>
        <v>0</v>
      </c>
      <c r="Q271" s="181">
        <v>0</v>
      </c>
      <c r="R271" s="181">
        <f>Q271*H271</f>
        <v>0</v>
      </c>
      <c r="S271" s="181">
        <v>0</v>
      </c>
      <c r="T271" s="18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3" t="s">
        <v>270</v>
      </c>
      <c r="AT271" s="183" t="s">
        <v>258</v>
      </c>
      <c r="AU271" s="183" t="s">
        <v>90</v>
      </c>
      <c r="AY271" s="19" t="s">
        <v>255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19" t="s">
        <v>87</v>
      </c>
      <c r="BK271" s="184">
        <f>ROUND(I271*H271,2)</f>
        <v>0</v>
      </c>
      <c r="BL271" s="19" t="s">
        <v>270</v>
      </c>
      <c r="BM271" s="183" t="s">
        <v>417</v>
      </c>
    </row>
    <row r="272" s="13" customFormat="1">
      <c r="A272" s="13"/>
      <c r="B272" s="185"/>
      <c r="C272" s="13"/>
      <c r="D272" s="186" t="s">
        <v>265</v>
      </c>
      <c r="E272" s="187" t="s">
        <v>1</v>
      </c>
      <c r="F272" s="188" t="s">
        <v>267</v>
      </c>
      <c r="G272" s="13"/>
      <c r="H272" s="187" t="s">
        <v>1</v>
      </c>
      <c r="I272" s="189"/>
      <c r="J272" s="13"/>
      <c r="K272" s="13"/>
      <c r="L272" s="185"/>
      <c r="M272" s="190"/>
      <c r="N272" s="191"/>
      <c r="O272" s="191"/>
      <c r="P272" s="191"/>
      <c r="Q272" s="191"/>
      <c r="R272" s="191"/>
      <c r="S272" s="191"/>
      <c r="T272" s="19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87" t="s">
        <v>265</v>
      </c>
      <c r="AU272" s="187" t="s">
        <v>90</v>
      </c>
      <c r="AV272" s="13" t="s">
        <v>87</v>
      </c>
      <c r="AW272" s="13" t="s">
        <v>35</v>
      </c>
      <c r="AX272" s="13" t="s">
        <v>79</v>
      </c>
      <c r="AY272" s="187" t="s">
        <v>255</v>
      </c>
    </row>
    <row r="273" s="14" customFormat="1">
      <c r="A273" s="14"/>
      <c r="B273" s="193"/>
      <c r="C273" s="14"/>
      <c r="D273" s="186" t="s">
        <v>265</v>
      </c>
      <c r="E273" s="194" t="s">
        <v>1</v>
      </c>
      <c r="F273" s="195" t="s">
        <v>90</v>
      </c>
      <c r="G273" s="14"/>
      <c r="H273" s="196">
        <v>2</v>
      </c>
      <c r="I273" s="197"/>
      <c r="J273" s="14"/>
      <c r="K273" s="14"/>
      <c r="L273" s="193"/>
      <c r="M273" s="198"/>
      <c r="N273" s="199"/>
      <c r="O273" s="199"/>
      <c r="P273" s="199"/>
      <c r="Q273" s="199"/>
      <c r="R273" s="199"/>
      <c r="S273" s="199"/>
      <c r="T273" s="20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194" t="s">
        <v>265</v>
      </c>
      <c r="AU273" s="194" t="s">
        <v>90</v>
      </c>
      <c r="AV273" s="14" t="s">
        <v>90</v>
      </c>
      <c r="AW273" s="14" t="s">
        <v>35</v>
      </c>
      <c r="AX273" s="14" t="s">
        <v>79</v>
      </c>
      <c r="AY273" s="194" t="s">
        <v>255</v>
      </c>
    </row>
    <row r="274" s="15" customFormat="1">
      <c r="A274" s="15"/>
      <c r="B274" s="201"/>
      <c r="C274" s="15"/>
      <c r="D274" s="186" t="s">
        <v>265</v>
      </c>
      <c r="E274" s="202" t="s">
        <v>1</v>
      </c>
      <c r="F274" s="203" t="s">
        <v>269</v>
      </c>
      <c r="G274" s="15"/>
      <c r="H274" s="204">
        <v>2</v>
      </c>
      <c r="I274" s="205"/>
      <c r="J274" s="15"/>
      <c r="K274" s="15"/>
      <c r="L274" s="201"/>
      <c r="M274" s="206"/>
      <c r="N274" s="207"/>
      <c r="O274" s="207"/>
      <c r="P274" s="207"/>
      <c r="Q274" s="207"/>
      <c r="R274" s="207"/>
      <c r="S274" s="207"/>
      <c r="T274" s="208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02" t="s">
        <v>265</v>
      </c>
      <c r="AU274" s="202" t="s">
        <v>90</v>
      </c>
      <c r="AV274" s="15" t="s">
        <v>270</v>
      </c>
      <c r="AW274" s="15" t="s">
        <v>35</v>
      </c>
      <c r="AX274" s="15" t="s">
        <v>87</v>
      </c>
      <c r="AY274" s="202" t="s">
        <v>255</v>
      </c>
    </row>
    <row r="275" s="2" customFormat="1" ht="44.25" customHeight="1">
      <c r="A275" s="38"/>
      <c r="B275" s="171"/>
      <c r="C275" s="209" t="s">
        <v>418</v>
      </c>
      <c r="D275" s="209" t="s">
        <v>277</v>
      </c>
      <c r="E275" s="210" t="s">
        <v>419</v>
      </c>
      <c r="F275" s="211" t="s">
        <v>420</v>
      </c>
      <c r="G275" s="212" t="s">
        <v>261</v>
      </c>
      <c r="H275" s="213">
        <v>2</v>
      </c>
      <c r="I275" s="214"/>
      <c r="J275" s="215">
        <f>ROUND(I275*H275,2)</f>
        <v>0</v>
      </c>
      <c r="K275" s="211" t="s">
        <v>1</v>
      </c>
      <c r="L275" s="216"/>
      <c r="M275" s="217" t="s">
        <v>1</v>
      </c>
      <c r="N275" s="218" t="s">
        <v>44</v>
      </c>
      <c r="O275" s="77"/>
      <c r="P275" s="181">
        <f>O275*H275</f>
        <v>0</v>
      </c>
      <c r="Q275" s="181">
        <v>0</v>
      </c>
      <c r="R275" s="181">
        <f>Q275*H275</f>
        <v>0</v>
      </c>
      <c r="S275" s="181">
        <v>0</v>
      </c>
      <c r="T275" s="18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83" t="s">
        <v>280</v>
      </c>
      <c r="AT275" s="183" t="s">
        <v>277</v>
      </c>
      <c r="AU275" s="183" t="s">
        <v>90</v>
      </c>
      <c r="AY275" s="19" t="s">
        <v>255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19" t="s">
        <v>87</v>
      </c>
      <c r="BK275" s="184">
        <f>ROUND(I275*H275,2)</f>
        <v>0</v>
      </c>
      <c r="BL275" s="19" t="s">
        <v>270</v>
      </c>
      <c r="BM275" s="183" t="s">
        <v>421</v>
      </c>
    </row>
    <row r="276" s="13" customFormat="1">
      <c r="A276" s="13"/>
      <c r="B276" s="185"/>
      <c r="C276" s="13"/>
      <c r="D276" s="186" t="s">
        <v>265</v>
      </c>
      <c r="E276" s="187" t="s">
        <v>1</v>
      </c>
      <c r="F276" s="188" t="s">
        <v>267</v>
      </c>
      <c r="G276" s="13"/>
      <c r="H276" s="187" t="s">
        <v>1</v>
      </c>
      <c r="I276" s="189"/>
      <c r="J276" s="13"/>
      <c r="K276" s="13"/>
      <c r="L276" s="185"/>
      <c r="M276" s="190"/>
      <c r="N276" s="191"/>
      <c r="O276" s="191"/>
      <c r="P276" s="191"/>
      <c r="Q276" s="191"/>
      <c r="R276" s="191"/>
      <c r="S276" s="191"/>
      <c r="T276" s="19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87" t="s">
        <v>265</v>
      </c>
      <c r="AU276" s="187" t="s">
        <v>90</v>
      </c>
      <c r="AV276" s="13" t="s">
        <v>87</v>
      </c>
      <c r="AW276" s="13" t="s">
        <v>35</v>
      </c>
      <c r="AX276" s="13" t="s">
        <v>79</v>
      </c>
      <c r="AY276" s="187" t="s">
        <v>255</v>
      </c>
    </row>
    <row r="277" s="14" customFormat="1">
      <c r="A277" s="14"/>
      <c r="B277" s="193"/>
      <c r="C277" s="14"/>
      <c r="D277" s="186" t="s">
        <v>265</v>
      </c>
      <c r="E277" s="194" t="s">
        <v>1</v>
      </c>
      <c r="F277" s="195" t="s">
        <v>90</v>
      </c>
      <c r="G277" s="14"/>
      <c r="H277" s="196">
        <v>2</v>
      </c>
      <c r="I277" s="197"/>
      <c r="J277" s="14"/>
      <c r="K277" s="14"/>
      <c r="L277" s="193"/>
      <c r="M277" s="198"/>
      <c r="N277" s="199"/>
      <c r="O277" s="199"/>
      <c r="P277" s="199"/>
      <c r="Q277" s="199"/>
      <c r="R277" s="199"/>
      <c r="S277" s="199"/>
      <c r="T277" s="20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4" t="s">
        <v>265</v>
      </c>
      <c r="AU277" s="194" t="s">
        <v>90</v>
      </c>
      <c r="AV277" s="14" t="s">
        <v>90</v>
      </c>
      <c r="AW277" s="14" t="s">
        <v>35</v>
      </c>
      <c r="AX277" s="14" t="s">
        <v>79</v>
      </c>
      <c r="AY277" s="194" t="s">
        <v>255</v>
      </c>
    </row>
    <row r="278" s="15" customFormat="1">
      <c r="A278" s="15"/>
      <c r="B278" s="201"/>
      <c r="C278" s="15"/>
      <c r="D278" s="186" t="s">
        <v>265</v>
      </c>
      <c r="E278" s="202" t="s">
        <v>1</v>
      </c>
      <c r="F278" s="203" t="s">
        <v>269</v>
      </c>
      <c r="G278" s="15"/>
      <c r="H278" s="204">
        <v>2</v>
      </c>
      <c r="I278" s="205"/>
      <c r="J278" s="15"/>
      <c r="K278" s="15"/>
      <c r="L278" s="201"/>
      <c r="M278" s="206"/>
      <c r="N278" s="207"/>
      <c r="O278" s="207"/>
      <c r="P278" s="207"/>
      <c r="Q278" s="207"/>
      <c r="R278" s="207"/>
      <c r="S278" s="207"/>
      <c r="T278" s="208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02" t="s">
        <v>265</v>
      </c>
      <c r="AU278" s="202" t="s">
        <v>90</v>
      </c>
      <c r="AV278" s="15" t="s">
        <v>270</v>
      </c>
      <c r="AW278" s="15" t="s">
        <v>35</v>
      </c>
      <c r="AX278" s="15" t="s">
        <v>87</v>
      </c>
      <c r="AY278" s="202" t="s">
        <v>255</v>
      </c>
    </row>
    <row r="279" s="2" customFormat="1" ht="49.05" customHeight="1">
      <c r="A279" s="38"/>
      <c r="B279" s="171"/>
      <c r="C279" s="172" t="s">
        <v>422</v>
      </c>
      <c r="D279" s="172" t="s">
        <v>258</v>
      </c>
      <c r="E279" s="173" t="s">
        <v>423</v>
      </c>
      <c r="F279" s="174" t="s">
        <v>424</v>
      </c>
      <c r="G279" s="175" t="s">
        <v>261</v>
      </c>
      <c r="H279" s="176">
        <v>7</v>
      </c>
      <c r="I279" s="177"/>
      <c r="J279" s="178">
        <f>ROUND(I279*H279,2)</f>
        <v>0</v>
      </c>
      <c r="K279" s="174" t="s">
        <v>262</v>
      </c>
      <c r="L279" s="39"/>
      <c r="M279" s="179" t="s">
        <v>1</v>
      </c>
      <c r="N279" s="180" t="s">
        <v>44</v>
      </c>
      <c r="O279" s="77"/>
      <c r="P279" s="181">
        <f>O279*H279</f>
        <v>0</v>
      </c>
      <c r="Q279" s="181">
        <v>0</v>
      </c>
      <c r="R279" s="181">
        <f>Q279*H279</f>
        <v>0</v>
      </c>
      <c r="S279" s="181">
        <v>0</v>
      </c>
      <c r="T279" s="182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3" t="s">
        <v>270</v>
      </c>
      <c r="AT279" s="183" t="s">
        <v>258</v>
      </c>
      <c r="AU279" s="183" t="s">
        <v>90</v>
      </c>
      <c r="AY279" s="19" t="s">
        <v>255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19" t="s">
        <v>87</v>
      </c>
      <c r="BK279" s="184">
        <f>ROUND(I279*H279,2)</f>
        <v>0</v>
      </c>
      <c r="BL279" s="19" t="s">
        <v>270</v>
      </c>
      <c r="BM279" s="183" t="s">
        <v>425</v>
      </c>
    </row>
    <row r="280" s="13" customFormat="1">
      <c r="A280" s="13"/>
      <c r="B280" s="185"/>
      <c r="C280" s="13"/>
      <c r="D280" s="186" t="s">
        <v>265</v>
      </c>
      <c r="E280" s="187" t="s">
        <v>1</v>
      </c>
      <c r="F280" s="188" t="s">
        <v>267</v>
      </c>
      <c r="G280" s="13"/>
      <c r="H280" s="187" t="s">
        <v>1</v>
      </c>
      <c r="I280" s="189"/>
      <c r="J280" s="13"/>
      <c r="K280" s="13"/>
      <c r="L280" s="185"/>
      <c r="M280" s="190"/>
      <c r="N280" s="191"/>
      <c r="O280" s="191"/>
      <c r="P280" s="191"/>
      <c r="Q280" s="191"/>
      <c r="R280" s="191"/>
      <c r="S280" s="191"/>
      <c r="T280" s="19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187" t="s">
        <v>265</v>
      </c>
      <c r="AU280" s="187" t="s">
        <v>90</v>
      </c>
      <c r="AV280" s="13" t="s">
        <v>87</v>
      </c>
      <c r="AW280" s="13" t="s">
        <v>35</v>
      </c>
      <c r="AX280" s="13" t="s">
        <v>79</v>
      </c>
      <c r="AY280" s="187" t="s">
        <v>255</v>
      </c>
    </row>
    <row r="281" s="14" customFormat="1">
      <c r="A281" s="14"/>
      <c r="B281" s="193"/>
      <c r="C281" s="14"/>
      <c r="D281" s="186" t="s">
        <v>265</v>
      </c>
      <c r="E281" s="194" t="s">
        <v>1</v>
      </c>
      <c r="F281" s="195" t="s">
        <v>291</v>
      </c>
      <c r="G281" s="14"/>
      <c r="H281" s="196">
        <v>7</v>
      </c>
      <c r="I281" s="197"/>
      <c r="J281" s="14"/>
      <c r="K281" s="14"/>
      <c r="L281" s="193"/>
      <c r="M281" s="198"/>
      <c r="N281" s="199"/>
      <c r="O281" s="199"/>
      <c r="P281" s="199"/>
      <c r="Q281" s="199"/>
      <c r="R281" s="199"/>
      <c r="S281" s="199"/>
      <c r="T281" s="20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194" t="s">
        <v>265</v>
      </c>
      <c r="AU281" s="194" t="s">
        <v>90</v>
      </c>
      <c r="AV281" s="14" t="s">
        <v>90</v>
      </c>
      <c r="AW281" s="14" t="s">
        <v>35</v>
      </c>
      <c r="AX281" s="14" t="s">
        <v>79</v>
      </c>
      <c r="AY281" s="194" t="s">
        <v>255</v>
      </c>
    </row>
    <row r="282" s="15" customFormat="1">
      <c r="A282" s="15"/>
      <c r="B282" s="201"/>
      <c r="C282" s="15"/>
      <c r="D282" s="186" t="s">
        <v>265</v>
      </c>
      <c r="E282" s="202" t="s">
        <v>1</v>
      </c>
      <c r="F282" s="203" t="s">
        <v>269</v>
      </c>
      <c r="G282" s="15"/>
      <c r="H282" s="204">
        <v>7</v>
      </c>
      <c r="I282" s="205"/>
      <c r="J282" s="15"/>
      <c r="K282" s="15"/>
      <c r="L282" s="201"/>
      <c r="M282" s="206"/>
      <c r="N282" s="207"/>
      <c r="O282" s="207"/>
      <c r="P282" s="207"/>
      <c r="Q282" s="207"/>
      <c r="R282" s="207"/>
      <c r="S282" s="207"/>
      <c r="T282" s="208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02" t="s">
        <v>265</v>
      </c>
      <c r="AU282" s="202" t="s">
        <v>90</v>
      </c>
      <c r="AV282" s="15" t="s">
        <v>270</v>
      </c>
      <c r="AW282" s="15" t="s">
        <v>35</v>
      </c>
      <c r="AX282" s="15" t="s">
        <v>87</v>
      </c>
      <c r="AY282" s="202" t="s">
        <v>255</v>
      </c>
    </row>
    <row r="283" s="2" customFormat="1" ht="44.25" customHeight="1">
      <c r="A283" s="38"/>
      <c r="B283" s="171"/>
      <c r="C283" s="209" t="s">
        <v>426</v>
      </c>
      <c r="D283" s="209" t="s">
        <v>277</v>
      </c>
      <c r="E283" s="210" t="s">
        <v>427</v>
      </c>
      <c r="F283" s="211" t="s">
        <v>428</v>
      </c>
      <c r="G283" s="212" t="s">
        <v>261</v>
      </c>
      <c r="H283" s="213">
        <v>7</v>
      </c>
      <c r="I283" s="214"/>
      <c r="J283" s="215">
        <f>ROUND(I283*H283,2)</f>
        <v>0</v>
      </c>
      <c r="K283" s="211" t="s">
        <v>1</v>
      </c>
      <c r="L283" s="216"/>
      <c r="M283" s="217" t="s">
        <v>1</v>
      </c>
      <c r="N283" s="218" t="s">
        <v>44</v>
      </c>
      <c r="O283" s="77"/>
      <c r="P283" s="181">
        <f>O283*H283</f>
        <v>0</v>
      </c>
      <c r="Q283" s="181">
        <v>0</v>
      </c>
      <c r="R283" s="181">
        <f>Q283*H283</f>
        <v>0</v>
      </c>
      <c r="S283" s="181">
        <v>0</v>
      </c>
      <c r="T283" s="182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83" t="s">
        <v>280</v>
      </c>
      <c r="AT283" s="183" t="s">
        <v>277</v>
      </c>
      <c r="AU283" s="183" t="s">
        <v>90</v>
      </c>
      <c r="AY283" s="19" t="s">
        <v>255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19" t="s">
        <v>87</v>
      </c>
      <c r="BK283" s="184">
        <f>ROUND(I283*H283,2)</f>
        <v>0</v>
      </c>
      <c r="BL283" s="19" t="s">
        <v>270</v>
      </c>
      <c r="BM283" s="183" t="s">
        <v>429</v>
      </c>
    </row>
    <row r="284" s="13" customFormat="1">
      <c r="A284" s="13"/>
      <c r="B284" s="185"/>
      <c r="C284" s="13"/>
      <c r="D284" s="186" t="s">
        <v>265</v>
      </c>
      <c r="E284" s="187" t="s">
        <v>1</v>
      </c>
      <c r="F284" s="188" t="s">
        <v>267</v>
      </c>
      <c r="G284" s="13"/>
      <c r="H284" s="187" t="s">
        <v>1</v>
      </c>
      <c r="I284" s="189"/>
      <c r="J284" s="13"/>
      <c r="K284" s="13"/>
      <c r="L284" s="185"/>
      <c r="M284" s="190"/>
      <c r="N284" s="191"/>
      <c r="O284" s="191"/>
      <c r="P284" s="191"/>
      <c r="Q284" s="191"/>
      <c r="R284" s="191"/>
      <c r="S284" s="191"/>
      <c r="T284" s="19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87" t="s">
        <v>265</v>
      </c>
      <c r="AU284" s="187" t="s">
        <v>90</v>
      </c>
      <c r="AV284" s="13" t="s">
        <v>87</v>
      </c>
      <c r="AW284" s="13" t="s">
        <v>35</v>
      </c>
      <c r="AX284" s="13" t="s">
        <v>79</v>
      </c>
      <c r="AY284" s="187" t="s">
        <v>255</v>
      </c>
    </row>
    <row r="285" s="14" customFormat="1">
      <c r="A285" s="14"/>
      <c r="B285" s="193"/>
      <c r="C285" s="14"/>
      <c r="D285" s="186" t="s">
        <v>265</v>
      </c>
      <c r="E285" s="194" t="s">
        <v>1</v>
      </c>
      <c r="F285" s="195" t="s">
        <v>291</v>
      </c>
      <c r="G285" s="14"/>
      <c r="H285" s="196">
        <v>7</v>
      </c>
      <c r="I285" s="197"/>
      <c r="J285" s="14"/>
      <c r="K285" s="14"/>
      <c r="L285" s="193"/>
      <c r="M285" s="198"/>
      <c r="N285" s="199"/>
      <c r="O285" s="199"/>
      <c r="P285" s="199"/>
      <c r="Q285" s="199"/>
      <c r="R285" s="199"/>
      <c r="S285" s="199"/>
      <c r="T285" s="20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194" t="s">
        <v>265</v>
      </c>
      <c r="AU285" s="194" t="s">
        <v>90</v>
      </c>
      <c r="AV285" s="14" t="s">
        <v>90</v>
      </c>
      <c r="AW285" s="14" t="s">
        <v>35</v>
      </c>
      <c r="AX285" s="14" t="s">
        <v>79</v>
      </c>
      <c r="AY285" s="194" t="s">
        <v>255</v>
      </c>
    </row>
    <row r="286" s="15" customFormat="1">
      <c r="A286" s="15"/>
      <c r="B286" s="201"/>
      <c r="C286" s="15"/>
      <c r="D286" s="186" t="s">
        <v>265</v>
      </c>
      <c r="E286" s="202" t="s">
        <v>1</v>
      </c>
      <c r="F286" s="203" t="s">
        <v>269</v>
      </c>
      <c r="G286" s="15"/>
      <c r="H286" s="204">
        <v>7</v>
      </c>
      <c r="I286" s="205"/>
      <c r="J286" s="15"/>
      <c r="K286" s="15"/>
      <c r="L286" s="201"/>
      <c r="M286" s="206"/>
      <c r="N286" s="207"/>
      <c r="O286" s="207"/>
      <c r="P286" s="207"/>
      <c r="Q286" s="207"/>
      <c r="R286" s="207"/>
      <c r="S286" s="207"/>
      <c r="T286" s="20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02" t="s">
        <v>265</v>
      </c>
      <c r="AU286" s="202" t="s">
        <v>90</v>
      </c>
      <c r="AV286" s="15" t="s">
        <v>270</v>
      </c>
      <c r="AW286" s="15" t="s">
        <v>35</v>
      </c>
      <c r="AX286" s="15" t="s">
        <v>87</v>
      </c>
      <c r="AY286" s="202" t="s">
        <v>255</v>
      </c>
    </row>
    <row r="287" s="2" customFormat="1" ht="24.15" customHeight="1">
      <c r="A287" s="38"/>
      <c r="B287" s="171"/>
      <c r="C287" s="209" t="s">
        <v>316</v>
      </c>
      <c r="D287" s="209" t="s">
        <v>277</v>
      </c>
      <c r="E287" s="210" t="s">
        <v>430</v>
      </c>
      <c r="F287" s="211" t="s">
        <v>431</v>
      </c>
      <c r="G287" s="212" t="s">
        <v>261</v>
      </c>
      <c r="H287" s="213">
        <v>2</v>
      </c>
      <c r="I287" s="214"/>
      <c r="J287" s="215">
        <f>ROUND(I287*H287,2)</f>
        <v>0</v>
      </c>
      <c r="K287" s="211" t="s">
        <v>1</v>
      </c>
      <c r="L287" s="216"/>
      <c r="M287" s="217" t="s">
        <v>1</v>
      </c>
      <c r="N287" s="218" t="s">
        <v>44</v>
      </c>
      <c r="O287" s="77"/>
      <c r="P287" s="181">
        <f>O287*H287</f>
        <v>0</v>
      </c>
      <c r="Q287" s="181">
        <v>0</v>
      </c>
      <c r="R287" s="181">
        <f>Q287*H287</f>
        <v>0</v>
      </c>
      <c r="S287" s="181">
        <v>0</v>
      </c>
      <c r="T287" s="18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3" t="s">
        <v>280</v>
      </c>
      <c r="AT287" s="183" t="s">
        <v>277</v>
      </c>
      <c r="AU287" s="183" t="s">
        <v>90</v>
      </c>
      <c r="AY287" s="19" t="s">
        <v>255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19" t="s">
        <v>87</v>
      </c>
      <c r="BK287" s="184">
        <f>ROUND(I287*H287,2)</f>
        <v>0</v>
      </c>
      <c r="BL287" s="19" t="s">
        <v>270</v>
      </c>
      <c r="BM287" s="183" t="s">
        <v>432</v>
      </c>
    </row>
    <row r="288" s="13" customFormat="1">
      <c r="A288" s="13"/>
      <c r="B288" s="185"/>
      <c r="C288" s="13"/>
      <c r="D288" s="186" t="s">
        <v>265</v>
      </c>
      <c r="E288" s="187" t="s">
        <v>1</v>
      </c>
      <c r="F288" s="188" t="s">
        <v>267</v>
      </c>
      <c r="G288" s="13"/>
      <c r="H288" s="187" t="s">
        <v>1</v>
      </c>
      <c r="I288" s="189"/>
      <c r="J288" s="13"/>
      <c r="K288" s="13"/>
      <c r="L288" s="185"/>
      <c r="M288" s="190"/>
      <c r="N288" s="191"/>
      <c r="O288" s="191"/>
      <c r="P288" s="191"/>
      <c r="Q288" s="191"/>
      <c r="R288" s="191"/>
      <c r="S288" s="191"/>
      <c r="T288" s="19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87" t="s">
        <v>265</v>
      </c>
      <c r="AU288" s="187" t="s">
        <v>90</v>
      </c>
      <c r="AV288" s="13" t="s">
        <v>87</v>
      </c>
      <c r="AW288" s="13" t="s">
        <v>35</v>
      </c>
      <c r="AX288" s="13" t="s">
        <v>79</v>
      </c>
      <c r="AY288" s="187" t="s">
        <v>255</v>
      </c>
    </row>
    <row r="289" s="13" customFormat="1">
      <c r="A289" s="13"/>
      <c r="B289" s="185"/>
      <c r="C289" s="13"/>
      <c r="D289" s="186" t="s">
        <v>265</v>
      </c>
      <c r="E289" s="187" t="s">
        <v>1</v>
      </c>
      <c r="F289" s="188" t="s">
        <v>433</v>
      </c>
      <c r="G289" s="13"/>
      <c r="H289" s="187" t="s">
        <v>1</v>
      </c>
      <c r="I289" s="189"/>
      <c r="J289" s="13"/>
      <c r="K289" s="13"/>
      <c r="L289" s="185"/>
      <c r="M289" s="190"/>
      <c r="N289" s="191"/>
      <c r="O289" s="191"/>
      <c r="P289" s="191"/>
      <c r="Q289" s="191"/>
      <c r="R289" s="191"/>
      <c r="S289" s="191"/>
      <c r="T289" s="19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87" t="s">
        <v>265</v>
      </c>
      <c r="AU289" s="187" t="s">
        <v>90</v>
      </c>
      <c r="AV289" s="13" t="s">
        <v>87</v>
      </c>
      <c r="AW289" s="13" t="s">
        <v>35</v>
      </c>
      <c r="AX289" s="13" t="s">
        <v>79</v>
      </c>
      <c r="AY289" s="187" t="s">
        <v>255</v>
      </c>
    </row>
    <row r="290" s="14" customFormat="1">
      <c r="A290" s="14"/>
      <c r="B290" s="193"/>
      <c r="C290" s="14"/>
      <c r="D290" s="186" t="s">
        <v>265</v>
      </c>
      <c r="E290" s="194" t="s">
        <v>1</v>
      </c>
      <c r="F290" s="195" t="s">
        <v>90</v>
      </c>
      <c r="G290" s="14"/>
      <c r="H290" s="196">
        <v>2</v>
      </c>
      <c r="I290" s="197"/>
      <c r="J290" s="14"/>
      <c r="K290" s="14"/>
      <c r="L290" s="193"/>
      <c r="M290" s="198"/>
      <c r="N290" s="199"/>
      <c r="O290" s="199"/>
      <c r="P290" s="199"/>
      <c r="Q290" s="199"/>
      <c r="R290" s="199"/>
      <c r="S290" s="199"/>
      <c r="T290" s="20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194" t="s">
        <v>265</v>
      </c>
      <c r="AU290" s="194" t="s">
        <v>90</v>
      </c>
      <c r="AV290" s="14" t="s">
        <v>90</v>
      </c>
      <c r="AW290" s="14" t="s">
        <v>35</v>
      </c>
      <c r="AX290" s="14" t="s">
        <v>79</v>
      </c>
      <c r="AY290" s="194" t="s">
        <v>255</v>
      </c>
    </row>
    <row r="291" s="15" customFormat="1">
      <c r="A291" s="15"/>
      <c r="B291" s="201"/>
      <c r="C291" s="15"/>
      <c r="D291" s="186" t="s">
        <v>265</v>
      </c>
      <c r="E291" s="202" t="s">
        <v>1</v>
      </c>
      <c r="F291" s="203" t="s">
        <v>269</v>
      </c>
      <c r="G291" s="15"/>
      <c r="H291" s="204">
        <v>2</v>
      </c>
      <c r="I291" s="205"/>
      <c r="J291" s="15"/>
      <c r="K291" s="15"/>
      <c r="L291" s="201"/>
      <c r="M291" s="206"/>
      <c r="N291" s="207"/>
      <c r="O291" s="207"/>
      <c r="P291" s="207"/>
      <c r="Q291" s="207"/>
      <c r="R291" s="207"/>
      <c r="S291" s="207"/>
      <c r="T291" s="20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02" t="s">
        <v>265</v>
      </c>
      <c r="AU291" s="202" t="s">
        <v>90</v>
      </c>
      <c r="AV291" s="15" t="s">
        <v>270</v>
      </c>
      <c r="AW291" s="15" t="s">
        <v>35</v>
      </c>
      <c r="AX291" s="15" t="s">
        <v>87</v>
      </c>
      <c r="AY291" s="202" t="s">
        <v>255</v>
      </c>
    </row>
    <row r="292" s="2" customFormat="1" ht="33" customHeight="1">
      <c r="A292" s="38"/>
      <c r="B292" s="171"/>
      <c r="C292" s="209" t="s">
        <v>434</v>
      </c>
      <c r="D292" s="209" t="s">
        <v>277</v>
      </c>
      <c r="E292" s="210" t="s">
        <v>435</v>
      </c>
      <c r="F292" s="211" t="s">
        <v>436</v>
      </c>
      <c r="G292" s="212" t="s">
        <v>261</v>
      </c>
      <c r="H292" s="213">
        <v>7</v>
      </c>
      <c r="I292" s="214"/>
      <c r="J292" s="215">
        <f>ROUND(I292*H292,2)</f>
        <v>0</v>
      </c>
      <c r="K292" s="211" t="s">
        <v>1</v>
      </c>
      <c r="L292" s="216"/>
      <c r="M292" s="217" t="s">
        <v>1</v>
      </c>
      <c r="N292" s="218" t="s">
        <v>44</v>
      </c>
      <c r="O292" s="77"/>
      <c r="P292" s="181">
        <f>O292*H292</f>
        <v>0</v>
      </c>
      <c r="Q292" s="181">
        <v>0</v>
      </c>
      <c r="R292" s="181">
        <f>Q292*H292</f>
        <v>0</v>
      </c>
      <c r="S292" s="181">
        <v>0</v>
      </c>
      <c r="T292" s="18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3" t="s">
        <v>280</v>
      </c>
      <c r="AT292" s="183" t="s">
        <v>277</v>
      </c>
      <c r="AU292" s="183" t="s">
        <v>90</v>
      </c>
      <c r="AY292" s="19" t="s">
        <v>255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19" t="s">
        <v>87</v>
      </c>
      <c r="BK292" s="184">
        <f>ROUND(I292*H292,2)</f>
        <v>0</v>
      </c>
      <c r="BL292" s="19" t="s">
        <v>270</v>
      </c>
      <c r="BM292" s="183" t="s">
        <v>437</v>
      </c>
    </row>
    <row r="293" s="13" customFormat="1">
      <c r="A293" s="13"/>
      <c r="B293" s="185"/>
      <c r="C293" s="13"/>
      <c r="D293" s="186" t="s">
        <v>265</v>
      </c>
      <c r="E293" s="187" t="s">
        <v>1</v>
      </c>
      <c r="F293" s="188" t="s">
        <v>267</v>
      </c>
      <c r="G293" s="13"/>
      <c r="H293" s="187" t="s">
        <v>1</v>
      </c>
      <c r="I293" s="189"/>
      <c r="J293" s="13"/>
      <c r="K293" s="13"/>
      <c r="L293" s="185"/>
      <c r="M293" s="190"/>
      <c r="N293" s="191"/>
      <c r="O293" s="191"/>
      <c r="P293" s="191"/>
      <c r="Q293" s="191"/>
      <c r="R293" s="191"/>
      <c r="S293" s="191"/>
      <c r="T293" s="19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87" t="s">
        <v>265</v>
      </c>
      <c r="AU293" s="187" t="s">
        <v>90</v>
      </c>
      <c r="AV293" s="13" t="s">
        <v>87</v>
      </c>
      <c r="AW293" s="13" t="s">
        <v>35</v>
      </c>
      <c r="AX293" s="13" t="s">
        <v>79</v>
      </c>
      <c r="AY293" s="187" t="s">
        <v>255</v>
      </c>
    </row>
    <row r="294" s="14" customFormat="1">
      <c r="A294" s="14"/>
      <c r="B294" s="193"/>
      <c r="C294" s="14"/>
      <c r="D294" s="186" t="s">
        <v>265</v>
      </c>
      <c r="E294" s="194" t="s">
        <v>1</v>
      </c>
      <c r="F294" s="195" t="s">
        <v>291</v>
      </c>
      <c r="G294" s="14"/>
      <c r="H294" s="196">
        <v>7</v>
      </c>
      <c r="I294" s="197"/>
      <c r="J294" s="14"/>
      <c r="K294" s="14"/>
      <c r="L294" s="193"/>
      <c r="M294" s="198"/>
      <c r="N294" s="199"/>
      <c r="O294" s="199"/>
      <c r="P294" s="199"/>
      <c r="Q294" s="199"/>
      <c r="R294" s="199"/>
      <c r="S294" s="199"/>
      <c r="T294" s="20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194" t="s">
        <v>265</v>
      </c>
      <c r="AU294" s="194" t="s">
        <v>90</v>
      </c>
      <c r="AV294" s="14" t="s">
        <v>90</v>
      </c>
      <c r="AW294" s="14" t="s">
        <v>35</v>
      </c>
      <c r="AX294" s="14" t="s">
        <v>79</v>
      </c>
      <c r="AY294" s="194" t="s">
        <v>255</v>
      </c>
    </row>
    <row r="295" s="15" customFormat="1">
      <c r="A295" s="15"/>
      <c r="B295" s="201"/>
      <c r="C295" s="15"/>
      <c r="D295" s="186" t="s">
        <v>265</v>
      </c>
      <c r="E295" s="202" t="s">
        <v>1</v>
      </c>
      <c r="F295" s="203" t="s">
        <v>269</v>
      </c>
      <c r="G295" s="15"/>
      <c r="H295" s="204">
        <v>7</v>
      </c>
      <c r="I295" s="205"/>
      <c r="J295" s="15"/>
      <c r="K295" s="15"/>
      <c r="L295" s="201"/>
      <c r="M295" s="206"/>
      <c r="N295" s="207"/>
      <c r="O295" s="207"/>
      <c r="P295" s="207"/>
      <c r="Q295" s="207"/>
      <c r="R295" s="207"/>
      <c r="S295" s="207"/>
      <c r="T295" s="208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02" t="s">
        <v>265</v>
      </c>
      <c r="AU295" s="202" t="s">
        <v>90</v>
      </c>
      <c r="AV295" s="15" t="s">
        <v>270</v>
      </c>
      <c r="AW295" s="15" t="s">
        <v>35</v>
      </c>
      <c r="AX295" s="15" t="s">
        <v>87</v>
      </c>
      <c r="AY295" s="202" t="s">
        <v>255</v>
      </c>
    </row>
    <row r="296" s="2" customFormat="1" ht="37.8" customHeight="1">
      <c r="A296" s="38"/>
      <c r="B296" s="171"/>
      <c r="C296" s="209" t="s">
        <v>438</v>
      </c>
      <c r="D296" s="209" t="s">
        <v>277</v>
      </c>
      <c r="E296" s="210" t="s">
        <v>439</v>
      </c>
      <c r="F296" s="211" t="s">
        <v>440</v>
      </c>
      <c r="G296" s="212" t="s">
        <v>261</v>
      </c>
      <c r="H296" s="213">
        <v>2</v>
      </c>
      <c r="I296" s="214"/>
      <c r="J296" s="215">
        <f>ROUND(I296*H296,2)</f>
        <v>0</v>
      </c>
      <c r="K296" s="211" t="s">
        <v>1</v>
      </c>
      <c r="L296" s="216"/>
      <c r="M296" s="217" t="s">
        <v>1</v>
      </c>
      <c r="N296" s="218" t="s">
        <v>44</v>
      </c>
      <c r="O296" s="77"/>
      <c r="P296" s="181">
        <f>O296*H296</f>
        <v>0</v>
      </c>
      <c r="Q296" s="181">
        <v>0</v>
      </c>
      <c r="R296" s="181">
        <f>Q296*H296</f>
        <v>0</v>
      </c>
      <c r="S296" s="181">
        <v>0</v>
      </c>
      <c r="T296" s="18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3" t="s">
        <v>280</v>
      </c>
      <c r="AT296" s="183" t="s">
        <v>277</v>
      </c>
      <c r="AU296" s="183" t="s">
        <v>90</v>
      </c>
      <c r="AY296" s="19" t="s">
        <v>255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19" t="s">
        <v>87</v>
      </c>
      <c r="BK296" s="184">
        <f>ROUND(I296*H296,2)</f>
        <v>0</v>
      </c>
      <c r="BL296" s="19" t="s">
        <v>270</v>
      </c>
      <c r="BM296" s="183" t="s">
        <v>441</v>
      </c>
    </row>
    <row r="297" s="13" customFormat="1">
      <c r="A297" s="13"/>
      <c r="B297" s="185"/>
      <c r="C297" s="13"/>
      <c r="D297" s="186" t="s">
        <v>265</v>
      </c>
      <c r="E297" s="187" t="s">
        <v>1</v>
      </c>
      <c r="F297" s="188" t="s">
        <v>267</v>
      </c>
      <c r="G297" s="13"/>
      <c r="H297" s="187" t="s">
        <v>1</v>
      </c>
      <c r="I297" s="189"/>
      <c r="J297" s="13"/>
      <c r="K297" s="13"/>
      <c r="L297" s="185"/>
      <c r="M297" s="190"/>
      <c r="N297" s="191"/>
      <c r="O297" s="191"/>
      <c r="P297" s="191"/>
      <c r="Q297" s="191"/>
      <c r="R297" s="191"/>
      <c r="S297" s="191"/>
      <c r="T297" s="19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87" t="s">
        <v>265</v>
      </c>
      <c r="AU297" s="187" t="s">
        <v>90</v>
      </c>
      <c r="AV297" s="13" t="s">
        <v>87</v>
      </c>
      <c r="AW297" s="13" t="s">
        <v>35</v>
      </c>
      <c r="AX297" s="13" t="s">
        <v>79</v>
      </c>
      <c r="AY297" s="187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90</v>
      </c>
      <c r="G298" s="14"/>
      <c r="H298" s="196">
        <v>2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5" customFormat="1">
      <c r="A299" s="15"/>
      <c r="B299" s="201"/>
      <c r="C299" s="15"/>
      <c r="D299" s="186" t="s">
        <v>265</v>
      </c>
      <c r="E299" s="202" t="s">
        <v>1</v>
      </c>
      <c r="F299" s="203" t="s">
        <v>269</v>
      </c>
      <c r="G299" s="15"/>
      <c r="H299" s="204">
        <v>2</v>
      </c>
      <c r="I299" s="205"/>
      <c r="J299" s="15"/>
      <c r="K299" s="15"/>
      <c r="L299" s="201"/>
      <c r="M299" s="206"/>
      <c r="N299" s="207"/>
      <c r="O299" s="207"/>
      <c r="P299" s="207"/>
      <c r="Q299" s="207"/>
      <c r="R299" s="207"/>
      <c r="S299" s="207"/>
      <c r="T299" s="208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02" t="s">
        <v>265</v>
      </c>
      <c r="AU299" s="202" t="s">
        <v>90</v>
      </c>
      <c r="AV299" s="15" t="s">
        <v>270</v>
      </c>
      <c r="AW299" s="15" t="s">
        <v>35</v>
      </c>
      <c r="AX299" s="15" t="s">
        <v>87</v>
      </c>
      <c r="AY299" s="202" t="s">
        <v>255</v>
      </c>
    </row>
    <row r="300" s="2" customFormat="1" ht="49.05" customHeight="1">
      <c r="A300" s="38"/>
      <c r="B300" s="171"/>
      <c r="C300" s="172" t="s">
        <v>442</v>
      </c>
      <c r="D300" s="172" t="s">
        <v>258</v>
      </c>
      <c r="E300" s="173" t="s">
        <v>443</v>
      </c>
      <c r="F300" s="174" t="s">
        <v>444</v>
      </c>
      <c r="G300" s="175" t="s">
        <v>261</v>
      </c>
      <c r="H300" s="176">
        <v>11</v>
      </c>
      <c r="I300" s="177"/>
      <c r="J300" s="178">
        <f>ROUND(I300*H300,2)</f>
        <v>0</v>
      </c>
      <c r="K300" s="174" t="s">
        <v>262</v>
      </c>
      <c r="L300" s="39"/>
      <c r="M300" s="179" t="s">
        <v>1</v>
      </c>
      <c r="N300" s="180" t="s">
        <v>44</v>
      </c>
      <c r="O300" s="77"/>
      <c r="P300" s="181">
        <f>O300*H300</f>
        <v>0</v>
      </c>
      <c r="Q300" s="181">
        <v>0</v>
      </c>
      <c r="R300" s="181">
        <f>Q300*H300</f>
        <v>0</v>
      </c>
      <c r="S300" s="181">
        <v>0</v>
      </c>
      <c r="T300" s="18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3" t="s">
        <v>270</v>
      </c>
      <c r="AT300" s="183" t="s">
        <v>258</v>
      </c>
      <c r="AU300" s="183" t="s">
        <v>90</v>
      </c>
      <c r="AY300" s="19" t="s">
        <v>255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19" t="s">
        <v>87</v>
      </c>
      <c r="BK300" s="184">
        <f>ROUND(I300*H300,2)</f>
        <v>0</v>
      </c>
      <c r="BL300" s="19" t="s">
        <v>270</v>
      </c>
      <c r="BM300" s="183" t="s">
        <v>445</v>
      </c>
    </row>
    <row r="301" s="13" customFormat="1">
      <c r="A301" s="13"/>
      <c r="B301" s="185"/>
      <c r="C301" s="13"/>
      <c r="D301" s="186" t="s">
        <v>265</v>
      </c>
      <c r="E301" s="187" t="s">
        <v>1</v>
      </c>
      <c r="F301" s="188" t="s">
        <v>267</v>
      </c>
      <c r="G301" s="13"/>
      <c r="H301" s="187" t="s">
        <v>1</v>
      </c>
      <c r="I301" s="189"/>
      <c r="J301" s="13"/>
      <c r="K301" s="13"/>
      <c r="L301" s="185"/>
      <c r="M301" s="190"/>
      <c r="N301" s="191"/>
      <c r="O301" s="191"/>
      <c r="P301" s="191"/>
      <c r="Q301" s="191"/>
      <c r="R301" s="191"/>
      <c r="S301" s="191"/>
      <c r="T301" s="19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87" t="s">
        <v>265</v>
      </c>
      <c r="AU301" s="187" t="s">
        <v>90</v>
      </c>
      <c r="AV301" s="13" t="s">
        <v>87</v>
      </c>
      <c r="AW301" s="13" t="s">
        <v>35</v>
      </c>
      <c r="AX301" s="13" t="s">
        <v>79</v>
      </c>
      <c r="AY301" s="187" t="s">
        <v>255</v>
      </c>
    </row>
    <row r="302" s="14" customFormat="1">
      <c r="A302" s="14"/>
      <c r="B302" s="193"/>
      <c r="C302" s="14"/>
      <c r="D302" s="186" t="s">
        <v>265</v>
      </c>
      <c r="E302" s="194" t="s">
        <v>1</v>
      </c>
      <c r="F302" s="195" t="s">
        <v>312</v>
      </c>
      <c r="G302" s="14"/>
      <c r="H302" s="196">
        <v>11</v>
      </c>
      <c r="I302" s="197"/>
      <c r="J302" s="14"/>
      <c r="K302" s="14"/>
      <c r="L302" s="193"/>
      <c r="M302" s="198"/>
      <c r="N302" s="199"/>
      <c r="O302" s="199"/>
      <c r="P302" s="199"/>
      <c r="Q302" s="199"/>
      <c r="R302" s="199"/>
      <c r="S302" s="199"/>
      <c r="T302" s="20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194" t="s">
        <v>265</v>
      </c>
      <c r="AU302" s="194" t="s">
        <v>90</v>
      </c>
      <c r="AV302" s="14" t="s">
        <v>90</v>
      </c>
      <c r="AW302" s="14" t="s">
        <v>35</v>
      </c>
      <c r="AX302" s="14" t="s">
        <v>79</v>
      </c>
      <c r="AY302" s="194" t="s">
        <v>255</v>
      </c>
    </row>
    <row r="303" s="15" customFormat="1">
      <c r="A303" s="15"/>
      <c r="B303" s="201"/>
      <c r="C303" s="15"/>
      <c r="D303" s="186" t="s">
        <v>265</v>
      </c>
      <c r="E303" s="202" t="s">
        <v>1</v>
      </c>
      <c r="F303" s="203" t="s">
        <v>269</v>
      </c>
      <c r="G303" s="15"/>
      <c r="H303" s="204">
        <v>11</v>
      </c>
      <c r="I303" s="205"/>
      <c r="J303" s="15"/>
      <c r="K303" s="15"/>
      <c r="L303" s="201"/>
      <c r="M303" s="206"/>
      <c r="N303" s="207"/>
      <c r="O303" s="207"/>
      <c r="P303" s="207"/>
      <c r="Q303" s="207"/>
      <c r="R303" s="207"/>
      <c r="S303" s="207"/>
      <c r="T303" s="20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02" t="s">
        <v>265</v>
      </c>
      <c r="AU303" s="202" t="s">
        <v>90</v>
      </c>
      <c r="AV303" s="15" t="s">
        <v>270</v>
      </c>
      <c r="AW303" s="15" t="s">
        <v>35</v>
      </c>
      <c r="AX303" s="15" t="s">
        <v>87</v>
      </c>
      <c r="AY303" s="202" t="s">
        <v>255</v>
      </c>
    </row>
    <row r="304" s="2" customFormat="1" ht="24.15" customHeight="1">
      <c r="A304" s="38"/>
      <c r="B304" s="171"/>
      <c r="C304" s="209" t="s">
        <v>446</v>
      </c>
      <c r="D304" s="209" t="s">
        <v>277</v>
      </c>
      <c r="E304" s="210" t="s">
        <v>447</v>
      </c>
      <c r="F304" s="211" t="s">
        <v>448</v>
      </c>
      <c r="G304" s="212" t="s">
        <v>261</v>
      </c>
      <c r="H304" s="213">
        <v>11</v>
      </c>
      <c r="I304" s="214"/>
      <c r="J304" s="215">
        <f>ROUND(I304*H304,2)</f>
        <v>0</v>
      </c>
      <c r="K304" s="211" t="s">
        <v>1</v>
      </c>
      <c r="L304" s="216"/>
      <c r="M304" s="217" t="s">
        <v>1</v>
      </c>
      <c r="N304" s="218" t="s">
        <v>44</v>
      </c>
      <c r="O304" s="77"/>
      <c r="P304" s="181">
        <f>O304*H304</f>
        <v>0</v>
      </c>
      <c r="Q304" s="181">
        <v>0</v>
      </c>
      <c r="R304" s="181">
        <f>Q304*H304</f>
        <v>0</v>
      </c>
      <c r="S304" s="181">
        <v>0</v>
      </c>
      <c r="T304" s="18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3" t="s">
        <v>280</v>
      </c>
      <c r="AT304" s="183" t="s">
        <v>277</v>
      </c>
      <c r="AU304" s="183" t="s">
        <v>90</v>
      </c>
      <c r="AY304" s="19" t="s">
        <v>255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19" t="s">
        <v>87</v>
      </c>
      <c r="BK304" s="184">
        <f>ROUND(I304*H304,2)</f>
        <v>0</v>
      </c>
      <c r="BL304" s="19" t="s">
        <v>270</v>
      </c>
      <c r="BM304" s="183" t="s">
        <v>449</v>
      </c>
    </row>
    <row r="305" s="13" customFormat="1">
      <c r="A305" s="13"/>
      <c r="B305" s="185"/>
      <c r="C305" s="13"/>
      <c r="D305" s="186" t="s">
        <v>265</v>
      </c>
      <c r="E305" s="187" t="s">
        <v>1</v>
      </c>
      <c r="F305" s="188" t="s">
        <v>267</v>
      </c>
      <c r="G305" s="13"/>
      <c r="H305" s="187" t="s">
        <v>1</v>
      </c>
      <c r="I305" s="189"/>
      <c r="J305" s="13"/>
      <c r="K305" s="13"/>
      <c r="L305" s="185"/>
      <c r="M305" s="190"/>
      <c r="N305" s="191"/>
      <c r="O305" s="191"/>
      <c r="P305" s="191"/>
      <c r="Q305" s="191"/>
      <c r="R305" s="191"/>
      <c r="S305" s="191"/>
      <c r="T305" s="19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87" t="s">
        <v>265</v>
      </c>
      <c r="AU305" s="187" t="s">
        <v>90</v>
      </c>
      <c r="AV305" s="13" t="s">
        <v>87</v>
      </c>
      <c r="AW305" s="13" t="s">
        <v>35</v>
      </c>
      <c r="AX305" s="13" t="s">
        <v>79</v>
      </c>
      <c r="AY305" s="187" t="s">
        <v>255</v>
      </c>
    </row>
    <row r="306" s="14" customFormat="1">
      <c r="A306" s="14"/>
      <c r="B306" s="193"/>
      <c r="C306" s="14"/>
      <c r="D306" s="186" t="s">
        <v>265</v>
      </c>
      <c r="E306" s="194" t="s">
        <v>1</v>
      </c>
      <c r="F306" s="195" t="s">
        <v>312</v>
      </c>
      <c r="G306" s="14"/>
      <c r="H306" s="196">
        <v>11</v>
      </c>
      <c r="I306" s="197"/>
      <c r="J306" s="14"/>
      <c r="K306" s="14"/>
      <c r="L306" s="193"/>
      <c r="M306" s="198"/>
      <c r="N306" s="199"/>
      <c r="O306" s="199"/>
      <c r="P306" s="199"/>
      <c r="Q306" s="199"/>
      <c r="R306" s="199"/>
      <c r="S306" s="199"/>
      <c r="T306" s="20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94" t="s">
        <v>265</v>
      </c>
      <c r="AU306" s="194" t="s">
        <v>90</v>
      </c>
      <c r="AV306" s="14" t="s">
        <v>90</v>
      </c>
      <c r="AW306" s="14" t="s">
        <v>35</v>
      </c>
      <c r="AX306" s="14" t="s">
        <v>79</v>
      </c>
      <c r="AY306" s="194" t="s">
        <v>255</v>
      </c>
    </row>
    <row r="307" s="15" customFormat="1">
      <c r="A307" s="15"/>
      <c r="B307" s="201"/>
      <c r="C307" s="15"/>
      <c r="D307" s="186" t="s">
        <v>265</v>
      </c>
      <c r="E307" s="202" t="s">
        <v>1</v>
      </c>
      <c r="F307" s="203" t="s">
        <v>269</v>
      </c>
      <c r="G307" s="15"/>
      <c r="H307" s="204">
        <v>11</v>
      </c>
      <c r="I307" s="205"/>
      <c r="J307" s="15"/>
      <c r="K307" s="15"/>
      <c r="L307" s="201"/>
      <c r="M307" s="206"/>
      <c r="N307" s="207"/>
      <c r="O307" s="207"/>
      <c r="P307" s="207"/>
      <c r="Q307" s="207"/>
      <c r="R307" s="207"/>
      <c r="S307" s="207"/>
      <c r="T307" s="208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02" t="s">
        <v>265</v>
      </c>
      <c r="AU307" s="202" t="s">
        <v>90</v>
      </c>
      <c r="AV307" s="15" t="s">
        <v>270</v>
      </c>
      <c r="AW307" s="15" t="s">
        <v>35</v>
      </c>
      <c r="AX307" s="15" t="s">
        <v>87</v>
      </c>
      <c r="AY307" s="202" t="s">
        <v>255</v>
      </c>
    </row>
    <row r="308" s="2" customFormat="1" ht="49.05" customHeight="1">
      <c r="A308" s="38"/>
      <c r="B308" s="171"/>
      <c r="C308" s="172" t="s">
        <v>450</v>
      </c>
      <c r="D308" s="172" t="s">
        <v>258</v>
      </c>
      <c r="E308" s="173" t="s">
        <v>451</v>
      </c>
      <c r="F308" s="174" t="s">
        <v>452</v>
      </c>
      <c r="G308" s="175" t="s">
        <v>261</v>
      </c>
      <c r="H308" s="176">
        <v>25</v>
      </c>
      <c r="I308" s="177"/>
      <c r="J308" s="178">
        <f>ROUND(I308*H308,2)</f>
        <v>0</v>
      </c>
      <c r="K308" s="174" t="s">
        <v>262</v>
      </c>
      <c r="L308" s="39"/>
      <c r="M308" s="179" t="s">
        <v>1</v>
      </c>
      <c r="N308" s="180" t="s">
        <v>44</v>
      </c>
      <c r="O308" s="77"/>
      <c r="P308" s="181">
        <f>O308*H308</f>
        <v>0</v>
      </c>
      <c r="Q308" s="181">
        <v>0</v>
      </c>
      <c r="R308" s="181">
        <f>Q308*H308</f>
        <v>0</v>
      </c>
      <c r="S308" s="181">
        <v>0</v>
      </c>
      <c r="T308" s="18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3" t="s">
        <v>270</v>
      </c>
      <c r="AT308" s="183" t="s">
        <v>258</v>
      </c>
      <c r="AU308" s="183" t="s">
        <v>90</v>
      </c>
      <c r="AY308" s="19" t="s">
        <v>255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19" t="s">
        <v>87</v>
      </c>
      <c r="BK308" s="184">
        <f>ROUND(I308*H308,2)</f>
        <v>0</v>
      </c>
      <c r="BL308" s="19" t="s">
        <v>270</v>
      </c>
      <c r="BM308" s="183" t="s">
        <v>453</v>
      </c>
    </row>
    <row r="309" s="13" customFormat="1">
      <c r="A309" s="13"/>
      <c r="B309" s="185"/>
      <c r="C309" s="13"/>
      <c r="D309" s="186" t="s">
        <v>265</v>
      </c>
      <c r="E309" s="187" t="s">
        <v>1</v>
      </c>
      <c r="F309" s="188" t="s">
        <v>267</v>
      </c>
      <c r="G309" s="13"/>
      <c r="H309" s="187" t="s">
        <v>1</v>
      </c>
      <c r="I309" s="189"/>
      <c r="J309" s="13"/>
      <c r="K309" s="13"/>
      <c r="L309" s="185"/>
      <c r="M309" s="190"/>
      <c r="N309" s="191"/>
      <c r="O309" s="191"/>
      <c r="P309" s="191"/>
      <c r="Q309" s="191"/>
      <c r="R309" s="191"/>
      <c r="S309" s="191"/>
      <c r="T309" s="19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87" t="s">
        <v>265</v>
      </c>
      <c r="AU309" s="187" t="s">
        <v>90</v>
      </c>
      <c r="AV309" s="13" t="s">
        <v>87</v>
      </c>
      <c r="AW309" s="13" t="s">
        <v>35</v>
      </c>
      <c r="AX309" s="13" t="s">
        <v>79</v>
      </c>
      <c r="AY309" s="187" t="s">
        <v>255</v>
      </c>
    </row>
    <row r="310" s="14" customFormat="1">
      <c r="A310" s="14"/>
      <c r="B310" s="193"/>
      <c r="C310" s="14"/>
      <c r="D310" s="186" t="s">
        <v>265</v>
      </c>
      <c r="E310" s="194" t="s">
        <v>1</v>
      </c>
      <c r="F310" s="195" t="s">
        <v>371</v>
      </c>
      <c r="G310" s="14"/>
      <c r="H310" s="196">
        <v>25</v>
      </c>
      <c r="I310" s="197"/>
      <c r="J310" s="14"/>
      <c r="K310" s="14"/>
      <c r="L310" s="193"/>
      <c r="M310" s="198"/>
      <c r="N310" s="199"/>
      <c r="O310" s="199"/>
      <c r="P310" s="199"/>
      <c r="Q310" s="199"/>
      <c r="R310" s="199"/>
      <c r="S310" s="199"/>
      <c r="T310" s="20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194" t="s">
        <v>265</v>
      </c>
      <c r="AU310" s="194" t="s">
        <v>90</v>
      </c>
      <c r="AV310" s="14" t="s">
        <v>90</v>
      </c>
      <c r="AW310" s="14" t="s">
        <v>35</v>
      </c>
      <c r="AX310" s="14" t="s">
        <v>79</v>
      </c>
      <c r="AY310" s="194" t="s">
        <v>255</v>
      </c>
    </row>
    <row r="311" s="15" customFormat="1">
      <c r="A311" s="15"/>
      <c r="B311" s="201"/>
      <c r="C311" s="15"/>
      <c r="D311" s="186" t="s">
        <v>265</v>
      </c>
      <c r="E311" s="202" t="s">
        <v>1</v>
      </c>
      <c r="F311" s="203" t="s">
        <v>269</v>
      </c>
      <c r="G311" s="15"/>
      <c r="H311" s="204">
        <v>25</v>
      </c>
      <c r="I311" s="205"/>
      <c r="J311" s="15"/>
      <c r="K311" s="15"/>
      <c r="L311" s="201"/>
      <c r="M311" s="206"/>
      <c r="N311" s="207"/>
      <c r="O311" s="207"/>
      <c r="P311" s="207"/>
      <c r="Q311" s="207"/>
      <c r="R311" s="207"/>
      <c r="S311" s="207"/>
      <c r="T311" s="20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02" t="s">
        <v>265</v>
      </c>
      <c r="AU311" s="202" t="s">
        <v>90</v>
      </c>
      <c r="AV311" s="15" t="s">
        <v>270</v>
      </c>
      <c r="AW311" s="15" t="s">
        <v>35</v>
      </c>
      <c r="AX311" s="15" t="s">
        <v>87</v>
      </c>
      <c r="AY311" s="202" t="s">
        <v>255</v>
      </c>
    </row>
    <row r="312" s="2" customFormat="1" ht="24.15" customHeight="1">
      <c r="A312" s="38"/>
      <c r="B312" s="171"/>
      <c r="C312" s="209" t="s">
        <v>454</v>
      </c>
      <c r="D312" s="209" t="s">
        <v>277</v>
      </c>
      <c r="E312" s="210" t="s">
        <v>455</v>
      </c>
      <c r="F312" s="211" t="s">
        <v>456</v>
      </c>
      <c r="G312" s="212" t="s">
        <v>261</v>
      </c>
      <c r="H312" s="213">
        <v>25</v>
      </c>
      <c r="I312" s="214"/>
      <c r="J312" s="215">
        <f>ROUND(I312*H312,2)</f>
        <v>0</v>
      </c>
      <c r="K312" s="211" t="s">
        <v>1</v>
      </c>
      <c r="L312" s="216"/>
      <c r="M312" s="217" t="s">
        <v>1</v>
      </c>
      <c r="N312" s="218" t="s">
        <v>44</v>
      </c>
      <c r="O312" s="77"/>
      <c r="P312" s="181">
        <f>O312*H312</f>
        <v>0</v>
      </c>
      <c r="Q312" s="181">
        <v>0</v>
      </c>
      <c r="R312" s="181">
        <f>Q312*H312</f>
        <v>0</v>
      </c>
      <c r="S312" s="181">
        <v>0</v>
      </c>
      <c r="T312" s="18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3" t="s">
        <v>280</v>
      </c>
      <c r="AT312" s="183" t="s">
        <v>277</v>
      </c>
      <c r="AU312" s="183" t="s">
        <v>90</v>
      </c>
      <c r="AY312" s="19" t="s">
        <v>255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19" t="s">
        <v>87</v>
      </c>
      <c r="BK312" s="184">
        <f>ROUND(I312*H312,2)</f>
        <v>0</v>
      </c>
      <c r="BL312" s="19" t="s">
        <v>270</v>
      </c>
      <c r="BM312" s="183" t="s">
        <v>457</v>
      </c>
    </row>
    <row r="313" s="13" customFormat="1">
      <c r="A313" s="13"/>
      <c r="B313" s="185"/>
      <c r="C313" s="13"/>
      <c r="D313" s="186" t="s">
        <v>265</v>
      </c>
      <c r="E313" s="187" t="s">
        <v>1</v>
      </c>
      <c r="F313" s="188" t="s">
        <v>267</v>
      </c>
      <c r="G313" s="13"/>
      <c r="H313" s="187" t="s">
        <v>1</v>
      </c>
      <c r="I313" s="189"/>
      <c r="J313" s="13"/>
      <c r="K313" s="13"/>
      <c r="L313" s="185"/>
      <c r="M313" s="190"/>
      <c r="N313" s="191"/>
      <c r="O313" s="191"/>
      <c r="P313" s="191"/>
      <c r="Q313" s="191"/>
      <c r="R313" s="191"/>
      <c r="S313" s="191"/>
      <c r="T313" s="19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87" t="s">
        <v>265</v>
      </c>
      <c r="AU313" s="187" t="s">
        <v>90</v>
      </c>
      <c r="AV313" s="13" t="s">
        <v>87</v>
      </c>
      <c r="AW313" s="13" t="s">
        <v>35</v>
      </c>
      <c r="AX313" s="13" t="s">
        <v>79</v>
      </c>
      <c r="AY313" s="187" t="s">
        <v>255</v>
      </c>
    </row>
    <row r="314" s="14" customFormat="1">
      <c r="A314" s="14"/>
      <c r="B314" s="193"/>
      <c r="C314" s="14"/>
      <c r="D314" s="186" t="s">
        <v>265</v>
      </c>
      <c r="E314" s="194" t="s">
        <v>1</v>
      </c>
      <c r="F314" s="195" t="s">
        <v>371</v>
      </c>
      <c r="G314" s="14"/>
      <c r="H314" s="196">
        <v>25</v>
      </c>
      <c r="I314" s="197"/>
      <c r="J314" s="14"/>
      <c r="K314" s="14"/>
      <c r="L314" s="193"/>
      <c r="M314" s="198"/>
      <c r="N314" s="199"/>
      <c r="O314" s="199"/>
      <c r="P314" s="199"/>
      <c r="Q314" s="199"/>
      <c r="R314" s="199"/>
      <c r="S314" s="199"/>
      <c r="T314" s="20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194" t="s">
        <v>265</v>
      </c>
      <c r="AU314" s="194" t="s">
        <v>90</v>
      </c>
      <c r="AV314" s="14" t="s">
        <v>90</v>
      </c>
      <c r="AW314" s="14" t="s">
        <v>35</v>
      </c>
      <c r="AX314" s="14" t="s">
        <v>79</v>
      </c>
      <c r="AY314" s="194" t="s">
        <v>255</v>
      </c>
    </row>
    <row r="315" s="15" customFormat="1">
      <c r="A315" s="15"/>
      <c r="B315" s="201"/>
      <c r="C315" s="15"/>
      <c r="D315" s="186" t="s">
        <v>265</v>
      </c>
      <c r="E315" s="202" t="s">
        <v>1</v>
      </c>
      <c r="F315" s="203" t="s">
        <v>269</v>
      </c>
      <c r="G315" s="15"/>
      <c r="H315" s="204">
        <v>25</v>
      </c>
      <c r="I315" s="205"/>
      <c r="J315" s="15"/>
      <c r="K315" s="15"/>
      <c r="L315" s="201"/>
      <c r="M315" s="206"/>
      <c r="N315" s="207"/>
      <c r="O315" s="207"/>
      <c r="P315" s="207"/>
      <c r="Q315" s="207"/>
      <c r="R315" s="207"/>
      <c r="S315" s="207"/>
      <c r="T315" s="208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02" t="s">
        <v>265</v>
      </c>
      <c r="AU315" s="202" t="s">
        <v>90</v>
      </c>
      <c r="AV315" s="15" t="s">
        <v>270</v>
      </c>
      <c r="AW315" s="15" t="s">
        <v>35</v>
      </c>
      <c r="AX315" s="15" t="s">
        <v>87</v>
      </c>
      <c r="AY315" s="202" t="s">
        <v>255</v>
      </c>
    </row>
    <row r="316" s="2" customFormat="1" ht="49.05" customHeight="1">
      <c r="A316" s="38"/>
      <c r="B316" s="171"/>
      <c r="C316" s="172" t="s">
        <v>458</v>
      </c>
      <c r="D316" s="172" t="s">
        <v>258</v>
      </c>
      <c r="E316" s="173" t="s">
        <v>459</v>
      </c>
      <c r="F316" s="174" t="s">
        <v>460</v>
      </c>
      <c r="G316" s="175" t="s">
        <v>261</v>
      </c>
      <c r="H316" s="176">
        <v>2</v>
      </c>
      <c r="I316" s="177"/>
      <c r="J316" s="178">
        <f>ROUND(I316*H316,2)</f>
        <v>0</v>
      </c>
      <c r="K316" s="174" t="s">
        <v>262</v>
      </c>
      <c r="L316" s="39"/>
      <c r="M316" s="179" t="s">
        <v>1</v>
      </c>
      <c r="N316" s="180" t="s">
        <v>44</v>
      </c>
      <c r="O316" s="77"/>
      <c r="P316" s="181">
        <f>O316*H316</f>
        <v>0</v>
      </c>
      <c r="Q316" s="181">
        <v>0</v>
      </c>
      <c r="R316" s="181">
        <f>Q316*H316</f>
        <v>0</v>
      </c>
      <c r="S316" s="181">
        <v>0</v>
      </c>
      <c r="T316" s="18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3" t="s">
        <v>270</v>
      </c>
      <c r="AT316" s="183" t="s">
        <v>258</v>
      </c>
      <c r="AU316" s="183" t="s">
        <v>90</v>
      </c>
      <c r="AY316" s="19" t="s">
        <v>255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19" t="s">
        <v>87</v>
      </c>
      <c r="BK316" s="184">
        <f>ROUND(I316*H316,2)</f>
        <v>0</v>
      </c>
      <c r="BL316" s="19" t="s">
        <v>270</v>
      </c>
      <c r="BM316" s="183" t="s">
        <v>461</v>
      </c>
    </row>
    <row r="317" s="13" customFormat="1">
      <c r="A317" s="13"/>
      <c r="B317" s="185"/>
      <c r="C317" s="13"/>
      <c r="D317" s="186" t="s">
        <v>265</v>
      </c>
      <c r="E317" s="187" t="s">
        <v>1</v>
      </c>
      <c r="F317" s="188" t="s">
        <v>267</v>
      </c>
      <c r="G317" s="13"/>
      <c r="H317" s="187" t="s">
        <v>1</v>
      </c>
      <c r="I317" s="189"/>
      <c r="J317" s="13"/>
      <c r="K317" s="13"/>
      <c r="L317" s="185"/>
      <c r="M317" s="190"/>
      <c r="N317" s="191"/>
      <c r="O317" s="191"/>
      <c r="P317" s="191"/>
      <c r="Q317" s="191"/>
      <c r="R317" s="191"/>
      <c r="S317" s="191"/>
      <c r="T317" s="19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87" t="s">
        <v>265</v>
      </c>
      <c r="AU317" s="187" t="s">
        <v>90</v>
      </c>
      <c r="AV317" s="13" t="s">
        <v>87</v>
      </c>
      <c r="AW317" s="13" t="s">
        <v>35</v>
      </c>
      <c r="AX317" s="13" t="s">
        <v>79</v>
      </c>
      <c r="AY317" s="187" t="s">
        <v>255</v>
      </c>
    </row>
    <row r="318" s="14" customFormat="1">
      <c r="A318" s="14"/>
      <c r="B318" s="193"/>
      <c r="C318" s="14"/>
      <c r="D318" s="186" t="s">
        <v>265</v>
      </c>
      <c r="E318" s="194" t="s">
        <v>1</v>
      </c>
      <c r="F318" s="195" t="s">
        <v>90</v>
      </c>
      <c r="G318" s="14"/>
      <c r="H318" s="196">
        <v>2</v>
      </c>
      <c r="I318" s="197"/>
      <c r="J318" s="14"/>
      <c r="K318" s="14"/>
      <c r="L318" s="193"/>
      <c r="M318" s="198"/>
      <c r="N318" s="199"/>
      <c r="O318" s="199"/>
      <c r="P318" s="199"/>
      <c r="Q318" s="199"/>
      <c r="R318" s="199"/>
      <c r="S318" s="199"/>
      <c r="T318" s="20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194" t="s">
        <v>265</v>
      </c>
      <c r="AU318" s="194" t="s">
        <v>90</v>
      </c>
      <c r="AV318" s="14" t="s">
        <v>90</v>
      </c>
      <c r="AW318" s="14" t="s">
        <v>35</v>
      </c>
      <c r="AX318" s="14" t="s">
        <v>79</v>
      </c>
      <c r="AY318" s="194" t="s">
        <v>255</v>
      </c>
    </row>
    <row r="319" s="15" customFormat="1">
      <c r="A319" s="15"/>
      <c r="B319" s="201"/>
      <c r="C319" s="15"/>
      <c r="D319" s="186" t="s">
        <v>265</v>
      </c>
      <c r="E319" s="202" t="s">
        <v>1</v>
      </c>
      <c r="F319" s="203" t="s">
        <v>269</v>
      </c>
      <c r="G319" s="15"/>
      <c r="H319" s="204">
        <v>2</v>
      </c>
      <c r="I319" s="205"/>
      <c r="J319" s="15"/>
      <c r="K319" s="15"/>
      <c r="L319" s="201"/>
      <c r="M319" s="206"/>
      <c r="N319" s="207"/>
      <c r="O319" s="207"/>
      <c r="P319" s="207"/>
      <c r="Q319" s="207"/>
      <c r="R319" s="207"/>
      <c r="S319" s="207"/>
      <c r="T319" s="208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02" t="s">
        <v>265</v>
      </c>
      <c r="AU319" s="202" t="s">
        <v>90</v>
      </c>
      <c r="AV319" s="15" t="s">
        <v>270</v>
      </c>
      <c r="AW319" s="15" t="s">
        <v>35</v>
      </c>
      <c r="AX319" s="15" t="s">
        <v>87</v>
      </c>
      <c r="AY319" s="202" t="s">
        <v>255</v>
      </c>
    </row>
    <row r="320" s="2" customFormat="1" ht="24.15" customHeight="1">
      <c r="A320" s="38"/>
      <c r="B320" s="171"/>
      <c r="C320" s="172" t="s">
        <v>462</v>
      </c>
      <c r="D320" s="172" t="s">
        <v>258</v>
      </c>
      <c r="E320" s="173" t="s">
        <v>463</v>
      </c>
      <c r="F320" s="174" t="s">
        <v>464</v>
      </c>
      <c r="G320" s="175" t="s">
        <v>261</v>
      </c>
      <c r="H320" s="176">
        <v>2</v>
      </c>
      <c r="I320" s="177"/>
      <c r="J320" s="178">
        <f>ROUND(I320*H320,2)</f>
        <v>0</v>
      </c>
      <c r="K320" s="174" t="s">
        <v>262</v>
      </c>
      <c r="L320" s="39"/>
      <c r="M320" s="179" t="s">
        <v>1</v>
      </c>
      <c r="N320" s="180" t="s">
        <v>44</v>
      </c>
      <c r="O320" s="77"/>
      <c r="P320" s="181">
        <f>O320*H320</f>
        <v>0</v>
      </c>
      <c r="Q320" s="181">
        <v>0</v>
      </c>
      <c r="R320" s="181">
        <f>Q320*H320</f>
        <v>0</v>
      </c>
      <c r="S320" s="181">
        <v>0</v>
      </c>
      <c r="T320" s="18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83" t="s">
        <v>270</v>
      </c>
      <c r="AT320" s="183" t="s">
        <v>258</v>
      </c>
      <c r="AU320" s="183" t="s">
        <v>90</v>
      </c>
      <c r="AY320" s="19" t="s">
        <v>255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19" t="s">
        <v>87</v>
      </c>
      <c r="BK320" s="184">
        <f>ROUND(I320*H320,2)</f>
        <v>0</v>
      </c>
      <c r="BL320" s="19" t="s">
        <v>270</v>
      </c>
      <c r="BM320" s="183" t="s">
        <v>465</v>
      </c>
    </row>
    <row r="321" s="13" customFormat="1">
      <c r="A321" s="13"/>
      <c r="B321" s="185"/>
      <c r="C321" s="13"/>
      <c r="D321" s="186" t="s">
        <v>265</v>
      </c>
      <c r="E321" s="187" t="s">
        <v>1</v>
      </c>
      <c r="F321" s="188" t="s">
        <v>267</v>
      </c>
      <c r="G321" s="13"/>
      <c r="H321" s="187" t="s">
        <v>1</v>
      </c>
      <c r="I321" s="189"/>
      <c r="J321" s="13"/>
      <c r="K321" s="13"/>
      <c r="L321" s="185"/>
      <c r="M321" s="190"/>
      <c r="N321" s="191"/>
      <c r="O321" s="191"/>
      <c r="P321" s="191"/>
      <c r="Q321" s="191"/>
      <c r="R321" s="191"/>
      <c r="S321" s="191"/>
      <c r="T321" s="19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87" t="s">
        <v>265</v>
      </c>
      <c r="AU321" s="187" t="s">
        <v>90</v>
      </c>
      <c r="AV321" s="13" t="s">
        <v>87</v>
      </c>
      <c r="AW321" s="13" t="s">
        <v>35</v>
      </c>
      <c r="AX321" s="13" t="s">
        <v>79</v>
      </c>
      <c r="AY321" s="187" t="s">
        <v>255</v>
      </c>
    </row>
    <row r="322" s="14" customFormat="1">
      <c r="A322" s="14"/>
      <c r="B322" s="193"/>
      <c r="C322" s="14"/>
      <c r="D322" s="186" t="s">
        <v>265</v>
      </c>
      <c r="E322" s="194" t="s">
        <v>1</v>
      </c>
      <c r="F322" s="195" t="s">
        <v>90</v>
      </c>
      <c r="G322" s="14"/>
      <c r="H322" s="196">
        <v>2</v>
      </c>
      <c r="I322" s="197"/>
      <c r="J322" s="14"/>
      <c r="K322" s="14"/>
      <c r="L322" s="193"/>
      <c r="M322" s="198"/>
      <c r="N322" s="199"/>
      <c r="O322" s="199"/>
      <c r="P322" s="199"/>
      <c r="Q322" s="199"/>
      <c r="R322" s="199"/>
      <c r="S322" s="199"/>
      <c r="T322" s="20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194" t="s">
        <v>265</v>
      </c>
      <c r="AU322" s="194" t="s">
        <v>90</v>
      </c>
      <c r="AV322" s="14" t="s">
        <v>90</v>
      </c>
      <c r="AW322" s="14" t="s">
        <v>35</v>
      </c>
      <c r="AX322" s="14" t="s">
        <v>79</v>
      </c>
      <c r="AY322" s="194" t="s">
        <v>255</v>
      </c>
    </row>
    <row r="323" s="15" customFormat="1">
      <c r="A323" s="15"/>
      <c r="B323" s="201"/>
      <c r="C323" s="15"/>
      <c r="D323" s="186" t="s">
        <v>265</v>
      </c>
      <c r="E323" s="202" t="s">
        <v>1</v>
      </c>
      <c r="F323" s="203" t="s">
        <v>269</v>
      </c>
      <c r="G323" s="15"/>
      <c r="H323" s="204">
        <v>2</v>
      </c>
      <c r="I323" s="205"/>
      <c r="J323" s="15"/>
      <c r="K323" s="15"/>
      <c r="L323" s="201"/>
      <c r="M323" s="206"/>
      <c r="N323" s="207"/>
      <c r="O323" s="207"/>
      <c r="P323" s="207"/>
      <c r="Q323" s="207"/>
      <c r="R323" s="207"/>
      <c r="S323" s="207"/>
      <c r="T323" s="208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02" t="s">
        <v>265</v>
      </c>
      <c r="AU323" s="202" t="s">
        <v>90</v>
      </c>
      <c r="AV323" s="15" t="s">
        <v>270</v>
      </c>
      <c r="AW323" s="15" t="s">
        <v>35</v>
      </c>
      <c r="AX323" s="15" t="s">
        <v>87</v>
      </c>
      <c r="AY323" s="202" t="s">
        <v>255</v>
      </c>
    </row>
    <row r="324" s="2" customFormat="1" ht="24.15" customHeight="1">
      <c r="A324" s="38"/>
      <c r="B324" s="171"/>
      <c r="C324" s="209" t="s">
        <v>466</v>
      </c>
      <c r="D324" s="209" t="s">
        <v>277</v>
      </c>
      <c r="E324" s="210" t="s">
        <v>467</v>
      </c>
      <c r="F324" s="211" t="s">
        <v>468</v>
      </c>
      <c r="G324" s="212" t="s">
        <v>261</v>
      </c>
      <c r="H324" s="213">
        <v>2</v>
      </c>
      <c r="I324" s="214"/>
      <c r="J324" s="215">
        <f>ROUND(I324*H324,2)</f>
        <v>0</v>
      </c>
      <c r="K324" s="211" t="s">
        <v>1</v>
      </c>
      <c r="L324" s="216"/>
      <c r="M324" s="217" t="s">
        <v>1</v>
      </c>
      <c r="N324" s="218" t="s">
        <v>44</v>
      </c>
      <c r="O324" s="77"/>
      <c r="P324" s="181">
        <f>O324*H324</f>
        <v>0</v>
      </c>
      <c r="Q324" s="181">
        <v>0</v>
      </c>
      <c r="R324" s="181">
        <f>Q324*H324</f>
        <v>0</v>
      </c>
      <c r="S324" s="181">
        <v>0</v>
      </c>
      <c r="T324" s="18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3" t="s">
        <v>280</v>
      </c>
      <c r="AT324" s="183" t="s">
        <v>277</v>
      </c>
      <c r="AU324" s="183" t="s">
        <v>90</v>
      </c>
      <c r="AY324" s="19" t="s">
        <v>255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19" t="s">
        <v>87</v>
      </c>
      <c r="BK324" s="184">
        <f>ROUND(I324*H324,2)</f>
        <v>0</v>
      </c>
      <c r="BL324" s="19" t="s">
        <v>270</v>
      </c>
      <c r="BM324" s="183" t="s">
        <v>469</v>
      </c>
    </row>
    <row r="325" s="13" customFormat="1">
      <c r="A325" s="13"/>
      <c r="B325" s="185"/>
      <c r="C325" s="13"/>
      <c r="D325" s="186" t="s">
        <v>265</v>
      </c>
      <c r="E325" s="187" t="s">
        <v>1</v>
      </c>
      <c r="F325" s="188" t="s">
        <v>267</v>
      </c>
      <c r="G325" s="13"/>
      <c r="H325" s="187" t="s">
        <v>1</v>
      </c>
      <c r="I325" s="189"/>
      <c r="J325" s="13"/>
      <c r="K325" s="13"/>
      <c r="L325" s="185"/>
      <c r="M325" s="190"/>
      <c r="N325" s="191"/>
      <c r="O325" s="191"/>
      <c r="P325" s="191"/>
      <c r="Q325" s="191"/>
      <c r="R325" s="191"/>
      <c r="S325" s="191"/>
      <c r="T325" s="19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87" t="s">
        <v>265</v>
      </c>
      <c r="AU325" s="187" t="s">
        <v>90</v>
      </c>
      <c r="AV325" s="13" t="s">
        <v>87</v>
      </c>
      <c r="AW325" s="13" t="s">
        <v>35</v>
      </c>
      <c r="AX325" s="13" t="s">
        <v>79</v>
      </c>
      <c r="AY325" s="187" t="s">
        <v>255</v>
      </c>
    </row>
    <row r="326" s="14" customFormat="1">
      <c r="A326" s="14"/>
      <c r="B326" s="193"/>
      <c r="C326" s="14"/>
      <c r="D326" s="186" t="s">
        <v>265</v>
      </c>
      <c r="E326" s="194" t="s">
        <v>1</v>
      </c>
      <c r="F326" s="195" t="s">
        <v>90</v>
      </c>
      <c r="G326" s="14"/>
      <c r="H326" s="196">
        <v>2</v>
      </c>
      <c r="I326" s="197"/>
      <c r="J326" s="14"/>
      <c r="K326" s="14"/>
      <c r="L326" s="193"/>
      <c r="M326" s="198"/>
      <c r="N326" s="199"/>
      <c r="O326" s="199"/>
      <c r="P326" s="199"/>
      <c r="Q326" s="199"/>
      <c r="R326" s="199"/>
      <c r="S326" s="199"/>
      <c r="T326" s="20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194" t="s">
        <v>265</v>
      </c>
      <c r="AU326" s="194" t="s">
        <v>90</v>
      </c>
      <c r="AV326" s="14" t="s">
        <v>90</v>
      </c>
      <c r="AW326" s="14" t="s">
        <v>35</v>
      </c>
      <c r="AX326" s="14" t="s">
        <v>79</v>
      </c>
      <c r="AY326" s="194" t="s">
        <v>255</v>
      </c>
    </row>
    <row r="327" s="15" customFormat="1">
      <c r="A327" s="15"/>
      <c r="B327" s="201"/>
      <c r="C327" s="15"/>
      <c r="D327" s="186" t="s">
        <v>265</v>
      </c>
      <c r="E327" s="202" t="s">
        <v>1</v>
      </c>
      <c r="F327" s="203" t="s">
        <v>269</v>
      </c>
      <c r="G327" s="15"/>
      <c r="H327" s="204">
        <v>2</v>
      </c>
      <c r="I327" s="205"/>
      <c r="J327" s="15"/>
      <c r="K327" s="15"/>
      <c r="L327" s="201"/>
      <c r="M327" s="206"/>
      <c r="N327" s="207"/>
      <c r="O327" s="207"/>
      <c r="P327" s="207"/>
      <c r="Q327" s="207"/>
      <c r="R327" s="207"/>
      <c r="S327" s="207"/>
      <c r="T327" s="208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02" t="s">
        <v>265</v>
      </c>
      <c r="AU327" s="202" t="s">
        <v>90</v>
      </c>
      <c r="AV327" s="15" t="s">
        <v>270</v>
      </c>
      <c r="AW327" s="15" t="s">
        <v>35</v>
      </c>
      <c r="AX327" s="15" t="s">
        <v>87</v>
      </c>
      <c r="AY327" s="202" t="s">
        <v>255</v>
      </c>
    </row>
    <row r="328" s="2" customFormat="1" ht="37.8" customHeight="1">
      <c r="A328" s="38"/>
      <c r="B328" s="171"/>
      <c r="C328" s="209" t="s">
        <v>470</v>
      </c>
      <c r="D328" s="209" t="s">
        <v>277</v>
      </c>
      <c r="E328" s="210" t="s">
        <v>471</v>
      </c>
      <c r="F328" s="211" t="s">
        <v>472</v>
      </c>
      <c r="G328" s="212" t="s">
        <v>473</v>
      </c>
      <c r="H328" s="213">
        <v>1</v>
      </c>
      <c r="I328" s="214"/>
      <c r="J328" s="215">
        <f>ROUND(I328*H328,2)</f>
        <v>0</v>
      </c>
      <c r="K328" s="211" t="s">
        <v>1</v>
      </c>
      <c r="L328" s="216"/>
      <c r="M328" s="217" t="s">
        <v>1</v>
      </c>
      <c r="N328" s="218" t="s">
        <v>44</v>
      </c>
      <c r="O328" s="77"/>
      <c r="P328" s="181">
        <f>O328*H328</f>
        <v>0</v>
      </c>
      <c r="Q328" s="181">
        <v>0</v>
      </c>
      <c r="R328" s="181">
        <f>Q328*H328</f>
        <v>0</v>
      </c>
      <c r="S328" s="181">
        <v>0</v>
      </c>
      <c r="T328" s="18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83" t="s">
        <v>280</v>
      </c>
      <c r="AT328" s="183" t="s">
        <v>277</v>
      </c>
      <c r="AU328" s="183" t="s">
        <v>90</v>
      </c>
      <c r="AY328" s="19" t="s">
        <v>255</v>
      </c>
      <c r="BE328" s="184">
        <f>IF(N328="základní",J328,0)</f>
        <v>0</v>
      </c>
      <c r="BF328" s="184">
        <f>IF(N328="snížená",J328,0)</f>
        <v>0</v>
      </c>
      <c r="BG328" s="184">
        <f>IF(N328="zákl. přenesená",J328,0)</f>
        <v>0</v>
      </c>
      <c r="BH328" s="184">
        <f>IF(N328="sníž. přenesená",J328,0)</f>
        <v>0</v>
      </c>
      <c r="BI328" s="184">
        <f>IF(N328="nulová",J328,0)</f>
        <v>0</v>
      </c>
      <c r="BJ328" s="19" t="s">
        <v>87</v>
      </c>
      <c r="BK328" s="184">
        <f>ROUND(I328*H328,2)</f>
        <v>0</v>
      </c>
      <c r="BL328" s="19" t="s">
        <v>270</v>
      </c>
      <c r="BM328" s="183" t="s">
        <v>474</v>
      </c>
    </row>
    <row r="329" s="13" customFormat="1">
      <c r="A329" s="13"/>
      <c r="B329" s="185"/>
      <c r="C329" s="13"/>
      <c r="D329" s="186" t="s">
        <v>265</v>
      </c>
      <c r="E329" s="187" t="s">
        <v>1</v>
      </c>
      <c r="F329" s="188" t="s">
        <v>475</v>
      </c>
      <c r="G329" s="13"/>
      <c r="H329" s="187" t="s">
        <v>1</v>
      </c>
      <c r="I329" s="189"/>
      <c r="J329" s="13"/>
      <c r="K329" s="13"/>
      <c r="L329" s="185"/>
      <c r="M329" s="190"/>
      <c r="N329" s="191"/>
      <c r="O329" s="191"/>
      <c r="P329" s="191"/>
      <c r="Q329" s="191"/>
      <c r="R329" s="191"/>
      <c r="S329" s="191"/>
      <c r="T329" s="19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87" t="s">
        <v>265</v>
      </c>
      <c r="AU329" s="187" t="s">
        <v>90</v>
      </c>
      <c r="AV329" s="13" t="s">
        <v>87</v>
      </c>
      <c r="AW329" s="13" t="s">
        <v>35</v>
      </c>
      <c r="AX329" s="13" t="s">
        <v>79</v>
      </c>
      <c r="AY329" s="187" t="s">
        <v>255</v>
      </c>
    </row>
    <row r="330" s="14" customFormat="1">
      <c r="A330" s="14"/>
      <c r="B330" s="193"/>
      <c r="C330" s="14"/>
      <c r="D330" s="186" t="s">
        <v>265</v>
      </c>
      <c r="E330" s="194" t="s">
        <v>1</v>
      </c>
      <c r="F330" s="195" t="s">
        <v>87</v>
      </c>
      <c r="G330" s="14"/>
      <c r="H330" s="196">
        <v>1</v>
      </c>
      <c r="I330" s="197"/>
      <c r="J330" s="14"/>
      <c r="K330" s="14"/>
      <c r="L330" s="193"/>
      <c r="M330" s="198"/>
      <c r="N330" s="199"/>
      <c r="O330" s="199"/>
      <c r="P330" s="199"/>
      <c r="Q330" s="199"/>
      <c r="R330" s="199"/>
      <c r="S330" s="199"/>
      <c r="T330" s="20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194" t="s">
        <v>265</v>
      </c>
      <c r="AU330" s="194" t="s">
        <v>90</v>
      </c>
      <c r="AV330" s="14" t="s">
        <v>90</v>
      </c>
      <c r="AW330" s="14" t="s">
        <v>35</v>
      </c>
      <c r="AX330" s="14" t="s">
        <v>79</v>
      </c>
      <c r="AY330" s="194" t="s">
        <v>255</v>
      </c>
    </row>
    <row r="331" s="15" customFormat="1">
      <c r="A331" s="15"/>
      <c r="B331" s="201"/>
      <c r="C331" s="15"/>
      <c r="D331" s="186" t="s">
        <v>265</v>
      </c>
      <c r="E331" s="202" t="s">
        <v>1</v>
      </c>
      <c r="F331" s="203" t="s">
        <v>269</v>
      </c>
      <c r="G331" s="15"/>
      <c r="H331" s="204">
        <v>1</v>
      </c>
      <c r="I331" s="205"/>
      <c r="J331" s="15"/>
      <c r="K331" s="15"/>
      <c r="L331" s="201"/>
      <c r="M331" s="206"/>
      <c r="N331" s="207"/>
      <c r="O331" s="207"/>
      <c r="P331" s="207"/>
      <c r="Q331" s="207"/>
      <c r="R331" s="207"/>
      <c r="S331" s="207"/>
      <c r="T331" s="20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02" t="s">
        <v>265</v>
      </c>
      <c r="AU331" s="202" t="s">
        <v>90</v>
      </c>
      <c r="AV331" s="15" t="s">
        <v>270</v>
      </c>
      <c r="AW331" s="15" t="s">
        <v>35</v>
      </c>
      <c r="AX331" s="15" t="s">
        <v>87</v>
      </c>
      <c r="AY331" s="202" t="s">
        <v>255</v>
      </c>
    </row>
    <row r="332" s="2" customFormat="1" ht="24.15" customHeight="1">
      <c r="A332" s="38"/>
      <c r="B332" s="171"/>
      <c r="C332" s="209" t="s">
        <v>356</v>
      </c>
      <c r="D332" s="209" t="s">
        <v>277</v>
      </c>
      <c r="E332" s="210" t="s">
        <v>476</v>
      </c>
      <c r="F332" s="211" t="s">
        <v>477</v>
      </c>
      <c r="G332" s="212" t="s">
        <v>473</v>
      </c>
      <c r="H332" s="213">
        <v>1</v>
      </c>
      <c r="I332" s="214"/>
      <c r="J332" s="215">
        <f>ROUND(I332*H332,2)</f>
        <v>0</v>
      </c>
      <c r="K332" s="211" t="s">
        <v>1</v>
      </c>
      <c r="L332" s="216"/>
      <c r="M332" s="217" t="s">
        <v>1</v>
      </c>
      <c r="N332" s="218" t="s">
        <v>44</v>
      </c>
      <c r="O332" s="77"/>
      <c r="P332" s="181">
        <f>O332*H332</f>
        <v>0</v>
      </c>
      <c r="Q332" s="181">
        <v>0</v>
      </c>
      <c r="R332" s="181">
        <f>Q332*H332</f>
        <v>0</v>
      </c>
      <c r="S332" s="181">
        <v>0</v>
      </c>
      <c r="T332" s="18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83" t="s">
        <v>280</v>
      </c>
      <c r="AT332" s="183" t="s">
        <v>277</v>
      </c>
      <c r="AU332" s="183" t="s">
        <v>90</v>
      </c>
      <c r="AY332" s="19" t="s">
        <v>255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19" t="s">
        <v>87</v>
      </c>
      <c r="BK332" s="184">
        <f>ROUND(I332*H332,2)</f>
        <v>0</v>
      </c>
      <c r="BL332" s="19" t="s">
        <v>270</v>
      </c>
      <c r="BM332" s="183" t="s">
        <v>478</v>
      </c>
    </row>
    <row r="333" s="13" customFormat="1">
      <c r="A333" s="13"/>
      <c r="B333" s="185"/>
      <c r="C333" s="13"/>
      <c r="D333" s="186" t="s">
        <v>265</v>
      </c>
      <c r="E333" s="187" t="s">
        <v>1</v>
      </c>
      <c r="F333" s="188" t="s">
        <v>479</v>
      </c>
      <c r="G333" s="13"/>
      <c r="H333" s="187" t="s">
        <v>1</v>
      </c>
      <c r="I333" s="189"/>
      <c r="J333" s="13"/>
      <c r="K333" s="13"/>
      <c r="L333" s="185"/>
      <c r="M333" s="190"/>
      <c r="N333" s="191"/>
      <c r="O333" s="191"/>
      <c r="P333" s="191"/>
      <c r="Q333" s="191"/>
      <c r="R333" s="191"/>
      <c r="S333" s="191"/>
      <c r="T333" s="19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87" t="s">
        <v>265</v>
      </c>
      <c r="AU333" s="187" t="s">
        <v>90</v>
      </c>
      <c r="AV333" s="13" t="s">
        <v>87</v>
      </c>
      <c r="AW333" s="13" t="s">
        <v>35</v>
      </c>
      <c r="AX333" s="13" t="s">
        <v>79</v>
      </c>
      <c r="AY333" s="187" t="s">
        <v>255</v>
      </c>
    </row>
    <row r="334" s="14" customFormat="1">
      <c r="A334" s="14"/>
      <c r="B334" s="193"/>
      <c r="C334" s="14"/>
      <c r="D334" s="186" t="s">
        <v>265</v>
      </c>
      <c r="E334" s="194" t="s">
        <v>1</v>
      </c>
      <c r="F334" s="195" t="s">
        <v>87</v>
      </c>
      <c r="G334" s="14"/>
      <c r="H334" s="196">
        <v>1</v>
      </c>
      <c r="I334" s="197"/>
      <c r="J334" s="14"/>
      <c r="K334" s="14"/>
      <c r="L334" s="193"/>
      <c r="M334" s="198"/>
      <c r="N334" s="199"/>
      <c r="O334" s="199"/>
      <c r="P334" s="199"/>
      <c r="Q334" s="199"/>
      <c r="R334" s="199"/>
      <c r="S334" s="199"/>
      <c r="T334" s="20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194" t="s">
        <v>265</v>
      </c>
      <c r="AU334" s="194" t="s">
        <v>90</v>
      </c>
      <c r="AV334" s="14" t="s">
        <v>90</v>
      </c>
      <c r="AW334" s="14" t="s">
        <v>35</v>
      </c>
      <c r="AX334" s="14" t="s">
        <v>79</v>
      </c>
      <c r="AY334" s="194" t="s">
        <v>255</v>
      </c>
    </row>
    <row r="335" s="15" customFormat="1">
      <c r="A335" s="15"/>
      <c r="B335" s="201"/>
      <c r="C335" s="15"/>
      <c r="D335" s="186" t="s">
        <v>265</v>
      </c>
      <c r="E335" s="202" t="s">
        <v>1</v>
      </c>
      <c r="F335" s="203" t="s">
        <v>269</v>
      </c>
      <c r="G335" s="15"/>
      <c r="H335" s="204">
        <v>1</v>
      </c>
      <c r="I335" s="205"/>
      <c r="J335" s="15"/>
      <c r="K335" s="15"/>
      <c r="L335" s="201"/>
      <c r="M335" s="206"/>
      <c r="N335" s="207"/>
      <c r="O335" s="207"/>
      <c r="P335" s="207"/>
      <c r="Q335" s="207"/>
      <c r="R335" s="207"/>
      <c r="S335" s="207"/>
      <c r="T335" s="208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02" t="s">
        <v>265</v>
      </c>
      <c r="AU335" s="202" t="s">
        <v>90</v>
      </c>
      <c r="AV335" s="15" t="s">
        <v>270</v>
      </c>
      <c r="AW335" s="15" t="s">
        <v>35</v>
      </c>
      <c r="AX335" s="15" t="s">
        <v>87</v>
      </c>
      <c r="AY335" s="202" t="s">
        <v>255</v>
      </c>
    </row>
    <row r="336" s="2" customFormat="1" ht="24.15" customHeight="1">
      <c r="A336" s="38"/>
      <c r="B336" s="171"/>
      <c r="C336" s="209" t="s">
        <v>352</v>
      </c>
      <c r="D336" s="209" t="s">
        <v>277</v>
      </c>
      <c r="E336" s="210" t="s">
        <v>480</v>
      </c>
      <c r="F336" s="211" t="s">
        <v>481</v>
      </c>
      <c r="G336" s="212" t="s">
        <v>473</v>
      </c>
      <c r="H336" s="213">
        <v>1</v>
      </c>
      <c r="I336" s="214"/>
      <c r="J336" s="215">
        <f>ROUND(I336*H336,2)</f>
        <v>0</v>
      </c>
      <c r="K336" s="211" t="s">
        <v>1</v>
      </c>
      <c r="L336" s="216"/>
      <c r="M336" s="217" t="s">
        <v>1</v>
      </c>
      <c r="N336" s="218" t="s">
        <v>44</v>
      </c>
      <c r="O336" s="77"/>
      <c r="P336" s="181">
        <f>O336*H336</f>
        <v>0</v>
      </c>
      <c r="Q336" s="181">
        <v>0</v>
      </c>
      <c r="R336" s="181">
        <f>Q336*H336</f>
        <v>0</v>
      </c>
      <c r="S336" s="181">
        <v>0</v>
      </c>
      <c r="T336" s="18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3" t="s">
        <v>280</v>
      </c>
      <c r="AT336" s="183" t="s">
        <v>277</v>
      </c>
      <c r="AU336" s="183" t="s">
        <v>90</v>
      </c>
      <c r="AY336" s="19" t="s">
        <v>255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19" t="s">
        <v>87</v>
      </c>
      <c r="BK336" s="184">
        <f>ROUND(I336*H336,2)</f>
        <v>0</v>
      </c>
      <c r="BL336" s="19" t="s">
        <v>270</v>
      </c>
      <c r="BM336" s="183" t="s">
        <v>482</v>
      </c>
    </row>
    <row r="337" s="13" customFormat="1">
      <c r="A337" s="13"/>
      <c r="B337" s="185"/>
      <c r="C337" s="13"/>
      <c r="D337" s="186" t="s">
        <v>265</v>
      </c>
      <c r="E337" s="187" t="s">
        <v>1</v>
      </c>
      <c r="F337" s="188" t="s">
        <v>479</v>
      </c>
      <c r="G337" s="13"/>
      <c r="H337" s="187" t="s">
        <v>1</v>
      </c>
      <c r="I337" s="189"/>
      <c r="J337" s="13"/>
      <c r="K337" s="13"/>
      <c r="L337" s="185"/>
      <c r="M337" s="190"/>
      <c r="N337" s="191"/>
      <c r="O337" s="191"/>
      <c r="P337" s="191"/>
      <c r="Q337" s="191"/>
      <c r="R337" s="191"/>
      <c r="S337" s="191"/>
      <c r="T337" s="19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87" t="s">
        <v>265</v>
      </c>
      <c r="AU337" s="187" t="s">
        <v>90</v>
      </c>
      <c r="AV337" s="13" t="s">
        <v>87</v>
      </c>
      <c r="AW337" s="13" t="s">
        <v>35</v>
      </c>
      <c r="AX337" s="13" t="s">
        <v>79</v>
      </c>
      <c r="AY337" s="187" t="s">
        <v>255</v>
      </c>
    </row>
    <row r="338" s="14" customFormat="1">
      <c r="A338" s="14"/>
      <c r="B338" s="193"/>
      <c r="C338" s="14"/>
      <c r="D338" s="186" t="s">
        <v>265</v>
      </c>
      <c r="E338" s="194" t="s">
        <v>1</v>
      </c>
      <c r="F338" s="195" t="s">
        <v>87</v>
      </c>
      <c r="G338" s="14"/>
      <c r="H338" s="196">
        <v>1</v>
      </c>
      <c r="I338" s="197"/>
      <c r="J338" s="14"/>
      <c r="K338" s="14"/>
      <c r="L338" s="193"/>
      <c r="M338" s="198"/>
      <c r="N338" s="199"/>
      <c r="O338" s="199"/>
      <c r="P338" s="199"/>
      <c r="Q338" s="199"/>
      <c r="R338" s="199"/>
      <c r="S338" s="199"/>
      <c r="T338" s="20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194" t="s">
        <v>265</v>
      </c>
      <c r="AU338" s="194" t="s">
        <v>90</v>
      </c>
      <c r="AV338" s="14" t="s">
        <v>90</v>
      </c>
      <c r="AW338" s="14" t="s">
        <v>35</v>
      </c>
      <c r="AX338" s="14" t="s">
        <v>79</v>
      </c>
      <c r="AY338" s="194" t="s">
        <v>255</v>
      </c>
    </row>
    <row r="339" s="15" customFormat="1">
      <c r="A339" s="15"/>
      <c r="B339" s="201"/>
      <c r="C339" s="15"/>
      <c r="D339" s="186" t="s">
        <v>265</v>
      </c>
      <c r="E339" s="202" t="s">
        <v>1</v>
      </c>
      <c r="F339" s="203" t="s">
        <v>269</v>
      </c>
      <c r="G339" s="15"/>
      <c r="H339" s="204">
        <v>1</v>
      </c>
      <c r="I339" s="205"/>
      <c r="J339" s="15"/>
      <c r="K339" s="15"/>
      <c r="L339" s="201"/>
      <c r="M339" s="206"/>
      <c r="N339" s="207"/>
      <c r="O339" s="207"/>
      <c r="P339" s="207"/>
      <c r="Q339" s="207"/>
      <c r="R339" s="207"/>
      <c r="S339" s="207"/>
      <c r="T339" s="208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02" t="s">
        <v>265</v>
      </c>
      <c r="AU339" s="202" t="s">
        <v>90</v>
      </c>
      <c r="AV339" s="15" t="s">
        <v>270</v>
      </c>
      <c r="AW339" s="15" t="s">
        <v>35</v>
      </c>
      <c r="AX339" s="15" t="s">
        <v>87</v>
      </c>
      <c r="AY339" s="202" t="s">
        <v>255</v>
      </c>
    </row>
    <row r="340" s="2" customFormat="1" ht="24.15" customHeight="1">
      <c r="A340" s="38"/>
      <c r="B340" s="171"/>
      <c r="C340" s="172" t="s">
        <v>483</v>
      </c>
      <c r="D340" s="172" t="s">
        <v>258</v>
      </c>
      <c r="E340" s="173" t="s">
        <v>484</v>
      </c>
      <c r="F340" s="174" t="s">
        <v>485</v>
      </c>
      <c r="G340" s="175" t="s">
        <v>486</v>
      </c>
      <c r="H340" s="176">
        <v>34</v>
      </c>
      <c r="I340" s="177"/>
      <c r="J340" s="178">
        <f>ROUND(I340*H340,2)</f>
        <v>0</v>
      </c>
      <c r="K340" s="174" t="s">
        <v>262</v>
      </c>
      <c r="L340" s="39"/>
      <c r="M340" s="179" t="s">
        <v>1</v>
      </c>
      <c r="N340" s="180" t="s">
        <v>44</v>
      </c>
      <c r="O340" s="77"/>
      <c r="P340" s="181">
        <f>O340*H340</f>
        <v>0</v>
      </c>
      <c r="Q340" s="181">
        <v>0</v>
      </c>
      <c r="R340" s="181">
        <f>Q340*H340</f>
        <v>0</v>
      </c>
      <c r="S340" s="181">
        <v>0</v>
      </c>
      <c r="T340" s="18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3" t="s">
        <v>270</v>
      </c>
      <c r="AT340" s="183" t="s">
        <v>258</v>
      </c>
      <c r="AU340" s="183" t="s">
        <v>90</v>
      </c>
      <c r="AY340" s="19" t="s">
        <v>255</v>
      </c>
      <c r="BE340" s="184">
        <f>IF(N340="základní",J340,0)</f>
        <v>0</v>
      </c>
      <c r="BF340" s="184">
        <f>IF(N340="snížená",J340,0)</f>
        <v>0</v>
      </c>
      <c r="BG340" s="184">
        <f>IF(N340="zákl. přenesená",J340,0)</f>
        <v>0</v>
      </c>
      <c r="BH340" s="184">
        <f>IF(N340="sníž. přenesená",J340,0)</f>
        <v>0</v>
      </c>
      <c r="BI340" s="184">
        <f>IF(N340="nulová",J340,0)</f>
        <v>0</v>
      </c>
      <c r="BJ340" s="19" t="s">
        <v>87</v>
      </c>
      <c r="BK340" s="184">
        <f>ROUND(I340*H340,2)</f>
        <v>0</v>
      </c>
      <c r="BL340" s="19" t="s">
        <v>270</v>
      </c>
      <c r="BM340" s="183" t="s">
        <v>487</v>
      </c>
    </row>
    <row r="341" s="2" customFormat="1" ht="21.75" customHeight="1">
      <c r="A341" s="38"/>
      <c r="B341" s="171"/>
      <c r="C341" s="172" t="s">
        <v>488</v>
      </c>
      <c r="D341" s="172" t="s">
        <v>258</v>
      </c>
      <c r="E341" s="173" t="s">
        <v>489</v>
      </c>
      <c r="F341" s="174" t="s">
        <v>490</v>
      </c>
      <c r="G341" s="175" t="s">
        <v>486</v>
      </c>
      <c r="H341" s="176">
        <v>46</v>
      </c>
      <c r="I341" s="177"/>
      <c r="J341" s="178">
        <f>ROUND(I341*H341,2)</f>
        <v>0</v>
      </c>
      <c r="K341" s="174" t="s">
        <v>1</v>
      </c>
      <c r="L341" s="39"/>
      <c r="M341" s="179" t="s">
        <v>1</v>
      </c>
      <c r="N341" s="180" t="s">
        <v>44</v>
      </c>
      <c r="O341" s="77"/>
      <c r="P341" s="181">
        <f>O341*H341</f>
        <v>0</v>
      </c>
      <c r="Q341" s="181">
        <v>0</v>
      </c>
      <c r="R341" s="181">
        <f>Q341*H341</f>
        <v>0</v>
      </c>
      <c r="S341" s="181">
        <v>0</v>
      </c>
      <c r="T341" s="18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83" t="s">
        <v>270</v>
      </c>
      <c r="AT341" s="183" t="s">
        <v>258</v>
      </c>
      <c r="AU341" s="183" t="s">
        <v>90</v>
      </c>
      <c r="AY341" s="19" t="s">
        <v>255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19" t="s">
        <v>87</v>
      </c>
      <c r="BK341" s="184">
        <f>ROUND(I341*H341,2)</f>
        <v>0</v>
      </c>
      <c r="BL341" s="19" t="s">
        <v>270</v>
      </c>
      <c r="BM341" s="183" t="s">
        <v>491</v>
      </c>
    </row>
    <row r="342" s="2" customFormat="1" ht="16.5" customHeight="1">
      <c r="A342" s="38"/>
      <c r="B342" s="171"/>
      <c r="C342" s="209" t="s">
        <v>370</v>
      </c>
      <c r="D342" s="209" t="s">
        <v>277</v>
      </c>
      <c r="E342" s="210" t="s">
        <v>492</v>
      </c>
      <c r="F342" s="211" t="s">
        <v>493</v>
      </c>
      <c r="G342" s="212" t="s">
        <v>473</v>
      </c>
      <c r="H342" s="213">
        <v>1</v>
      </c>
      <c r="I342" s="214"/>
      <c r="J342" s="215">
        <f>ROUND(I342*H342,2)</f>
        <v>0</v>
      </c>
      <c r="K342" s="211" t="s">
        <v>1</v>
      </c>
      <c r="L342" s="216"/>
      <c r="M342" s="217" t="s">
        <v>1</v>
      </c>
      <c r="N342" s="218" t="s">
        <v>44</v>
      </c>
      <c r="O342" s="77"/>
      <c r="P342" s="181">
        <f>O342*H342</f>
        <v>0</v>
      </c>
      <c r="Q342" s="181">
        <v>0</v>
      </c>
      <c r="R342" s="181">
        <f>Q342*H342</f>
        <v>0</v>
      </c>
      <c r="S342" s="181">
        <v>0</v>
      </c>
      <c r="T342" s="18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83" t="s">
        <v>280</v>
      </c>
      <c r="AT342" s="183" t="s">
        <v>277</v>
      </c>
      <c r="AU342" s="183" t="s">
        <v>90</v>
      </c>
      <c r="AY342" s="19" t="s">
        <v>255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19" t="s">
        <v>87</v>
      </c>
      <c r="BK342" s="184">
        <f>ROUND(I342*H342,2)</f>
        <v>0</v>
      </c>
      <c r="BL342" s="19" t="s">
        <v>270</v>
      </c>
      <c r="BM342" s="183" t="s">
        <v>494</v>
      </c>
    </row>
    <row r="343" s="2" customFormat="1" ht="44.25" customHeight="1">
      <c r="A343" s="38"/>
      <c r="B343" s="171"/>
      <c r="C343" s="172" t="s">
        <v>495</v>
      </c>
      <c r="D343" s="172" t="s">
        <v>258</v>
      </c>
      <c r="E343" s="173" t="s">
        <v>496</v>
      </c>
      <c r="F343" s="174" t="s">
        <v>497</v>
      </c>
      <c r="G343" s="175" t="s">
        <v>261</v>
      </c>
      <c r="H343" s="176">
        <v>1</v>
      </c>
      <c r="I343" s="177"/>
      <c r="J343" s="178">
        <f>ROUND(I343*H343,2)</f>
        <v>0</v>
      </c>
      <c r="K343" s="174" t="s">
        <v>262</v>
      </c>
      <c r="L343" s="39"/>
      <c r="M343" s="179" t="s">
        <v>1</v>
      </c>
      <c r="N343" s="180" t="s">
        <v>44</v>
      </c>
      <c r="O343" s="77"/>
      <c r="P343" s="181">
        <f>O343*H343</f>
        <v>0</v>
      </c>
      <c r="Q343" s="181">
        <v>0</v>
      </c>
      <c r="R343" s="181">
        <f>Q343*H343</f>
        <v>0</v>
      </c>
      <c r="S343" s="181">
        <v>0</v>
      </c>
      <c r="T343" s="18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3" t="s">
        <v>270</v>
      </c>
      <c r="AT343" s="183" t="s">
        <v>258</v>
      </c>
      <c r="AU343" s="183" t="s">
        <v>90</v>
      </c>
      <c r="AY343" s="19" t="s">
        <v>255</v>
      </c>
      <c r="BE343" s="184">
        <f>IF(N343="základní",J343,0)</f>
        <v>0</v>
      </c>
      <c r="BF343" s="184">
        <f>IF(N343="snížená",J343,0)</f>
        <v>0</v>
      </c>
      <c r="BG343" s="184">
        <f>IF(N343="zákl. přenesená",J343,0)</f>
        <v>0</v>
      </c>
      <c r="BH343" s="184">
        <f>IF(N343="sníž. přenesená",J343,0)</f>
        <v>0</v>
      </c>
      <c r="BI343" s="184">
        <f>IF(N343="nulová",J343,0)</f>
        <v>0</v>
      </c>
      <c r="BJ343" s="19" t="s">
        <v>87</v>
      </c>
      <c r="BK343" s="184">
        <f>ROUND(I343*H343,2)</f>
        <v>0</v>
      </c>
      <c r="BL343" s="19" t="s">
        <v>270</v>
      </c>
      <c r="BM343" s="183" t="s">
        <v>498</v>
      </c>
    </row>
    <row r="344" s="2" customFormat="1" ht="16.5" customHeight="1">
      <c r="A344" s="38"/>
      <c r="B344" s="171"/>
      <c r="C344" s="172" t="s">
        <v>499</v>
      </c>
      <c r="D344" s="172" t="s">
        <v>258</v>
      </c>
      <c r="E344" s="173" t="s">
        <v>500</v>
      </c>
      <c r="F344" s="174" t="s">
        <v>501</v>
      </c>
      <c r="G344" s="175" t="s">
        <v>502</v>
      </c>
      <c r="H344" s="176">
        <v>1</v>
      </c>
      <c r="I344" s="177"/>
      <c r="J344" s="178">
        <f>ROUND(I344*H344,2)</f>
        <v>0</v>
      </c>
      <c r="K344" s="174" t="s">
        <v>262</v>
      </c>
      <c r="L344" s="39"/>
      <c r="M344" s="219" t="s">
        <v>1</v>
      </c>
      <c r="N344" s="220" t="s">
        <v>44</v>
      </c>
      <c r="O344" s="221"/>
      <c r="P344" s="222">
        <f>O344*H344</f>
        <v>0</v>
      </c>
      <c r="Q344" s="222">
        <v>0</v>
      </c>
      <c r="R344" s="222">
        <f>Q344*H344</f>
        <v>0</v>
      </c>
      <c r="S344" s="222">
        <v>0</v>
      </c>
      <c r="T344" s="223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3" t="s">
        <v>503</v>
      </c>
      <c r="AT344" s="183" t="s">
        <v>258</v>
      </c>
      <c r="AU344" s="183" t="s">
        <v>90</v>
      </c>
      <c r="AY344" s="19" t="s">
        <v>255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19" t="s">
        <v>87</v>
      </c>
      <c r="BK344" s="184">
        <f>ROUND(I344*H344,2)</f>
        <v>0</v>
      </c>
      <c r="BL344" s="19" t="s">
        <v>503</v>
      </c>
      <c r="BM344" s="183" t="s">
        <v>504</v>
      </c>
    </row>
    <row r="345" s="2" customFormat="1" ht="6.96" customHeight="1">
      <c r="A345" s="38"/>
      <c r="B345" s="60"/>
      <c r="C345" s="61"/>
      <c r="D345" s="61"/>
      <c r="E345" s="61"/>
      <c r="F345" s="61"/>
      <c r="G345" s="61"/>
      <c r="H345" s="61"/>
      <c r="I345" s="61"/>
      <c r="J345" s="61"/>
      <c r="K345" s="61"/>
      <c r="L345" s="39"/>
      <c r="M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</sheetData>
  <autoFilter ref="C117:K34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1654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ROUND((SUM(BE118:BE134)),  2)</f>
        <v>0</v>
      </c>
      <c r="G33" s="38"/>
      <c r="H33" s="38"/>
      <c r="I33" s="128">
        <v>0.20999999999999999</v>
      </c>
      <c r="J33" s="127">
        <f>ROUND(((SUM(BE118:BE134))*I33),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ROUND((SUM(BF118:BF134)),  2)</f>
        <v>0</v>
      </c>
      <c r="G34" s="38"/>
      <c r="H34" s="38"/>
      <c r="I34" s="128">
        <v>0.12</v>
      </c>
      <c r="J34" s="127">
        <f>ROUND(((SUM(BF118:BF134))*I34),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204.5 - Vybavení učebny - místnost č. 308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204.5 - Vybavení učebny - místnost č. 308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SUM(P121:P134)</f>
        <v>0</v>
      </c>
      <c r="Q120" s="164"/>
      <c r="R120" s="165">
        <f>SUM(R121:R134)</f>
        <v>0</v>
      </c>
      <c r="S120" s="164"/>
      <c r="T120" s="166">
        <f>SUM(T121:T134)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SUM(BK121:BK134)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1238</v>
      </c>
      <c r="F121" s="174" t="s">
        <v>1239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1655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87</v>
      </c>
      <c r="G123" s="14"/>
      <c r="H123" s="196">
        <v>1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24.15" customHeight="1">
      <c r="A125" s="38"/>
      <c r="B125" s="171"/>
      <c r="C125" s="172" t="s">
        <v>90</v>
      </c>
      <c r="D125" s="172" t="s">
        <v>258</v>
      </c>
      <c r="E125" s="173" t="s">
        <v>1241</v>
      </c>
      <c r="F125" s="174" t="s">
        <v>1242</v>
      </c>
      <c r="G125" s="175" t="s">
        <v>261</v>
      </c>
      <c r="H125" s="176">
        <v>1</v>
      </c>
      <c r="I125" s="177"/>
      <c r="J125" s="178">
        <f>ROUND(I125*H125,2)</f>
        <v>0</v>
      </c>
      <c r="K125" s="174" t="s">
        <v>1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1656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1657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267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87</v>
      </c>
      <c r="G128" s="14"/>
      <c r="H128" s="196">
        <v>1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1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>
      <c r="A130" s="38"/>
      <c r="B130" s="171"/>
      <c r="C130" s="209" t="s">
        <v>268</v>
      </c>
      <c r="D130" s="209" t="s">
        <v>277</v>
      </c>
      <c r="E130" s="210" t="s">
        <v>1245</v>
      </c>
      <c r="F130" s="233" t="s">
        <v>1246</v>
      </c>
      <c r="G130" s="212" t="s">
        <v>261</v>
      </c>
      <c r="H130" s="213">
        <v>1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397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263</v>
      </c>
      <c r="BM130" s="183" t="s">
        <v>1658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1659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3" customFormat="1">
      <c r="A132" s="13"/>
      <c r="B132" s="185"/>
      <c r="C132" s="13"/>
      <c r="D132" s="186" t="s">
        <v>265</v>
      </c>
      <c r="E132" s="187" t="s">
        <v>1</v>
      </c>
      <c r="F132" s="188" t="s">
        <v>267</v>
      </c>
      <c r="G132" s="13"/>
      <c r="H132" s="187" t="s">
        <v>1</v>
      </c>
      <c r="I132" s="189"/>
      <c r="J132" s="13"/>
      <c r="K132" s="13"/>
      <c r="L132" s="185"/>
      <c r="M132" s="190"/>
      <c r="N132" s="191"/>
      <c r="O132" s="191"/>
      <c r="P132" s="191"/>
      <c r="Q132" s="191"/>
      <c r="R132" s="191"/>
      <c r="S132" s="191"/>
      <c r="T132" s="19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87" t="s">
        <v>265</v>
      </c>
      <c r="AU132" s="187" t="s">
        <v>90</v>
      </c>
      <c r="AV132" s="13" t="s">
        <v>87</v>
      </c>
      <c r="AW132" s="13" t="s">
        <v>35</v>
      </c>
      <c r="AX132" s="13" t="s">
        <v>79</v>
      </c>
      <c r="AY132" s="187" t="s">
        <v>255</v>
      </c>
    </row>
    <row r="133" s="14" customFormat="1">
      <c r="A133" s="14"/>
      <c r="B133" s="193"/>
      <c r="C133" s="14"/>
      <c r="D133" s="186" t="s">
        <v>265</v>
      </c>
      <c r="E133" s="194" t="s">
        <v>1</v>
      </c>
      <c r="F133" s="195" t="s">
        <v>87</v>
      </c>
      <c r="G133" s="14"/>
      <c r="H133" s="196">
        <v>1</v>
      </c>
      <c r="I133" s="197"/>
      <c r="J133" s="14"/>
      <c r="K133" s="14"/>
      <c r="L133" s="193"/>
      <c r="M133" s="198"/>
      <c r="N133" s="199"/>
      <c r="O133" s="199"/>
      <c r="P133" s="199"/>
      <c r="Q133" s="199"/>
      <c r="R133" s="199"/>
      <c r="S133" s="199"/>
      <c r="T133" s="200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4" t="s">
        <v>265</v>
      </c>
      <c r="AU133" s="194" t="s">
        <v>90</v>
      </c>
      <c r="AV133" s="14" t="s">
        <v>90</v>
      </c>
      <c r="AW133" s="14" t="s">
        <v>35</v>
      </c>
      <c r="AX133" s="14" t="s">
        <v>79</v>
      </c>
      <c r="AY133" s="194" t="s">
        <v>255</v>
      </c>
    </row>
    <row r="134" s="15" customFormat="1">
      <c r="A134" s="15"/>
      <c r="B134" s="201"/>
      <c r="C134" s="15"/>
      <c r="D134" s="186" t="s">
        <v>265</v>
      </c>
      <c r="E134" s="202" t="s">
        <v>1</v>
      </c>
      <c r="F134" s="203" t="s">
        <v>269</v>
      </c>
      <c r="G134" s="15"/>
      <c r="H134" s="204">
        <v>1</v>
      </c>
      <c r="I134" s="205"/>
      <c r="J134" s="15"/>
      <c r="K134" s="15"/>
      <c r="L134" s="201"/>
      <c r="M134" s="234"/>
      <c r="N134" s="235"/>
      <c r="O134" s="235"/>
      <c r="P134" s="235"/>
      <c r="Q134" s="235"/>
      <c r="R134" s="235"/>
      <c r="S134" s="235"/>
      <c r="T134" s="23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02" t="s">
        <v>265</v>
      </c>
      <c r="AU134" s="202" t="s">
        <v>90</v>
      </c>
      <c r="AV134" s="15" t="s">
        <v>270</v>
      </c>
      <c r="AW134" s="15" t="s">
        <v>35</v>
      </c>
      <c r="AX134" s="15" t="s">
        <v>87</v>
      </c>
      <c r="AY134" s="202" t="s">
        <v>255</v>
      </c>
    </row>
    <row r="135" s="2" customFormat="1" ht="6.96" customHeight="1">
      <c r="A135" s="38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</sheetData>
  <autoFilter ref="C117:K13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1660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ROUND((SUM(BE118:BE236)),  2)</f>
        <v>0</v>
      </c>
      <c r="G33" s="38"/>
      <c r="H33" s="38"/>
      <c r="I33" s="128">
        <v>0.20999999999999999</v>
      </c>
      <c r="J33" s="127">
        <f>ROUND(((SUM(BE118:BE236))*I33),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ROUND((SUM(BF118:BF236)),  2)</f>
        <v>0</v>
      </c>
      <c r="G34" s="38"/>
      <c r="H34" s="38"/>
      <c r="I34" s="128">
        <v>0.12</v>
      </c>
      <c r="J34" s="127">
        <f>ROUND(((SUM(BF118:BF236))*I34),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ROUND((SUM(BG118:BG236)),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ROUND((SUM(BH118:BH236)),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ROUND((SUM(BI118:BI236)),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205.1 - Silnoproudá elektrotechnika - místnost č. 309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205.1 - Silnoproudá elektrotechnika - místnost č. 309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SUM(P121:P236)</f>
        <v>0</v>
      </c>
      <c r="Q120" s="164"/>
      <c r="R120" s="165">
        <f>SUM(R121:R236)</f>
        <v>0</v>
      </c>
      <c r="S120" s="164"/>
      <c r="T120" s="166">
        <f>SUM(T121:T236)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SUM(BK121:BK236)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38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1661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422</v>
      </c>
      <c r="G123" s="14"/>
      <c r="H123" s="196">
        <v>38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38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71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1662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1230</v>
      </c>
      <c r="G128" s="14"/>
      <c r="H128" s="196">
        <v>71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71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109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1663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1664</v>
      </c>
      <c r="G132" s="14"/>
      <c r="H132" s="196">
        <v>109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109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49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1665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466</v>
      </c>
      <c r="G136" s="14"/>
      <c r="H136" s="196">
        <v>49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49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256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1666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1667</v>
      </c>
      <c r="G141" s="14"/>
      <c r="H141" s="196">
        <v>256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256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305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1668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1669</v>
      </c>
      <c r="G145" s="14"/>
      <c r="H145" s="196">
        <v>305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305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49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1670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466</v>
      </c>
      <c r="G149" s="14"/>
      <c r="H149" s="196">
        <v>49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49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7.8" customHeight="1">
      <c r="A151" s="38"/>
      <c r="B151" s="171"/>
      <c r="C151" s="172" t="s">
        <v>280</v>
      </c>
      <c r="D151" s="172" t="s">
        <v>258</v>
      </c>
      <c r="E151" s="173" t="s">
        <v>978</v>
      </c>
      <c r="F151" s="174" t="s">
        <v>979</v>
      </c>
      <c r="G151" s="175" t="s">
        <v>261</v>
      </c>
      <c r="H151" s="176">
        <v>14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1671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981</v>
      </c>
      <c r="G153" s="14"/>
      <c r="H153" s="196">
        <v>14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14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982</v>
      </c>
      <c r="F155" s="211" t="s">
        <v>983</v>
      </c>
      <c r="G155" s="212" t="s">
        <v>261</v>
      </c>
      <c r="H155" s="213">
        <v>12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1672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8</v>
      </c>
      <c r="G157" s="14"/>
      <c r="H157" s="196">
        <v>12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12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62.7" customHeight="1">
      <c r="A159" s="38"/>
      <c r="B159" s="171"/>
      <c r="C159" s="209" t="s">
        <v>307</v>
      </c>
      <c r="D159" s="209" t="s">
        <v>277</v>
      </c>
      <c r="E159" s="210" t="s">
        <v>985</v>
      </c>
      <c r="F159" s="211" t="s">
        <v>986</v>
      </c>
      <c r="G159" s="212" t="s">
        <v>261</v>
      </c>
      <c r="H159" s="213">
        <v>2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1673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90</v>
      </c>
      <c r="G161" s="14"/>
      <c r="H161" s="196">
        <v>2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415</v>
      </c>
      <c r="F163" s="174" t="s">
        <v>416</v>
      </c>
      <c r="G163" s="175" t="s">
        <v>261</v>
      </c>
      <c r="H163" s="176">
        <v>8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1674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280</v>
      </c>
      <c r="G165" s="14"/>
      <c r="H165" s="196">
        <v>8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8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4.25" customHeight="1">
      <c r="A167" s="38"/>
      <c r="B167" s="171"/>
      <c r="C167" s="209" t="s">
        <v>8</v>
      </c>
      <c r="D167" s="209" t="s">
        <v>277</v>
      </c>
      <c r="E167" s="210" t="s">
        <v>419</v>
      </c>
      <c r="F167" s="211" t="s">
        <v>420</v>
      </c>
      <c r="G167" s="212" t="s">
        <v>261</v>
      </c>
      <c r="H167" s="213">
        <v>8</v>
      </c>
      <c r="I167" s="214"/>
      <c r="J167" s="215">
        <f>ROUND(I167*H167,2)</f>
        <v>0</v>
      </c>
      <c r="K167" s="211" t="s">
        <v>1</v>
      </c>
      <c r="L167" s="216"/>
      <c r="M167" s="217" t="s">
        <v>1</v>
      </c>
      <c r="N167" s="218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280</v>
      </c>
      <c r="AT167" s="183" t="s">
        <v>277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1675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280</v>
      </c>
      <c r="G169" s="14"/>
      <c r="H169" s="196">
        <v>8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8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172" t="s">
        <v>320</v>
      </c>
      <c r="D171" s="172" t="s">
        <v>258</v>
      </c>
      <c r="E171" s="173" t="s">
        <v>990</v>
      </c>
      <c r="F171" s="174" t="s">
        <v>991</v>
      </c>
      <c r="G171" s="175" t="s">
        <v>261</v>
      </c>
      <c r="H171" s="176">
        <v>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1676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90</v>
      </c>
      <c r="G173" s="14"/>
      <c r="H173" s="196">
        <v>2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49.05" customHeight="1">
      <c r="A175" s="38"/>
      <c r="B175" s="171"/>
      <c r="C175" s="209" t="s">
        <v>325</v>
      </c>
      <c r="D175" s="209" t="s">
        <v>277</v>
      </c>
      <c r="E175" s="210" t="s">
        <v>993</v>
      </c>
      <c r="F175" s="211" t="s">
        <v>994</v>
      </c>
      <c r="G175" s="212" t="s">
        <v>261</v>
      </c>
      <c r="H175" s="213">
        <v>2</v>
      </c>
      <c r="I175" s="214"/>
      <c r="J175" s="215">
        <f>ROUND(I175*H175,2)</f>
        <v>0</v>
      </c>
      <c r="K175" s="211" t="s">
        <v>1</v>
      </c>
      <c r="L175" s="216"/>
      <c r="M175" s="217" t="s">
        <v>1</v>
      </c>
      <c r="N175" s="218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280</v>
      </c>
      <c r="AT175" s="183" t="s">
        <v>277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1677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90</v>
      </c>
      <c r="G177" s="14"/>
      <c r="H177" s="196">
        <v>2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2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62.7" customHeight="1">
      <c r="A179" s="38"/>
      <c r="B179" s="171"/>
      <c r="C179" s="172" t="s">
        <v>330</v>
      </c>
      <c r="D179" s="172" t="s">
        <v>258</v>
      </c>
      <c r="E179" s="173" t="s">
        <v>996</v>
      </c>
      <c r="F179" s="174" t="s">
        <v>997</v>
      </c>
      <c r="G179" s="175" t="s">
        <v>261</v>
      </c>
      <c r="H179" s="176">
        <v>2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1678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90</v>
      </c>
      <c r="G181" s="14"/>
      <c r="H181" s="196">
        <v>2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209" t="s">
        <v>263</v>
      </c>
      <c r="D183" s="209" t="s">
        <v>277</v>
      </c>
      <c r="E183" s="210" t="s">
        <v>999</v>
      </c>
      <c r="F183" s="211" t="s">
        <v>1000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1679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90</v>
      </c>
      <c r="G185" s="14"/>
      <c r="H185" s="196">
        <v>2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2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209" t="s">
        <v>337</v>
      </c>
      <c r="D187" s="209" t="s">
        <v>277</v>
      </c>
      <c r="E187" s="210" t="s">
        <v>430</v>
      </c>
      <c r="F187" s="211" t="s">
        <v>431</v>
      </c>
      <c r="G187" s="212" t="s">
        <v>261</v>
      </c>
      <c r="H187" s="213">
        <v>2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1680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433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3" customHeight="1">
      <c r="A192" s="38"/>
      <c r="B192" s="171"/>
      <c r="C192" s="209" t="s">
        <v>340</v>
      </c>
      <c r="D192" s="209" t="s">
        <v>277</v>
      </c>
      <c r="E192" s="210" t="s">
        <v>435</v>
      </c>
      <c r="F192" s="211" t="s">
        <v>436</v>
      </c>
      <c r="G192" s="212" t="s">
        <v>261</v>
      </c>
      <c r="H192" s="213">
        <v>1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1681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1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439</v>
      </c>
      <c r="F196" s="211" t="s">
        <v>440</v>
      </c>
      <c r="G196" s="212" t="s">
        <v>261</v>
      </c>
      <c r="H196" s="213">
        <v>4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1682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270</v>
      </c>
      <c r="G198" s="14"/>
      <c r="H198" s="196">
        <v>4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4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1005</v>
      </c>
      <c r="F200" s="211" t="s">
        <v>1006</v>
      </c>
      <c r="G200" s="212" t="s">
        <v>261</v>
      </c>
      <c r="H200" s="213">
        <v>1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1683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87</v>
      </c>
      <c r="G202" s="14"/>
      <c r="H202" s="196">
        <v>1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1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37.8" customHeight="1">
      <c r="A204" s="38"/>
      <c r="B204" s="171"/>
      <c r="C204" s="209" t="s">
        <v>7</v>
      </c>
      <c r="D204" s="209" t="s">
        <v>277</v>
      </c>
      <c r="E204" s="210" t="s">
        <v>1008</v>
      </c>
      <c r="F204" s="211" t="s">
        <v>1009</v>
      </c>
      <c r="G204" s="212" t="s">
        <v>261</v>
      </c>
      <c r="H204" s="213">
        <v>1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1684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87</v>
      </c>
      <c r="G206" s="14"/>
      <c r="H206" s="196">
        <v>1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49.05" customHeight="1">
      <c r="A208" s="38"/>
      <c r="B208" s="171"/>
      <c r="C208" s="172" t="s">
        <v>357</v>
      </c>
      <c r="D208" s="172" t="s">
        <v>258</v>
      </c>
      <c r="E208" s="173" t="s">
        <v>443</v>
      </c>
      <c r="F208" s="174" t="s">
        <v>444</v>
      </c>
      <c r="G208" s="175" t="s">
        <v>261</v>
      </c>
      <c r="H208" s="176">
        <v>18</v>
      </c>
      <c r="I208" s="177"/>
      <c r="J208" s="178">
        <f>ROUND(I208*H208,2)</f>
        <v>0</v>
      </c>
      <c r="K208" s="174" t="s">
        <v>262</v>
      </c>
      <c r="L208" s="39"/>
      <c r="M208" s="179" t="s">
        <v>1</v>
      </c>
      <c r="N208" s="180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270</v>
      </c>
      <c r="AT208" s="183" t="s">
        <v>258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1685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340</v>
      </c>
      <c r="G210" s="14"/>
      <c r="H210" s="196">
        <v>18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18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24.15" customHeight="1">
      <c r="A212" s="38"/>
      <c r="B212" s="171"/>
      <c r="C212" s="209" t="s">
        <v>362</v>
      </c>
      <c r="D212" s="209" t="s">
        <v>277</v>
      </c>
      <c r="E212" s="210" t="s">
        <v>447</v>
      </c>
      <c r="F212" s="211" t="s">
        <v>448</v>
      </c>
      <c r="G212" s="212" t="s">
        <v>261</v>
      </c>
      <c r="H212" s="213">
        <v>18</v>
      </c>
      <c r="I212" s="214"/>
      <c r="J212" s="215">
        <f>ROUND(I212*H212,2)</f>
        <v>0</v>
      </c>
      <c r="K212" s="211" t="s">
        <v>1</v>
      </c>
      <c r="L212" s="216"/>
      <c r="M212" s="217" t="s">
        <v>1</v>
      </c>
      <c r="N212" s="218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280</v>
      </c>
      <c r="AT212" s="183" t="s">
        <v>277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1686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340</v>
      </c>
      <c r="G214" s="14"/>
      <c r="H214" s="196">
        <v>18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18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49.05" customHeight="1">
      <c r="A216" s="38"/>
      <c r="B216" s="171"/>
      <c r="C216" s="172" t="s">
        <v>366</v>
      </c>
      <c r="D216" s="172" t="s">
        <v>258</v>
      </c>
      <c r="E216" s="173" t="s">
        <v>451</v>
      </c>
      <c r="F216" s="174" t="s">
        <v>452</v>
      </c>
      <c r="G216" s="175" t="s">
        <v>261</v>
      </c>
      <c r="H216" s="176">
        <v>5</v>
      </c>
      <c r="I216" s="177"/>
      <c r="J216" s="178">
        <f>ROUND(I216*H216,2)</f>
        <v>0</v>
      </c>
      <c r="K216" s="174" t="s">
        <v>262</v>
      </c>
      <c r="L216" s="39"/>
      <c r="M216" s="179" t="s">
        <v>1</v>
      </c>
      <c r="N216" s="180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270</v>
      </c>
      <c r="AT216" s="183" t="s">
        <v>258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1687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282</v>
      </c>
      <c r="G218" s="14"/>
      <c r="H218" s="196">
        <v>5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5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455</v>
      </c>
      <c r="F220" s="211" t="s">
        <v>456</v>
      </c>
      <c r="G220" s="212" t="s">
        <v>261</v>
      </c>
      <c r="H220" s="213">
        <v>5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1688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282</v>
      </c>
      <c r="G222" s="14"/>
      <c r="H222" s="196">
        <v>5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5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476</v>
      </c>
      <c r="F224" s="211" t="s">
        <v>477</v>
      </c>
      <c r="G224" s="212" t="s">
        <v>473</v>
      </c>
      <c r="H224" s="213">
        <v>1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1689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479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1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209" t="s">
        <v>379</v>
      </c>
      <c r="D228" s="209" t="s">
        <v>277</v>
      </c>
      <c r="E228" s="210" t="s">
        <v>480</v>
      </c>
      <c r="F228" s="211" t="s">
        <v>481</v>
      </c>
      <c r="G228" s="212" t="s">
        <v>473</v>
      </c>
      <c r="H228" s="213">
        <v>1</v>
      </c>
      <c r="I228" s="214"/>
      <c r="J228" s="215">
        <f>ROUND(I228*H228,2)</f>
        <v>0</v>
      </c>
      <c r="K228" s="211" t="s">
        <v>1</v>
      </c>
      <c r="L228" s="216"/>
      <c r="M228" s="217" t="s">
        <v>1</v>
      </c>
      <c r="N228" s="218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280</v>
      </c>
      <c r="AT228" s="183" t="s">
        <v>277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1690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479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1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172" t="s">
        <v>383</v>
      </c>
      <c r="D232" s="172" t="s">
        <v>258</v>
      </c>
      <c r="E232" s="173" t="s">
        <v>484</v>
      </c>
      <c r="F232" s="174" t="s">
        <v>485</v>
      </c>
      <c r="G232" s="175" t="s">
        <v>486</v>
      </c>
      <c r="H232" s="176">
        <v>18</v>
      </c>
      <c r="I232" s="177"/>
      <c r="J232" s="178">
        <f>ROUND(I232*H232,2)</f>
        <v>0</v>
      </c>
      <c r="K232" s="174" t="s">
        <v>262</v>
      </c>
      <c r="L232" s="39"/>
      <c r="M232" s="179" t="s">
        <v>1</v>
      </c>
      <c r="N232" s="180" t="s">
        <v>44</v>
      </c>
      <c r="O232" s="77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270</v>
      </c>
      <c r="AT232" s="183" t="s">
        <v>258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270</v>
      </c>
      <c r="BM232" s="183" t="s">
        <v>1691</v>
      </c>
    </row>
    <row r="233" s="2" customFormat="1" ht="21.75" customHeight="1">
      <c r="A233" s="38"/>
      <c r="B233" s="171"/>
      <c r="C233" s="172" t="s">
        <v>387</v>
      </c>
      <c r="D233" s="172" t="s">
        <v>258</v>
      </c>
      <c r="E233" s="173" t="s">
        <v>489</v>
      </c>
      <c r="F233" s="174" t="s">
        <v>490</v>
      </c>
      <c r="G233" s="175" t="s">
        <v>486</v>
      </c>
      <c r="H233" s="176">
        <v>23</v>
      </c>
      <c r="I233" s="177"/>
      <c r="J233" s="178">
        <f>ROUND(I233*H233,2)</f>
        <v>0</v>
      </c>
      <c r="K233" s="174" t="s">
        <v>1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270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270</v>
      </c>
      <c r="BM233" s="183" t="s">
        <v>1692</v>
      </c>
    </row>
    <row r="234" s="2" customFormat="1" ht="16.5" customHeight="1">
      <c r="A234" s="38"/>
      <c r="B234" s="171"/>
      <c r="C234" s="209" t="s">
        <v>300</v>
      </c>
      <c r="D234" s="209" t="s">
        <v>277</v>
      </c>
      <c r="E234" s="210" t="s">
        <v>492</v>
      </c>
      <c r="F234" s="211" t="s">
        <v>493</v>
      </c>
      <c r="G234" s="212" t="s">
        <v>473</v>
      </c>
      <c r="H234" s="213">
        <v>1</v>
      </c>
      <c r="I234" s="214"/>
      <c r="J234" s="215">
        <f>ROUND(I234*H234,2)</f>
        <v>0</v>
      </c>
      <c r="K234" s="211" t="s">
        <v>1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280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270</v>
      </c>
      <c r="BM234" s="183" t="s">
        <v>1693</v>
      </c>
    </row>
    <row r="235" s="2" customFormat="1" ht="44.25" customHeight="1">
      <c r="A235" s="38"/>
      <c r="B235" s="171"/>
      <c r="C235" s="172" t="s">
        <v>306</v>
      </c>
      <c r="D235" s="172" t="s">
        <v>258</v>
      </c>
      <c r="E235" s="173" t="s">
        <v>496</v>
      </c>
      <c r="F235" s="174" t="s">
        <v>497</v>
      </c>
      <c r="G235" s="175" t="s">
        <v>261</v>
      </c>
      <c r="H235" s="176">
        <v>1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270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270</v>
      </c>
      <c r="BM235" s="183" t="s">
        <v>1694</v>
      </c>
    </row>
    <row r="236" s="2" customFormat="1" ht="16.5" customHeight="1">
      <c r="A236" s="38"/>
      <c r="B236" s="171"/>
      <c r="C236" s="172" t="s">
        <v>397</v>
      </c>
      <c r="D236" s="172" t="s">
        <v>258</v>
      </c>
      <c r="E236" s="173" t="s">
        <v>500</v>
      </c>
      <c r="F236" s="174" t="s">
        <v>501</v>
      </c>
      <c r="G236" s="175" t="s">
        <v>502</v>
      </c>
      <c r="H236" s="176">
        <v>1</v>
      </c>
      <c r="I236" s="177"/>
      <c r="J236" s="178">
        <f>ROUND(I236*H236,2)</f>
        <v>0</v>
      </c>
      <c r="K236" s="174" t="s">
        <v>262</v>
      </c>
      <c r="L236" s="39"/>
      <c r="M236" s="219" t="s">
        <v>1</v>
      </c>
      <c r="N236" s="220" t="s">
        <v>44</v>
      </c>
      <c r="O236" s="221"/>
      <c r="P236" s="222">
        <f>O236*H236</f>
        <v>0</v>
      </c>
      <c r="Q236" s="222">
        <v>0</v>
      </c>
      <c r="R236" s="222">
        <f>Q236*H236</f>
        <v>0</v>
      </c>
      <c r="S236" s="222">
        <v>0</v>
      </c>
      <c r="T236" s="223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503</v>
      </c>
      <c r="AT236" s="183" t="s">
        <v>258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503</v>
      </c>
      <c r="BM236" s="183" t="s">
        <v>1695</v>
      </c>
    </row>
    <row r="237" s="2" customFormat="1" ht="6.96" customHeight="1">
      <c r="A237" s="38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39"/>
      <c r="M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</sheetData>
  <autoFilter ref="C117:K236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1696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ROUND((SUM(BE118:BE139)),  2)</f>
        <v>0</v>
      </c>
      <c r="G33" s="38"/>
      <c r="H33" s="38"/>
      <c r="I33" s="128">
        <v>0.20999999999999999</v>
      </c>
      <c r="J33" s="127">
        <f>ROUND(((SUM(BE118:BE139))*I33),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ROUND((SUM(BF118:BF139)),  2)</f>
        <v>0</v>
      </c>
      <c r="G34" s="38"/>
      <c r="H34" s="38"/>
      <c r="I34" s="128">
        <v>0.12</v>
      </c>
      <c r="J34" s="127">
        <f>ROUND(((SUM(BF118:BF139))*I34),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ROUND((SUM(BG118:BG139)),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ROUND((SUM(BH118:BH139)),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ROUND((SUM(BI118:BI139)),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205.2 - Slaboproudá elektrotechnika - místnost č. 309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205.2 - Slaboproudá elektrotechnika - místnost č. 309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SUM(P121:P139)</f>
        <v>0</v>
      </c>
      <c r="Q120" s="164"/>
      <c r="R120" s="165">
        <f>SUM(R121:R139)</f>
        <v>0</v>
      </c>
      <c r="S120" s="164"/>
      <c r="T120" s="166">
        <f>SUM(T121:T139)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SUM(BK121:BK139)</f>
        <v>0</v>
      </c>
    </row>
    <row r="121" s="2" customFormat="1" ht="37.8" customHeight="1">
      <c r="A121" s="38"/>
      <c r="B121" s="171"/>
      <c r="C121" s="172" t="s">
        <v>340</v>
      </c>
      <c r="D121" s="172" t="s">
        <v>258</v>
      </c>
      <c r="E121" s="173" t="s">
        <v>1026</v>
      </c>
      <c r="F121" s="174" t="s">
        <v>1027</v>
      </c>
      <c r="G121" s="175" t="s">
        <v>261</v>
      </c>
      <c r="H121" s="176">
        <v>2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1697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90</v>
      </c>
      <c r="G123" s="14"/>
      <c r="H123" s="196">
        <v>2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2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76.35" customHeight="1">
      <c r="A125" s="38"/>
      <c r="B125" s="171"/>
      <c r="C125" s="209" t="s">
        <v>291</v>
      </c>
      <c r="D125" s="209" t="s">
        <v>277</v>
      </c>
      <c r="E125" s="210" t="s">
        <v>1023</v>
      </c>
      <c r="F125" s="211" t="s">
        <v>1336</v>
      </c>
      <c r="G125" s="212" t="s">
        <v>261</v>
      </c>
      <c r="H125" s="213">
        <v>2</v>
      </c>
      <c r="I125" s="214"/>
      <c r="J125" s="215">
        <f>ROUND(I125*H125,2)</f>
        <v>0</v>
      </c>
      <c r="K125" s="211" t="s">
        <v>1</v>
      </c>
      <c r="L125" s="216"/>
      <c r="M125" s="217" t="s">
        <v>1</v>
      </c>
      <c r="N125" s="218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280</v>
      </c>
      <c r="AT125" s="183" t="s">
        <v>277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270</v>
      </c>
      <c r="BM125" s="183" t="s">
        <v>1698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267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90</v>
      </c>
      <c r="G127" s="14"/>
      <c r="H127" s="196">
        <v>2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2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33" customHeight="1">
      <c r="A129" s="38"/>
      <c r="B129" s="171"/>
      <c r="C129" s="172" t="s">
        <v>280</v>
      </c>
      <c r="D129" s="172" t="s">
        <v>258</v>
      </c>
      <c r="E129" s="173" t="s">
        <v>553</v>
      </c>
      <c r="F129" s="174" t="s">
        <v>554</v>
      </c>
      <c r="G129" s="175" t="s">
        <v>297</v>
      </c>
      <c r="H129" s="176">
        <v>15</v>
      </c>
      <c r="I129" s="177"/>
      <c r="J129" s="178">
        <f>ROUND(I129*H129,2)</f>
        <v>0</v>
      </c>
      <c r="K129" s="174" t="s">
        <v>1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1699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299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4" customFormat="1">
      <c r="A131" s="14"/>
      <c r="B131" s="193"/>
      <c r="C131" s="14"/>
      <c r="D131" s="186" t="s">
        <v>265</v>
      </c>
      <c r="E131" s="194" t="s">
        <v>1</v>
      </c>
      <c r="F131" s="195" t="s">
        <v>330</v>
      </c>
      <c r="G131" s="14"/>
      <c r="H131" s="196">
        <v>15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35</v>
      </c>
      <c r="AX131" s="14" t="s">
        <v>79</v>
      </c>
      <c r="AY131" s="194" t="s">
        <v>255</v>
      </c>
    </row>
    <row r="132" s="15" customFormat="1">
      <c r="A132" s="15"/>
      <c r="B132" s="201"/>
      <c r="C132" s="15"/>
      <c r="D132" s="186" t="s">
        <v>265</v>
      </c>
      <c r="E132" s="202" t="s">
        <v>1</v>
      </c>
      <c r="F132" s="203" t="s">
        <v>269</v>
      </c>
      <c r="G132" s="15"/>
      <c r="H132" s="204">
        <v>15</v>
      </c>
      <c r="I132" s="205"/>
      <c r="J132" s="15"/>
      <c r="K132" s="15"/>
      <c r="L132" s="201"/>
      <c r="M132" s="206"/>
      <c r="N132" s="207"/>
      <c r="O132" s="207"/>
      <c r="P132" s="207"/>
      <c r="Q132" s="207"/>
      <c r="R132" s="207"/>
      <c r="S132" s="207"/>
      <c r="T132" s="208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02" t="s">
        <v>265</v>
      </c>
      <c r="AU132" s="202" t="s">
        <v>90</v>
      </c>
      <c r="AV132" s="15" t="s">
        <v>270</v>
      </c>
      <c r="AW132" s="15" t="s">
        <v>35</v>
      </c>
      <c r="AX132" s="15" t="s">
        <v>87</v>
      </c>
      <c r="AY132" s="202" t="s">
        <v>255</v>
      </c>
    </row>
    <row r="133" s="2" customFormat="1" ht="33" customHeight="1">
      <c r="A133" s="38"/>
      <c r="B133" s="171"/>
      <c r="C133" s="209" t="s">
        <v>307</v>
      </c>
      <c r="D133" s="209" t="s">
        <v>277</v>
      </c>
      <c r="E133" s="210" t="s">
        <v>562</v>
      </c>
      <c r="F133" s="211" t="s">
        <v>563</v>
      </c>
      <c r="G133" s="212" t="s">
        <v>297</v>
      </c>
      <c r="H133" s="213">
        <v>15</v>
      </c>
      <c r="I133" s="214"/>
      <c r="J133" s="215">
        <f>ROUND(I133*H133,2)</f>
        <v>0</v>
      </c>
      <c r="K133" s="211" t="s">
        <v>1</v>
      </c>
      <c r="L133" s="216"/>
      <c r="M133" s="217" t="s">
        <v>1</v>
      </c>
      <c r="N133" s="218" t="s">
        <v>44</v>
      </c>
      <c r="O133" s="77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3" t="s">
        <v>280</v>
      </c>
      <c r="AT133" s="183" t="s">
        <v>277</v>
      </c>
      <c r="AU133" s="183" t="s">
        <v>90</v>
      </c>
      <c r="AY133" s="19" t="s">
        <v>255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19" t="s">
        <v>87</v>
      </c>
      <c r="BK133" s="184">
        <f>ROUND(I133*H133,2)</f>
        <v>0</v>
      </c>
      <c r="BL133" s="19" t="s">
        <v>270</v>
      </c>
      <c r="BM133" s="183" t="s">
        <v>1700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299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4" customFormat="1">
      <c r="A135" s="14"/>
      <c r="B135" s="193"/>
      <c r="C135" s="14"/>
      <c r="D135" s="186" t="s">
        <v>265</v>
      </c>
      <c r="E135" s="194" t="s">
        <v>1</v>
      </c>
      <c r="F135" s="195" t="s">
        <v>330</v>
      </c>
      <c r="G135" s="14"/>
      <c r="H135" s="196">
        <v>15</v>
      </c>
      <c r="I135" s="197"/>
      <c r="J135" s="14"/>
      <c r="K135" s="14"/>
      <c r="L135" s="193"/>
      <c r="M135" s="198"/>
      <c r="N135" s="199"/>
      <c r="O135" s="199"/>
      <c r="P135" s="199"/>
      <c r="Q135" s="199"/>
      <c r="R135" s="199"/>
      <c r="S135" s="199"/>
      <c r="T135" s="20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4" t="s">
        <v>265</v>
      </c>
      <c r="AU135" s="194" t="s">
        <v>90</v>
      </c>
      <c r="AV135" s="14" t="s">
        <v>90</v>
      </c>
      <c r="AW135" s="14" t="s">
        <v>35</v>
      </c>
      <c r="AX135" s="14" t="s">
        <v>79</v>
      </c>
      <c r="AY135" s="194" t="s">
        <v>255</v>
      </c>
    </row>
    <row r="136" s="15" customFormat="1">
      <c r="A136" s="15"/>
      <c r="B136" s="201"/>
      <c r="C136" s="15"/>
      <c r="D136" s="186" t="s">
        <v>265</v>
      </c>
      <c r="E136" s="202" t="s">
        <v>1</v>
      </c>
      <c r="F136" s="203" t="s">
        <v>269</v>
      </c>
      <c r="G136" s="15"/>
      <c r="H136" s="204">
        <v>15</v>
      </c>
      <c r="I136" s="205"/>
      <c r="J136" s="15"/>
      <c r="K136" s="15"/>
      <c r="L136" s="201"/>
      <c r="M136" s="206"/>
      <c r="N136" s="207"/>
      <c r="O136" s="207"/>
      <c r="P136" s="207"/>
      <c r="Q136" s="207"/>
      <c r="R136" s="207"/>
      <c r="S136" s="207"/>
      <c r="T136" s="208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2" t="s">
        <v>265</v>
      </c>
      <c r="AU136" s="202" t="s">
        <v>90</v>
      </c>
      <c r="AV136" s="15" t="s">
        <v>270</v>
      </c>
      <c r="AW136" s="15" t="s">
        <v>35</v>
      </c>
      <c r="AX136" s="15" t="s">
        <v>87</v>
      </c>
      <c r="AY136" s="202" t="s">
        <v>255</v>
      </c>
    </row>
    <row r="137" s="2" customFormat="1" ht="24.15" customHeight="1">
      <c r="A137" s="38"/>
      <c r="B137" s="171"/>
      <c r="C137" s="172" t="s">
        <v>325</v>
      </c>
      <c r="D137" s="172" t="s">
        <v>258</v>
      </c>
      <c r="E137" s="173" t="s">
        <v>484</v>
      </c>
      <c r="F137" s="174" t="s">
        <v>485</v>
      </c>
      <c r="G137" s="175" t="s">
        <v>486</v>
      </c>
      <c r="H137" s="176">
        <v>1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1701</v>
      </c>
    </row>
    <row r="138" s="2" customFormat="1" ht="16.5" customHeight="1">
      <c r="A138" s="38"/>
      <c r="B138" s="171"/>
      <c r="C138" s="209" t="s">
        <v>263</v>
      </c>
      <c r="D138" s="209" t="s">
        <v>277</v>
      </c>
      <c r="E138" s="210" t="s">
        <v>573</v>
      </c>
      <c r="F138" s="211" t="s">
        <v>493</v>
      </c>
      <c r="G138" s="212" t="s">
        <v>473</v>
      </c>
      <c r="H138" s="213">
        <v>1</v>
      </c>
      <c r="I138" s="214"/>
      <c r="J138" s="215">
        <f>ROUND(I138*H138,2)</f>
        <v>0</v>
      </c>
      <c r="K138" s="211" t="s">
        <v>1</v>
      </c>
      <c r="L138" s="216"/>
      <c r="M138" s="217" t="s">
        <v>1</v>
      </c>
      <c r="N138" s="218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280</v>
      </c>
      <c r="AT138" s="183" t="s">
        <v>277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1702</v>
      </c>
    </row>
    <row r="139" s="2" customFormat="1" ht="16.5" customHeight="1">
      <c r="A139" s="38"/>
      <c r="B139" s="171"/>
      <c r="C139" s="172" t="s">
        <v>337</v>
      </c>
      <c r="D139" s="172" t="s">
        <v>258</v>
      </c>
      <c r="E139" s="173" t="s">
        <v>500</v>
      </c>
      <c r="F139" s="174" t="s">
        <v>501</v>
      </c>
      <c r="G139" s="175" t="s">
        <v>502</v>
      </c>
      <c r="H139" s="176">
        <v>1</v>
      </c>
      <c r="I139" s="177"/>
      <c r="J139" s="178">
        <f>ROUND(I139*H139,2)</f>
        <v>0</v>
      </c>
      <c r="K139" s="174" t="s">
        <v>262</v>
      </c>
      <c r="L139" s="39"/>
      <c r="M139" s="219" t="s">
        <v>1</v>
      </c>
      <c r="N139" s="220" t="s">
        <v>44</v>
      </c>
      <c r="O139" s="221"/>
      <c r="P139" s="222">
        <f>O139*H139</f>
        <v>0</v>
      </c>
      <c r="Q139" s="222">
        <v>0</v>
      </c>
      <c r="R139" s="222">
        <f>Q139*H139</f>
        <v>0</v>
      </c>
      <c r="S139" s="222">
        <v>0</v>
      </c>
      <c r="T139" s="223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503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503</v>
      </c>
      <c r="BM139" s="183" t="s">
        <v>1703</v>
      </c>
    </row>
    <row r="140" s="2" customFormat="1" ht="6.96" customHeight="1">
      <c r="A140" s="38"/>
      <c r="B140" s="60"/>
      <c r="C140" s="61"/>
      <c r="D140" s="61"/>
      <c r="E140" s="61"/>
      <c r="F140" s="61"/>
      <c r="G140" s="61"/>
      <c r="H140" s="61"/>
      <c r="I140" s="61"/>
      <c r="J140" s="61"/>
      <c r="K140" s="61"/>
      <c r="L140" s="39"/>
      <c r="M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</sheetData>
  <autoFilter ref="C117:K139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1704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ROUND((SUM(BE121:BE174)),  2)</f>
        <v>0</v>
      </c>
      <c r="G33" s="38"/>
      <c r="H33" s="38"/>
      <c r="I33" s="128">
        <v>0.20999999999999999</v>
      </c>
      <c r="J33" s="127">
        <f>ROUND(((SUM(BE121:BE174))*I33),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ROUND((SUM(BF121:BF174)),  2)</f>
        <v>0</v>
      </c>
      <c r="G34" s="38"/>
      <c r="H34" s="38"/>
      <c r="I34" s="128">
        <v>0.12</v>
      </c>
      <c r="J34" s="127">
        <f>ROUND(((SUM(BF121:BF174))*I34),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205.3 - Stavební přípomoce při elektromontážích - místnost č. 309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205.3 - Stavební přípomoce při elektromontážích - místnost č. 309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0.0096043259999999998</v>
      </c>
      <c r="S121" s="90"/>
      <c r="T121" s="156">
        <f>T122+T141</f>
        <v>0.1201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4.7826000000000006E-05</v>
      </c>
      <c r="S122" s="164"/>
      <c r="T122" s="166">
        <f>T123+T134</f>
        <v>0.00165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4.7826000000000006E-05</v>
      </c>
      <c r="S123" s="164"/>
      <c r="T123" s="166">
        <f>SUM(T124:T133)</f>
        <v>0.00165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1705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0.45000000000000001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3.8700000000000006E-05</v>
      </c>
      <c r="S129" s="181">
        <v>0.0030000000000000001</v>
      </c>
      <c r="T129" s="182">
        <f>S129*H129</f>
        <v>0.0013500000000000001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1706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1043</v>
      </c>
      <c r="G132" s="14"/>
      <c r="H132" s="196">
        <v>0.45000000000000001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0.45000000000000001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0.002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1707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0.002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1708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0.029999999999999999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1709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1047</v>
      </c>
      <c r="G138" s="14"/>
      <c r="H138" s="196">
        <v>0.029999999999999999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1710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1711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0.009556499999999999</v>
      </c>
      <c r="S141" s="164"/>
      <c r="T141" s="166">
        <f>T142</f>
        <v>0.11845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SUM(P143:P174)</f>
        <v>0</v>
      </c>
      <c r="Q142" s="164"/>
      <c r="R142" s="165">
        <f>SUM(R143:R174)</f>
        <v>0.009556499999999999</v>
      </c>
      <c r="S142" s="164"/>
      <c r="T142" s="166">
        <f>SUM(T143:T174)</f>
        <v>0.11845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SUM(BK143:BK174)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21.850000000000001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0.0032775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1712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1547</v>
      </c>
      <c r="G148" s="14"/>
      <c r="H148" s="196">
        <v>21.850000000000001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21.850000000000001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301</v>
      </c>
      <c r="D150" s="172" t="s">
        <v>258</v>
      </c>
      <c r="E150" s="173" t="s">
        <v>630</v>
      </c>
      <c r="F150" s="174" t="s">
        <v>631</v>
      </c>
      <c r="G150" s="175" t="s">
        <v>297</v>
      </c>
      <c r="H150" s="176">
        <v>14.949999999999999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0.00042000000000000002</v>
      </c>
      <c r="R150" s="181">
        <f>Q150*H150</f>
        <v>0.0062789999999999999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1713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625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633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627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628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1053</v>
      </c>
      <c r="G155" s="14"/>
      <c r="H155" s="196">
        <v>14.949999999999999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14.949999999999999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2" customFormat="1" ht="37.8" customHeight="1">
      <c r="A157" s="38"/>
      <c r="B157" s="171"/>
      <c r="C157" s="172" t="s">
        <v>307</v>
      </c>
      <c r="D157" s="172" t="s">
        <v>258</v>
      </c>
      <c r="E157" s="173" t="s">
        <v>644</v>
      </c>
      <c r="F157" s="174" t="s">
        <v>645</v>
      </c>
      <c r="G157" s="175" t="s">
        <v>297</v>
      </c>
      <c r="H157" s="176">
        <v>21.850000000000001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0.002</v>
      </c>
      <c r="T157" s="182">
        <f>S157*H157</f>
        <v>0.043700000000000003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1714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647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627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628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1547</v>
      </c>
      <c r="G161" s="14"/>
      <c r="H161" s="196">
        <v>21.850000000000001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21.850000000000001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648</v>
      </c>
      <c r="F163" s="174" t="s">
        <v>649</v>
      </c>
      <c r="G163" s="175" t="s">
        <v>297</v>
      </c>
      <c r="H163" s="176">
        <v>14.949999999999999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0.0050000000000000001</v>
      </c>
      <c r="T163" s="182">
        <f>S163*H163</f>
        <v>0.074749999999999997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342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342</v>
      </c>
      <c r="BM163" s="183" t="s">
        <v>1715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627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1053</v>
      </c>
      <c r="G167" s="14"/>
      <c r="H167" s="196">
        <v>14.949999999999999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14.949999999999999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24.15" customHeight="1">
      <c r="A169" s="38"/>
      <c r="B169" s="171"/>
      <c r="C169" s="172" t="s">
        <v>8</v>
      </c>
      <c r="D169" s="172" t="s">
        <v>258</v>
      </c>
      <c r="E169" s="173" t="s">
        <v>656</v>
      </c>
      <c r="F169" s="174" t="s">
        <v>657</v>
      </c>
      <c r="G169" s="175" t="s">
        <v>604</v>
      </c>
      <c r="H169" s="176">
        <v>0.11799999999999999</v>
      </c>
      <c r="I169" s="177"/>
      <c r="J169" s="178">
        <f>ROUND(I169*H169,2)</f>
        <v>0</v>
      </c>
      <c r="K169" s="174" t="s">
        <v>658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1716</v>
      </c>
    </row>
    <row r="170" s="2" customFormat="1" ht="37.8" customHeight="1">
      <c r="A170" s="38"/>
      <c r="B170" s="171"/>
      <c r="C170" s="172" t="s">
        <v>320</v>
      </c>
      <c r="D170" s="172" t="s">
        <v>258</v>
      </c>
      <c r="E170" s="173" t="s">
        <v>660</v>
      </c>
      <c r="F170" s="174" t="s">
        <v>661</v>
      </c>
      <c r="G170" s="175" t="s">
        <v>604</v>
      </c>
      <c r="H170" s="176">
        <v>0.11799999999999999</v>
      </c>
      <c r="I170" s="177"/>
      <c r="J170" s="178">
        <f>ROUND(I170*H170,2)</f>
        <v>0</v>
      </c>
      <c r="K170" s="174" t="s">
        <v>658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342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342</v>
      </c>
      <c r="BM170" s="183" t="s">
        <v>1717</v>
      </c>
    </row>
    <row r="171" s="2" customFormat="1" ht="24.15" customHeight="1">
      <c r="A171" s="38"/>
      <c r="B171" s="171"/>
      <c r="C171" s="172" t="s">
        <v>325</v>
      </c>
      <c r="D171" s="172" t="s">
        <v>258</v>
      </c>
      <c r="E171" s="173" t="s">
        <v>663</v>
      </c>
      <c r="F171" s="174" t="s">
        <v>664</v>
      </c>
      <c r="G171" s="175" t="s">
        <v>604</v>
      </c>
      <c r="H171" s="176">
        <v>0.11799999999999999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1718</v>
      </c>
    </row>
    <row r="172" s="2" customFormat="1" ht="37.8" customHeight="1">
      <c r="A172" s="38"/>
      <c r="B172" s="171"/>
      <c r="C172" s="172" t="s">
        <v>330</v>
      </c>
      <c r="D172" s="172" t="s">
        <v>258</v>
      </c>
      <c r="E172" s="173" t="s">
        <v>666</v>
      </c>
      <c r="F172" s="174" t="s">
        <v>667</v>
      </c>
      <c r="G172" s="175" t="s">
        <v>604</v>
      </c>
      <c r="H172" s="176">
        <v>1.77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1719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1555</v>
      </c>
      <c r="G173" s="14"/>
      <c r="H173" s="196">
        <v>1.77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263</v>
      </c>
      <c r="D174" s="172" t="s">
        <v>258</v>
      </c>
      <c r="E174" s="173" t="s">
        <v>670</v>
      </c>
      <c r="F174" s="174" t="s">
        <v>671</v>
      </c>
      <c r="G174" s="175" t="s">
        <v>604</v>
      </c>
      <c r="H174" s="176">
        <v>0.11799999999999999</v>
      </c>
      <c r="I174" s="177"/>
      <c r="J174" s="178">
        <f>ROUND(I174*H174,2)</f>
        <v>0</v>
      </c>
      <c r="K174" s="174" t="s">
        <v>262</v>
      </c>
      <c r="L174" s="39"/>
      <c r="M174" s="219" t="s">
        <v>1</v>
      </c>
      <c r="N174" s="220" t="s">
        <v>44</v>
      </c>
      <c r="O174" s="221"/>
      <c r="P174" s="222">
        <f>O174*H174</f>
        <v>0</v>
      </c>
      <c r="Q174" s="222">
        <v>0</v>
      </c>
      <c r="R174" s="222">
        <f>Q174*H174</f>
        <v>0</v>
      </c>
      <c r="S174" s="222">
        <v>0</v>
      </c>
      <c r="T174" s="223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1720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0:K17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1721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ROUND(J137,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ROUND((SUM(BE137:BE410)),  2)</f>
        <v>0</v>
      </c>
      <c r="G33" s="38"/>
      <c r="H33" s="38"/>
      <c r="I33" s="128">
        <v>0.20999999999999999</v>
      </c>
      <c r="J33" s="127">
        <f>ROUND(((SUM(BE137:BE410))*I33),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ROUND((SUM(BF137:BF410)),  2)</f>
        <v>0</v>
      </c>
      <c r="G34" s="38"/>
      <c r="H34" s="38"/>
      <c r="I34" s="128">
        <v>0.12</v>
      </c>
      <c r="J34" s="127">
        <f>ROUND(((SUM(BF137:BF410))*I34),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ROUND((SUM(BG137:BG410)),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ROUND((SUM(BH137:BH410)),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ROUND((SUM(BI137:BI410)),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205.4 - Stavební úpravy - místnost č. 309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J137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J138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J139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J159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J169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J175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J177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J178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J199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J205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679</v>
      </c>
      <c r="E106" s="146"/>
      <c r="F106" s="146"/>
      <c r="G106" s="146"/>
      <c r="H106" s="146"/>
      <c r="I106" s="146"/>
      <c r="J106" s="147">
        <f>J243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680</v>
      </c>
      <c r="E107" s="146"/>
      <c r="F107" s="146"/>
      <c r="G107" s="146"/>
      <c r="H107" s="146"/>
      <c r="I107" s="146"/>
      <c r="J107" s="147">
        <f>J252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1064</v>
      </c>
      <c r="E108" s="146"/>
      <c r="F108" s="146"/>
      <c r="G108" s="146"/>
      <c r="H108" s="146"/>
      <c r="I108" s="146"/>
      <c r="J108" s="147">
        <f>J286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681</v>
      </c>
      <c r="E109" s="146"/>
      <c r="F109" s="146"/>
      <c r="G109" s="146"/>
      <c r="H109" s="146"/>
      <c r="I109" s="146"/>
      <c r="J109" s="147">
        <f>J322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44"/>
      <c r="C110" s="10"/>
      <c r="D110" s="145" t="s">
        <v>682</v>
      </c>
      <c r="E110" s="146"/>
      <c r="F110" s="146"/>
      <c r="G110" s="146"/>
      <c r="H110" s="146"/>
      <c r="I110" s="146"/>
      <c r="J110" s="147">
        <f>J360</f>
        <v>0</v>
      </c>
      <c r="K110" s="10"/>
      <c r="L110" s="14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40"/>
      <c r="C111" s="9"/>
      <c r="D111" s="141" t="s">
        <v>683</v>
      </c>
      <c r="E111" s="142"/>
      <c r="F111" s="142"/>
      <c r="G111" s="142"/>
      <c r="H111" s="142"/>
      <c r="I111" s="142"/>
      <c r="J111" s="143">
        <f>J397</f>
        <v>0</v>
      </c>
      <c r="K111" s="9"/>
      <c r="L111" s="14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44"/>
      <c r="C112" s="10"/>
      <c r="D112" s="145" t="s">
        <v>684</v>
      </c>
      <c r="E112" s="146"/>
      <c r="F112" s="146"/>
      <c r="G112" s="146"/>
      <c r="H112" s="146"/>
      <c r="I112" s="146"/>
      <c r="J112" s="147">
        <f>J398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685</v>
      </c>
      <c r="E113" s="146"/>
      <c r="F113" s="146"/>
      <c r="G113" s="146"/>
      <c r="H113" s="146"/>
      <c r="I113" s="146"/>
      <c r="J113" s="147">
        <f>J400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686</v>
      </c>
      <c r="E114" s="146"/>
      <c r="F114" s="146"/>
      <c r="G114" s="146"/>
      <c r="H114" s="146"/>
      <c r="I114" s="146"/>
      <c r="J114" s="147">
        <f>J402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687</v>
      </c>
      <c r="E115" s="146"/>
      <c r="F115" s="146"/>
      <c r="G115" s="146"/>
      <c r="H115" s="146"/>
      <c r="I115" s="146"/>
      <c r="J115" s="147">
        <f>J405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688</v>
      </c>
      <c r="E116" s="146"/>
      <c r="F116" s="146"/>
      <c r="G116" s="146"/>
      <c r="H116" s="146"/>
      <c r="I116" s="146"/>
      <c r="J116" s="147">
        <f>J407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44"/>
      <c r="C117" s="10"/>
      <c r="D117" s="145" t="s">
        <v>689</v>
      </c>
      <c r="E117" s="146"/>
      <c r="F117" s="146"/>
      <c r="G117" s="146"/>
      <c r="H117" s="146"/>
      <c r="I117" s="146"/>
      <c r="J117" s="147">
        <f>J409</f>
        <v>0</v>
      </c>
      <c r="K117" s="10"/>
      <c r="L117" s="14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2" customFormat="1" ht="21.84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60"/>
      <c r="C119" s="61"/>
      <c r="D119" s="61"/>
      <c r="E119" s="61"/>
      <c r="F119" s="61"/>
      <c r="G119" s="61"/>
      <c r="H119" s="61"/>
      <c r="I119" s="61"/>
      <c r="J119" s="61"/>
      <c r="K119" s="61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3" s="2" customFormat="1" ht="6.96" customHeight="1">
      <c r="A123" s="38"/>
      <c r="B123" s="62"/>
      <c r="C123" s="63"/>
      <c r="D123" s="63"/>
      <c r="E123" s="63"/>
      <c r="F123" s="63"/>
      <c r="G123" s="63"/>
      <c r="H123" s="63"/>
      <c r="I123" s="63"/>
      <c r="J123" s="63"/>
      <c r="K123" s="63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24.96" customHeight="1">
      <c r="A124" s="38"/>
      <c r="B124" s="39"/>
      <c r="C124" s="23" t="s">
        <v>240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16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26.25" customHeight="1">
      <c r="A127" s="38"/>
      <c r="B127" s="39"/>
      <c r="C127" s="38"/>
      <c r="D127" s="38"/>
      <c r="E127" s="121" t="str">
        <f>E7</f>
        <v>UPRAVENO ZŠ Pionýrů, Sokolov, Oprava elektroinstalace učeben v 3.NP 1. stupně</v>
      </c>
      <c r="F127" s="32"/>
      <c r="G127" s="32"/>
      <c r="H127" s="32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230</v>
      </c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6.5" customHeight="1">
      <c r="A129" s="38"/>
      <c r="B129" s="39"/>
      <c r="C129" s="38"/>
      <c r="D129" s="38"/>
      <c r="E129" s="67" t="str">
        <f>E9</f>
        <v>205.4 - Stavební úpravy - místnost č. 309</v>
      </c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22</v>
      </c>
      <c r="D131" s="38"/>
      <c r="E131" s="38"/>
      <c r="F131" s="27" t="str">
        <f>F12</f>
        <v>Pionýrů 1614, 356 01 Sokolov</v>
      </c>
      <c r="G131" s="38"/>
      <c r="H131" s="38"/>
      <c r="I131" s="32" t="s">
        <v>24</v>
      </c>
      <c r="J131" s="69" t="str">
        <f>IF(J12="","",J12)</f>
        <v>30. 1. 2026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6.96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26</v>
      </c>
      <c r="D133" s="38"/>
      <c r="E133" s="38"/>
      <c r="F133" s="27" t="str">
        <f>E15</f>
        <v>Město Sokolov</v>
      </c>
      <c r="G133" s="38"/>
      <c r="H133" s="38"/>
      <c r="I133" s="32" t="s">
        <v>33</v>
      </c>
      <c r="J133" s="36" t="str">
        <f>E21</f>
        <v>Josef Dryk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5.15" customHeight="1">
      <c r="A134" s="38"/>
      <c r="B134" s="39"/>
      <c r="C134" s="32" t="s">
        <v>31</v>
      </c>
      <c r="D134" s="38"/>
      <c r="E134" s="38"/>
      <c r="F134" s="27" t="str">
        <f>IF(E18="","",E18)</f>
        <v>Vyplň údaj</v>
      </c>
      <c r="G134" s="38"/>
      <c r="H134" s="38"/>
      <c r="I134" s="32" t="s">
        <v>36</v>
      </c>
      <c r="J134" s="36" t="str">
        <f>E24</f>
        <v>Kateřina Smetanová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10.32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11" customFormat="1" ht="29.28" customHeight="1">
      <c r="A136" s="148"/>
      <c r="B136" s="149"/>
      <c r="C136" s="150" t="s">
        <v>241</v>
      </c>
      <c r="D136" s="151" t="s">
        <v>64</v>
      </c>
      <c r="E136" s="151" t="s">
        <v>60</v>
      </c>
      <c r="F136" s="151" t="s">
        <v>61</v>
      </c>
      <c r="G136" s="151" t="s">
        <v>242</v>
      </c>
      <c r="H136" s="151" t="s">
        <v>243</v>
      </c>
      <c r="I136" s="151" t="s">
        <v>244</v>
      </c>
      <c r="J136" s="151" t="s">
        <v>235</v>
      </c>
      <c r="K136" s="152" t="s">
        <v>245</v>
      </c>
      <c r="L136" s="153"/>
      <c r="M136" s="86" t="s">
        <v>1</v>
      </c>
      <c r="N136" s="87" t="s">
        <v>43</v>
      </c>
      <c r="O136" s="87" t="s">
        <v>246</v>
      </c>
      <c r="P136" s="87" t="s">
        <v>247</v>
      </c>
      <c r="Q136" s="87" t="s">
        <v>248</v>
      </c>
      <c r="R136" s="87" t="s">
        <v>249</v>
      </c>
      <c r="S136" s="87" t="s">
        <v>250</v>
      </c>
      <c r="T136" s="88" t="s">
        <v>251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</row>
    <row r="137" s="2" customFormat="1" ht="22.8" customHeight="1">
      <c r="A137" s="38"/>
      <c r="B137" s="39"/>
      <c r="C137" s="93" t="s">
        <v>252</v>
      </c>
      <c r="D137" s="38"/>
      <c r="E137" s="38"/>
      <c r="F137" s="38"/>
      <c r="G137" s="38"/>
      <c r="H137" s="38"/>
      <c r="I137" s="38"/>
      <c r="J137" s="154">
        <f>BK137</f>
        <v>0</v>
      </c>
      <c r="K137" s="38"/>
      <c r="L137" s="39"/>
      <c r="M137" s="89"/>
      <c r="N137" s="73"/>
      <c r="O137" s="90"/>
      <c r="P137" s="155">
        <f>P138+P177+P397</f>
        <v>0</v>
      </c>
      <c r="Q137" s="90"/>
      <c r="R137" s="155">
        <f>R138+R177+R397</f>
        <v>3.0161406400000002</v>
      </c>
      <c r="S137" s="90"/>
      <c r="T137" s="156">
        <f>T138+T177+T397</f>
        <v>0.6715139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78</v>
      </c>
      <c r="AU137" s="19" t="s">
        <v>237</v>
      </c>
      <c r="BK137" s="157">
        <f>BK138+BK177+BK397</f>
        <v>0</v>
      </c>
    </row>
    <row r="138" s="12" customFormat="1" ht="25.92" customHeight="1">
      <c r="A138" s="12"/>
      <c r="B138" s="158"/>
      <c r="C138" s="12"/>
      <c r="D138" s="159" t="s">
        <v>78</v>
      </c>
      <c r="E138" s="160" t="s">
        <v>582</v>
      </c>
      <c r="F138" s="160" t="s">
        <v>583</v>
      </c>
      <c r="G138" s="12"/>
      <c r="H138" s="12"/>
      <c r="I138" s="161"/>
      <c r="J138" s="162">
        <f>BK138</f>
        <v>0</v>
      </c>
      <c r="K138" s="12"/>
      <c r="L138" s="158"/>
      <c r="M138" s="163"/>
      <c r="N138" s="164"/>
      <c r="O138" s="164"/>
      <c r="P138" s="165">
        <f>P139+P159+P169+P175</f>
        <v>0</v>
      </c>
      <c r="Q138" s="164"/>
      <c r="R138" s="165">
        <f>R139+R159+R169+R175</f>
        <v>1.7777021000000002</v>
      </c>
      <c r="S138" s="164"/>
      <c r="T138" s="166">
        <f>T139+T159+T169+T175</f>
        <v>0.0015943800000000001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79</v>
      </c>
      <c r="AY138" s="159" t="s">
        <v>255</v>
      </c>
      <c r="BK138" s="168">
        <f>BK139+BK159+BK169+BK175</f>
        <v>0</v>
      </c>
    </row>
    <row r="139" s="12" customFormat="1" ht="22.8" customHeight="1">
      <c r="A139" s="12"/>
      <c r="B139" s="158"/>
      <c r="C139" s="12"/>
      <c r="D139" s="159" t="s">
        <v>78</v>
      </c>
      <c r="E139" s="169" t="s">
        <v>287</v>
      </c>
      <c r="F139" s="169" t="s">
        <v>690</v>
      </c>
      <c r="G139" s="12"/>
      <c r="H139" s="12"/>
      <c r="I139" s="161"/>
      <c r="J139" s="170">
        <f>BK139</f>
        <v>0</v>
      </c>
      <c r="K139" s="12"/>
      <c r="L139" s="158"/>
      <c r="M139" s="163"/>
      <c r="N139" s="164"/>
      <c r="O139" s="164"/>
      <c r="P139" s="165">
        <f>SUM(P140:P158)</f>
        <v>0</v>
      </c>
      <c r="Q139" s="164"/>
      <c r="R139" s="165">
        <f>SUM(R140:R158)</f>
        <v>1.7751755700000003</v>
      </c>
      <c r="S139" s="164"/>
      <c r="T139" s="166">
        <f>SUM(T140:T158)</f>
        <v>0.0015943800000000001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59" t="s">
        <v>87</v>
      </c>
      <c r="AT139" s="167" t="s">
        <v>78</v>
      </c>
      <c r="AU139" s="167" t="s">
        <v>87</v>
      </c>
      <c r="AY139" s="159" t="s">
        <v>255</v>
      </c>
      <c r="BK139" s="168">
        <f>SUM(BK140:BK158)</f>
        <v>0</v>
      </c>
    </row>
    <row r="140" s="2" customFormat="1" ht="24.15" customHeight="1">
      <c r="A140" s="38"/>
      <c r="B140" s="171"/>
      <c r="C140" s="172" t="s">
        <v>87</v>
      </c>
      <c r="D140" s="172" t="s">
        <v>258</v>
      </c>
      <c r="E140" s="173" t="s">
        <v>702</v>
      </c>
      <c r="F140" s="174" t="s">
        <v>703</v>
      </c>
      <c r="G140" s="175" t="s">
        <v>693</v>
      </c>
      <c r="H140" s="176">
        <v>90.912000000000006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0.0030000000000000001</v>
      </c>
      <c r="R140" s="181">
        <f>Q140*H140</f>
        <v>0.27273600000000003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1722</v>
      </c>
    </row>
    <row r="141" s="13" customFormat="1">
      <c r="A141" s="13"/>
      <c r="B141" s="185"/>
      <c r="C141" s="13"/>
      <c r="D141" s="186" t="s">
        <v>265</v>
      </c>
      <c r="E141" s="187" t="s">
        <v>1</v>
      </c>
      <c r="F141" s="188" t="s">
        <v>1723</v>
      </c>
      <c r="G141" s="13"/>
      <c r="H141" s="187" t="s">
        <v>1</v>
      </c>
      <c r="I141" s="189"/>
      <c r="J141" s="13"/>
      <c r="K141" s="13"/>
      <c r="L141" s="185"/>
      <c r="M141" s="190"/>
      <c r="N141" s="191"/>
      <c r="O141" s="191"/>
      <c r="P141" s="191"/>
      <c r="Q141" s="191"/>
      <c r="R141" s="191"/>
      <c r="S141" s="191"/>
      <c r="T141" s="19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187" t="s">
        <v>265</v>
      </c>
      <c r="AU141" s="187" t="s">
        <v>90</v>
      </c>
      <c r="AV141" s="13" t="s">
        <v>87</v>
      </c>
      <c r="AW141" s="13" t="s">
        <v>35</v>
      </c>
      <c r="AX141" s="13" t="s">
        <v>79</v>
      </c>
      <c r="AY141" s="187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1724</v>
      </c>
      <c r="G142" s="14"/>
      <c r="H142" s="196">
        <v>104.535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1069</v>
      </c>
      <c r="G143" s="14"/>
      <c r="H143" s="196">
        <v>-0.42299999999999999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1070</v>
      </c>
      <c r="G144" s="14"/>
      <c r="H144" s="196">
        <v>-13.199999999999999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90.911999999999992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37.8" customHeight="1">
      <c r="A146" s="38"/>
      <c r="B146" s="171"/>
      <c r="C146" s="172" t="s">
        <v>90</v>
      </c>
      <c r="D146" s="172" t="s">
        <v>258</v>
      </c>
      <c r="E146" s="173" t="s">
        <v>708</v>
      </c>
      <c r="F146" s="174" t="s">
        <v>709</v>
      </c>
      <c r="G146" s="175" t="s">
        <v>693</v>
      </c>
      <c r="H146" s="176">
        <v>90.912000000000006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0.016500000000000001</v>
      </c>
      <c r="R146" s="181">
        <f>Q146*H146</f>
        <v>1.5000480000000003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270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1725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1723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1724</v>
      </c>
      <c r="G148" s="14"/>
      <c r="H148" s="196">
        <v>104.535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1069</v>
      </c>
      <c r="G149" s="14"/>
      <c r="H149" s="196">
        <v>-0.42299999999999999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4" customFormat="1">
      <c r="A150" s="14"/>
      <c r="B150" s="193"/>
      <c r="C150" s="14"/>
      <c r="D150" s="186" t="s">
        <v>265</v>
      </c>
      <c r="E150" s="194" t="s">
        <v>1</v>
      </c>
      <c r="F150" s="195" t="s">
        <v>1070</v>
      </c>
      <c r="G150" s="14"/>
      <c r="H150" s="196">
        <v>-13.199999999999999</v>
      </c>
      <c r="I150" s="197"/>
      <c r="J150" s="14"/>
      <c r="K150" s="14"/>
      <c r="L150" s="193"/>
      <c r="M150" s="198"/>
      <c r="N150" s="199"/>
      <c r="O150" s="199"/>
      <c r="P150" s="199"/>
      <c r="Q150" s="199"/>
      <c r="R150" s="199"/>
      <c r="S150" s="199"/>
      <c r="T150" s="20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4" t="s">
        <v>265</v>
      </c>
      <c r="AU150" s="194" t="s">
        <v>90</v>
      </c>
      <c r="AV150" s="14" t="s">
        <v>90</v>
      </c>
      <c r="AW150" s="14" t="s">
        <v>35</v>
      </c>
      <c r="AX150" s="14" t="s">
        <v>79</v>
      </c>
      <c r="AY150" s="194" t="s">
        <v>255</v>
      </c>
    </row>
    <row r="151" s="15" customFormat="1">
      <c r="A151" s="15"/>
      <c r="B151" s="201"/>
      <c r="C151" s="15"/>
      <c r="D151" s="186" t="s">
        <v>265</v>
      </c>
      <c r="E151" s="202" t="s">
        <v>1</v>
      </c>
      <c r="F151" s="203" t="s">
        <v>269</v>
      </c>
      <c r="G151" s="15"/>
      <c r="H151" s="204">
        <v>90.911999999999992</v>
      </c>
      <c r="I151" s="205"/>
      <c r="J151" s="15"/>
      <c r="K151" s="15"/>
      <c r="L151" s="201"/>
      <c r="M151" s="206"/>
      <c r="N151" s="207"/>
      <c r="O151" s="207"/>
      <c r="P151" s="207"/>
      <c r="Q151" s="207"/>
      <c r="R151" s="207"/>
      <c r="S151" s="207"/>
      <c r="T151" s="208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02" t="s">
        <v>265</v>
      </c>
      <c r="AU151" s="202" t="s">
        <v>90</v>
      </c>
      <c r="AV151" s="15" t="s">
        <v>270</v>
      </c>
      <c r="AW151" s="15" t="s">
        <v>35</v>
      </c>
      <c r="AX151" s="15" t="s">
        <v>87</v>
      </c>
      <c r="AY151" s="202" t="s">
        <v>255</v>
      </c>
    </row>
    <row r="152" s="2" customFormat="1" ht="33" customHeight="1">
      <c r="A152" s="38"/>
      <c r="B152" s="171"/>
      <c r="C152" s="172" t="s">
        <v>268</v>
      </c>
      <c r="D152" s="172" t="s">
        <v>258</v>
      </c>
      <c r="E152" s="173" t="s">
        <v>711</v>
      </c>
      <c r="F152" s="174" t="s">
        <v>712</v>
      </c>
      <c r="G152" s="175" t="s">
        <v>693</v>
      </c>
      <c r="H152" s="176">
        <v>26.573</v>
      </c>
      <c r="I152" s="177"/>
      <c r="J152" s="178">
        <f>ROUND(I152*H152,2)</f>
        <v>0</v>
      </c>
      <c r="K152" s="174" t="s">
        <v>262</v>
      </c>
      <c r="L152" s="39"/>
      <c r="M152" s="179" t="s">
        <v>1</v>
      </c>
      <c r="N152" s="180" t="s">
        <v>44</v>
      </c>
      <c r="O152" s="77"/>
      <c r="P152" s="181">
        <f>O152*H152</f>
        <v>0</v>
      </c>
      <c r="Q152" s="181">
        <v>9.0000000000000006E-05</v>
      </c>
      <c r="R152" s="181">
        <f>Q152*H152</f>
        <v>0.00239157</v>
      </c>
      <c r="S152" s="181">
        <v>6.0000000000000002E-05</v>
      </c>
      <c r="T152" s="182">
        <f>S152*H152</f>
        <v>0.0015943800000000001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83" t="s">
        <v>270</v>
      </c>
      <c r="AT152" s="183" t="s">
        <v>258</v>
      </c>
      <c r="AU152" s="183" t="s">
        <v>90</v>
      </c>
      <c r="AY152" s="19" t="s">
        <v>255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19" t="s">
        <v>87</v>
      </c>
      <c r="BK152" s="184">
        <f>ROUND(I152*H152,2)</f>
        <v>0</v>
      </c>
      <c r="BL152" s="19" t="s">
        <v>270</v>
      </c>
      <c r="BM152" s="183" t="s">
        <v>1726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714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1073</v>
      </c>
      <c r="G154" s="14"/>
      <c r="H154" s="196">
        <v>1.7729999999999999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1074</v>
      </c>
      <c r="G155" s="14"/>
      <c r="H155" s="196">
        <v>19.800000000000001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1075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1076</v>
      </c>
      <c r="G157" s="14"/>
      <c r="H157" s="196">
        <v>5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26.573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12" customFormat="1" ht="22.8" customHeight="1">
      <c r="A159" s="12"/>
      <c r="B159" s="158"/>
      <c r="C159" s="12"/>
      <c r="D159" s="159" t="s">
        <v>78</v>
      </c>
      <c r="E159" s="169" t="s">
        <v>301</v>
      </c>
      <c r="F159" s="169" t="s">
        <v>584</v>
      </c>
      <c r="G159" s="12"/>
      <c r="H159" s="12"/>
      <c r="I159" s="161"/>
      <c r="J159" s="170">
        <f>BK159</f>
        <v>0</v>
      </c>
      <c r="K159" s="12"/>
      <c r="L159" s="158"/>
      <c r="M159" s="163"/>
      <c r="N159" s="164"/>
      <c r="O159" s="164"/>
      <c r="P159" s="165">
        <f>SUM(P160:P168)</f>
        <v>0</v>
      </c>
      <c r="Q159" s="164"/>
      <c r="R159" s="165">
        <f>SUM(R160:R168)</f>
        <v>0.0025265300000000004</v>
      </c>
      <c r="S159" s="164"/>
      <c r="T159" s="166">
        <f>SUM(T160:T168)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59" t="s">
        <v>87</v>
      </c>
      <c r="AT159" s="167" t="s">
        <v>78</v>
      </c>
      <c r="AU159" s="167" t="s">
        <v>87</v>
      </c>
      <c r="AY159" s="159" t="s">
        <v>255</v>
      </c>
      <c r="BK159" s="168">
        <f>SUM(BK160:BK168)</f>
        <v>0</v>
      </c>
    </row>
    <row r="160" s="2" customFormat="1" ht="37.8" customHeight="1">
      <c r="A160" s="38"/>
      <c r="B160" s="171"/>
      <c r="C160" s="172" t="s">
        <v>270</v>
      </c>
      <c r="D160" s="172" t="s">
        <v>258</v>
      </c>
      <c r="E160" s="173" t="s">
        <v>718</v>
      </c>
      <c r="F160" s="174" t="s">
        <v>719</v>
      </c>
      <c r="G160" s="175" t="s">
        <v>693</v>
      </c>
      <c r="H160" s="176">
        <v>57.770000000000003</v>
      </c>
      <c r="I160" s="177"/>
      <c r="J160" s="178">
        <f>ROUND(I160*H160,2)</f>
        <v>0</v>
      </c>
      <c r="K160" s="174" t="s">
        <v>262</v>
      </c>
      <c r="L160" s="39"/>
      <c r="M160" s="179" t="s">
        <v>1</v>
      </c>
      <c r="N160" s="180" t="s">
        <v>44</v>
      </c>
      <c r="O160" s="77"/>
      <c r="P160" s="181">
        <f>O160*H160</f>
        <v>0</v>
      </c>
      <c r="Q160" s="181">
        <v>0</v>
      </c>
      <c r="R160" s="181">
        <f>Q160*H160</f>
        <v>0</v>
      </c>
      <c r="S160" s="181">
        <v>0</v>
      </c>
      <c r="T160" s="18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3" t="s">
        <v>270</v>
      </c>
      <c r="AT160" s="183" t="s">
        <v>258</v>
      </c>
      <c r="AU160" s="183" t="s">
        <v>90</v>
      </c>
      <c r="AY160" s="19" t="s">
        <v>255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19" t="s">
        <v>87</v>
      </c>
      <c r="BK160" s="184">
        <f>ROUND(I160*H160,2)</f>
        <v>0</v>
      </c>
      <c r="BL160" s="19" t="s">
        <v>270</v>
      </c>
      <c r="BM160" s="183" t="s">
        <v>1727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1728</v>
      </c>
      <c r="G161" s="14"/>
      <c r="H161" s="196">
        <v>57.770000000000003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87</v>
      </c>
      <c r="AY161" s="194" t="s">
        <v>255</v>
      </c>
    </row>
    <row r="162" s="2" customFormat="1" ht="37.8" customHeight="1">
      <c r="A162" s="38"/>
      <c r="B162" s="171"/>
      <c r="C162" s="172" t="s">
        <v>282</v>
      </c>
      <c r="D162" s="172" t="s">
        <v>258</v>
      </c>
      <c r="E162" s="173" t="s">
        <v>722</v>
      </c>
      <c r="F162" s="174" t="s">
        <v>723</v>
      </c>
      <c r="G162" s="175" t="s">
        <v>693</v>
      </c>
      <c r="H162" s="176">
        <v>21.573</v>
      </c>
      <c r="I162" s="177"/>
      <c r="J162" s="178">
        <f>ROUND(I162*H162,2)</f>
        <v>0</v>
      </c>
      <c r="K162" s="174" t="s">
        <v>262</v>
      </c>
      <c r="L162" s="39"/>
      <c r="M162" s="179" t="s">
        <v>1</v>
      </c>
      <c r="N162" s="180" t="s">
        <v>44</v>
      </c>
      <c r="O162" s="77"/>
      <c r="P162" s="181">
        <f>O162*H162</f>
        <v>0</v>
      </c>
      <c r="Q162" s="181">
        <v>1.0000000000000001E-05</v>
      </c>
      <c r="R162" s="181">
        <f>Q162*H162</f>
        <v>0.00021573000000000002</v>
      </c>
      <c r="S162" s="181">
        <v>0</v>
      </c>
      <c r="T162" s="18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3" t="s">
        <v>270</v>
      </c>
      <c r="AT162" s="183" t="s">
        <v>258</v>
      </c>
      <c r="AU162" s="183" t="s">
        <v>90</v>
      </c>
      <c r="AY162" s="19" t="s">
        <v>255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19" t="s">
        <v>87</v>
      </c>
      <c r="BK162" s="184">
        <f>ROUND(I162*H162,2)</f>
        <v>0</v>
      </c>
      <c r="BL162" s="19" t="s">
        <v>270</v>
      </c>
      <c r="BM162" s="183" t="s">
        <v>1729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714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1073</v>
      </c>
      <c r="G164" s="14"/>
      <c r="H164" s="196">
        <v>1.7729999999999999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1074</v>
      </c>
      <c r="G165" s="14"/>
      <c r="H165" s="196">
        <v>19.800000000000001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21.573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37.8" customHeight="1">
      <c r="A167" s="38"/>
      <c r="B167" s="171"/>
      <c r="C167" s="172" t="s">
        <v>287</v>
      </c>
      <c r="D167" s="172" t="s">
        <v>258</v>
      </c>
      <c r="E167" s="173" t="s">
        <v>725</v>
      </c>
      <c r="F167" s="174" t="s">
        <v>726</v>
      </c>
      <c r="G167" s="175" t="s">
        <v>693</v>
      </c>
      <c r="H167" s="176">
        <v>57.770000000000003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4.0000000000000003E-05</v>
      </c>
      <c r="R167" s="181">
        <f>Q167*H167</f>
        <v>0.0023108000000000004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1730</v>
      </c>
    </row>
    <row r="168" s="14" customFormat="1">
      <c r="A168" s="14"/>
      <c r="B168" s="193"/>
      <c r="C168" s="14"/>
      <c r="D168" s="186" t="s">
        <v>265</v>
      </c>
      <c r="E168" s="194" t="s">
        <v>1</v>
      </c>
      <c r="F168" s="195" t="s">
        <v>1728</v>
      </c>
      <c r="G168" s="14"/>
      <c r="H168" s="196">
        <v>57.770000000000003</v>
      </c>
      <c r="I168" s="197"/>
      <c r="J168" s="14"/>
      <c r="K168" s="14"/>
      <c r="L168" s="193"/>
      <c r="M168" s="198"/>
      <c r="N168" s="199"/>
      <c r="O168" s="199"/>
      <c r="P168" s="199"/>
      <c r="Q168" s="199"/>
      <c r="R168" s="199"/>
      <c r="S168" s="199"/>
      <c r="T168" s="20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4" t="s">
        <v>265</v>
      </c>
      <c r="AU168" s="194" t="s">
        <v>90</v>
      </c>
      <c r="AV168" s="14" t="s">
        <v>90</v>
      </c>
      <c r="AW168" s="14" t="s">
        <v>35</v>
      </c>
      <c r="AX168" s="14" t="s">
        <v>87</v>
      </c>
      <c r="AY168" s="194" t="s">
        <v>255</v>
      </c>
    </row>
    <row r="169" s="12" customFormat="1" ht="22.8" customHeight="1">
      <c r="A169" s="12"/>
      <c r="B169" s="158"/>
      <c r="C169" s="12"/>
      <c r="D169" s="159" t="s">
        <v>78</v>
      </c>
      <c r="E169" s="169" t="s">
        <v>600</v>
      </c>
      <c r="F169" s="169" t="s">
        <v>601</v>
      </c>
      <c r="G169" s="12"/>
      <c r="H169" s="12"/>
      <c r="I169" s="161"/>
      <c r="J169" s="170">
        <f>BK169</f>
        <v>0</v>
      </c>
      <c r="K169" s="12"/>
      <c r="L169" s="158"/>
      <c r="M169" s="163"/>
      <c r="N169" s="164"/>
      <c r="O169" s="164"/>
      <c r="P169" s="165">
        <f>SUM(P170:P174)</f>
        <v>0</v>
      </c>
      <c r="Q169" s="164"/>
      <c r="R169" s="165">
        <f>SUM(R170:R174)</f>
        <v>0</v>
      </c>
      <c r="S169" s="164"/>
      <c r="T169" s="166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159" t="s">
        <v>87</v>
      </c>
      <c r="AT169" s="167" t="s">
        <v>78</v>
      </c>
      <c r="AU169" s="167" t="s">
        <v>87</v>
      </c>
      <c r="AY169" s="159" t="s">
        <v>255</v>
      </c>
      <c r="BK169" s="168">
        <f>SUM(BK170:BK174)</f>
        <v>0</v>
      </c>
    </row>
    <row r="170" s="2" customFormat="1" ht="37.8" customHeight="1">
      <c r="A170" s="38"/>
      <c r="B170" s="171"/>
      <c r="C170" s="172" t="s">
        <v>291</v>
      </c>
      <c r="D170" s="172" t="s">
        <v>258</v>
      </c>
      <c r="E170" s="173" t="s">
        <v>728</v>
      </c>
      <c r="F170" s="174" t="s">
        <v>729</v>
      </c>
      <c r="G170" s="175" t="s">
        <v>604</v>
      </c>
      <c r="H170" s="176">
        <v>0.67200000000000004</v>
      </c>
      <c r="I170" s="177"/>
      <c r="J170" s="178">
        <f>ROUND(I170*H170,2)</f>
        <v>0</v>
      </c>
      <c r="K170" s="174" t="s">
        <v>262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270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1731</v>
      </c>
    </row>
    <row r="171" s="2" customFormat="1" ht="33" customHeight="1">
      <c r="A171" s="38"/>
      <c r="B171" s="171"/>
      <c r="C171" s="172" t="s">
        <v>280</v>
      </c>
      <c r="D171" s="172" t="s">
        <v>258</v>
      </c>
      <c r="E171" s="173" t="s">
        <v>606</v>
      </c>
      <c r="F171" s="174" t="s">
        <v>607</v>
      </c>
      <c r="G171" s="175" t="s">
        <v>604</v>
      </c>
      <c r="H171" s="176">
        <v>0.67200000000000004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1732</v>
      </c>
    </row>
    <row r="172" s="2" customFormat="1" ht="44.25" customHeight="1">
      <c r="A172" s="38"/>
      <c r="B172" s="171"/>
      <c r="C172" s="172" t="s">
        <v>301</v>
      </c>
      <c r="D172" s="172" t="s">
        <v>258</v>
      </c>
      <c r="E172" s="173" t="s">
        <v>609</v>
      </c>
      <c r="F172" s="174" t="s">
        <v>732</v>
      </c>
      <c r="G172" s="175" t="s">
        <v>604</v>
      </c>
      <c r="H172" s="176">
        <v>10.08</v>
      </c>
      <c r="I172" s="177"/>
      <c r="J172" s="178">
        <f>ROUND(I172*H172,2)</f>
        <v>0</v>
      </c>
      <c r="K172" s="174" t="s">
        <v>262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270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270</v>
      </c>
      <c r="BM172" s="183" t="s">
        <v>1733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1734</v>
      </c>
      <c r="G173" s="14"/>
      <c r="H173" s="196">
        <v>10.08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307</v>
      </c>
      <c r="D174" s="172" t="s">
        <v>258</v>
      </c>
      <c r="E174" s="173" t="s">
        <v>616</v>
      </c>
      <c r="F174" s="174" t="s">
        <v>617</v>
      </c>
      <c r="G174" s="175" t="s">
        <v>604</v>
      </c>
      <c r="H174" s="176">
        <v>0.67200000000000004</v>
      </c>
      <c r="I174" s="177"/>
      <c r="J174" s="178">
        <f>ROUND(I174*H174,2)</f>
        <v>0</v>
      </c>
      <c r="K174" s="174" t="s">
        <v>262</v>
      </c>
      <c r="L174" s="39"/>
      <c r="M174" s="179" t="s">
        <v>1</v>
      </c>
      <c r="N174" s="180" t="s">
        <v>44</v>
      </c>
      <c r="O174" s="77"/>
      <c r="P174" s="181">
        <f>O174*H174</f>
        <v>0</v>
      </c>
      <c r="Q174" s="181">
        <v>0</v>
      </c>
      <c r="R174" s="181">
        <f>Q174*H174</f>
        <v>0</v>
      </c>
      <c r="S174" s="181">
        <v>0</v>
      </c>
      <c r="T174" s="18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270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270</v>
      </c>
      <c r="BM174" s="183" t="s">
        <v>1735</v>
      </c>
    </row>
    <row r="175" s="12" customFormat="1" ht="22.8" customHeight="1">
      <c r="A175" s="12"/>
      <c r="B175" s="158"/>
      <c r="C175" s="12"/>
      <c r="D175" s="159" t="s">
        <v>78</v>
      </c>
      <c r="E175" s="169" t="s">
        <v>736</v>
      </c>
      <c r="F175" s="169" t="s">
        <v>737</v>
      </c>
      <c r="G175" s="12"/>
      <c r="H175" s="12"/>
      <c r="I175" s="161"/>
      <c r="J175" s="170">
        <f>BK175</f>
        <v>0</v>
      </c>
      <c r="K175" s="12"/>
      <c r="L175" s="158"/>
      <c r="M175" s="163"/>
      <c r="N175" s="164"/>
      <c r="O175" s="164"/>
      <c r="P175" s="165">
        <f>P176</f>
        <v>0</v>
      </c>
      <c r="Q175" s="164"/>
      <c r="R175" s="165">
        <f>R176</f>
        <v>0</v>
      </c>
      <c r="S175" s="164"/>
      <c r="T175" s="16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59" t="s">
        <v>87</v>
      </c>
      <c r="AT175" s="167" t="s">
        <v>78</v>
      </c>
      <c r="AU175" s="167" t="s">
        <v>87</v>
      </c>
      <c r="AY175" s="159" t="s">
        <v>255</v>
      </c>
      <c r="BK175" s="168">
        <f>BK176</f>
        <v>0</v>
      </c>
    </row>
    <row r="176" s="2" customFormat="1" ht="62.7" customHeight="1">
      <c r="A176" s="38"/>
      <c r="B176" s="171"/>
      <c r="C176" s="172" t="s">
        <v>312</v>
      </c>
      <c r="D176" s="172" t="s">
        <v>258</v>
      </c>
      <c r="E176" s="173" t="s">
        <v>738</v>
      </c>
      <c r="F176" s="174" t="s">
        <v>739</v>
      </c>
      <c r="G176" s="175" t="s">
        <v>604</v>
      </c>
      <c r="H176" s="176">
        <v>1.778</v>
      </c>
      <c r="I176" s="177"/>
      <c r="J176" s="178">
        <f>ROUND(I176*H176,2)</f>
        <v>0</v>
      </c>
      <c r="K176" s="174" t="s">
        <v>262</v>
      </c>
      <c r="L176" s="39"/>
      <c r="M176" s="179" t="s">
        <v>1</v>
      </c>
      <c r="N176" s="180" t="s">
        <v>44</v>
      </c>
      <c r="O176" s="77"/>
      <c r="P176" s="181">
        <f>O176*H176</f>
        <v>0</v>
      </c>
      <c r="Q176" s="181">
        <v>0</v>
      </c>
      <c r="R176" s="181">
        <f>Q176*H176</f>
        <v>0</v>
      </c>
      <c r="S176" s="181">
        <v>0</v>
      </c>
      <c r="T176" s="18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270</v>
      </c>
      <c r="AT176" s="183" t="s">
        <v>258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270</v>
      </c>
      <c r="BM176" s="183" t="s">
        <v>1736</v>
      </c>
    </row>
    <row r="177" s="12" customFormat="1" ht="25.92" customHeight="1">
      <c r="A177" s="12"/>
      <c r="B177" s="158"/>
      <c r="C177" s="12"/>
      <c r="D177" s="159" t="s">
        <v>78</v>
      </c>
      <c r="E177" s="160" t="s">
        <v>253</v>
      </c>
      <c r="F177" s="160" t="s">
        <v>254</v>
      </c>
      <c r="G177" s="12"/>
      <c r="H177" s="12"/>
      <c r="I177" s="161"/>
      <c r="J177" s="162">
        <f>BK177</f>
        <v>0</v>
      </c>
      <c r="K177" s="12"/>
      <c r="L177" s="158"/>
      <c r="M177" s="163"/>
      <c r="N177" s="164"/>
      <c r="O177" s="164"/>
      <c r="P177" s="165">
        <f>P178+P199+P205+P243+P252+P286+P322+P360</f>
        <v>0</v>
      </c>
      <c r="Q177" s="164"/>
      <c r="R177" s="165">
        <f>R178+R199+R205+R243+R252+R286+R322+R360</f>
        <v>1.23843854</v>
      </c>
      <c r="S177" s="164"/>
      <c r="T177" s="166">
        <f>T178+T199+T205+T243+T252+T286+T322+T360</f>
        <v>0.66991951999999999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159" t="s">
        <v>90</v>
      </c>
      <c r="AT177" s="167" t="s">
        <v>78</v>
      </c>
      <c r="AU177" s="167" t="s">
        <v>79</v>
      </c>
      <c r="AY177" s="159" t="s">
        <v>255</v>
      </c>
      <c r="BK177" s="168">
        <f>BK178+BK199+BK205+BK243+BK252+BK286+BK322+BK360</f>
        <v>0</v>
      </c>
    </row>
    <row r="178" s="12" customFormat="1" ht="22.8" customHeight="1">
      <c r="A178" s="12"/>
      <c r="B178" s="158"/>
      <c r="C178" s="12"/>
      <c r="D178" s="159" t="s">
        <v>78</v>
      </c>
      <c r="E178" s="169" t="s">
        <v>1087</v>
      </c>
      <c r="F178" s="169" t="s">
        <v>1088</v>
      </c>
      <c r="G178" s="12"/>
      <c r="H178" s="12"/>
      <c r="I178" s="161"/>
      <c r="J178" s="170">
        <f>BK178</f>
        <v>0</v>
      </c>
      <c r="K178" s="12"/>
      <c r="L178" s="158"/>
      <c r="M178" s="163"/>
      <c r="N178" s="164"/>
      <c r="O178" s="164"/>
      <c r="P178" s="165">
        <f>SUM(P179:P198)</f>
        <v>0</v>
      </c>
      <c r="Q178" s="164"/>
      <c r="R178" s="165">
        <f>SUM(R179:R198)</f>
        <v>0.035720000000000002</v>
      </c>
      <c r="S178" s="164"/>
      <c r="T178" s="166">
        <f>SUM(T179:T198)</f>
        <v>0.02102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159" t="s">
        <v>90</v>
      </c>
      <c r="AT178" s="167" t="s">
        <v>78</v>
      </c>
      <c r="AU178" s="167" t="s">
        <v>87</v>
      </c>
      <c r="AY178" s="159" t="s">
        <v>255</v>
      </c>
      <c r="BK178" s="168">
        <f>SUM(BK179:BK198)</f>
        <v>0</v>
      </c>
    </row>
    <row r="179" s="2" customFormat="1" ht="16.5" customHeight="1">
      <c r="A179" s="38"/>
      <c r="B179" s="171"/>
      <c r="C179" s="172" t="s">
        <v>8</v>
      </c>
      <c r="D179" s="172" t="s">
        <v>258</v>
      </c>
      <c r="E179" s="173" t="s">
        <v>1089</v>
      </c>
      <c r="F179" s="174" t="s">
        <v>1090</v>
      </c>
      <c r="G179" s="175" t="s">
        <v>1091</v>
      </c>
      <c r="H179" s="176">
        <v>1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0.019460000000000002</v>
      </c>
      <c r="T179" s="182">
        <f>S179*H179</f>
        <v>0.019460000000000002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263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263</v>
      </c>
      <c r="BM179" s="183" t="s">
        <v>1737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1723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87</v>
      </c>
      <c r="G181" s="14"/>
      <c r="H181" s="196">
        <v>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87</v>
      </c>
      <c r="AY181" s="194" t="s">
        <v>255</v>
      </c>
    </row>
    <row r="182" s="2" customFormat="1" ht="37.8" customHeight="1">
      <c r="A182" s="38"/>
      <c r="B182" s="171"/>
      <c r="C182" s="172" t="s">
        <v>320</v>
      </c>
      <c r="D182" s="172" t="s">
        <v>258</v>
      </c>
      <c r="E182" s="173" t="s">
        <v>1093</v>
      </c>
      <c r="F182" s="174" t="s">
        <v>1094</v>
      </c>
      <c r="G182" s="175" t="s">
        <v>1091</v>
      </c>
      <c r="H182" s="176">
        <v>1</v>
      </c>
      <c r="I182" s="177"/>
      <c r="J182" s="178">
        <f>ROUND(I182*H182,2)</f>
        <v>0</v>
      </c>
      <c r="K182" s="174" t="s">
        <v>262</v>
      </c>
      <c r="L182" s="39"/>
      <c r="M182" s="179" t="s">
        <v>1</v>
      </c>
      <c r="N182" s="180" t="s">
        <v>44</v>
      </c>
      <c r="O182" s="77"/>
      <c r="P182" s="181">
        <f>O182*H182</f>
        <v>0</v>
      </c>
      <c r="Q182" s="181">
        <v>0.021219999999999999</v>
      </c>
      <c r="R182" s="181">
        <f>Q182*H182</f>
        <v>0.021219999999999999</v>
      </c>
      <c r="S182" s="181">
        <v>0</v>
      </c>
      <c r="T182" s="18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3" t="s">
        <v>263</v>
      </c>
      <c r="AT182" s="183" t="s">
        <v>258</v>
      </c>
      <c r="AU182" s="183" t="s">
        <v>90</v>
      </c>
      <c r="AY182" s="19" t="s">
        <v>255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19" t="s">
        <v>87</v>
      </c>
      <c r="BK182" s="184">
        <f>ROUND(I182*H182,2)</f>
        <v>0</v>
      </c>
      <c r="BL182" s="19" t="s">
        <v>263</v>
      </c>
      <c r="BM182" s="183" t="s">
        <v>1738</v>
      </c>
    </row>
    <row r="183" s="13" customFormat="1">
      <c r="A183" s="13"/>
      <c r="B183" s="185"/>
      <c r="C183" s="13"/>
      <c r="D183" s="186" t="s">
        <v>265</v>
      </c>
      <c r="E183" s="187" t="s">
        <v>1</v>
      </c>
      <c r="F183" s="188" t="s">
        <v>1723</v>
      </c>
      <c r="G183" s="13"/>
      <c r="H183" s="187" t="s">
        <v>1</v>
      </c>
      <c r="I183" s="189"/>
      <c r="J183" s="13"/>
      <c r="K183" s="13"/>
      <c r="L183" s="185"/>
      <c r="M183" s="190"/>
      <c r="N183" s="191"/>
      <c r="O183" s="191"/>
      <c r="P183" s="191"/>
      <c r="Q183" s="191"/>
      <c r="R183" s="191"/>
      <c r="S183" s="191"/>
      <c r="T183" s="19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87" t="s">
        <v>265</v>
      </c>
      <c r="AU183" s="187" t="s">
        <v>90</v>
      </c>
      <c r="AV183" s="13" t="s">
        <v>87</v>
      </c>
      <c r="AW183" s="13" t="s">
        <v>35</v>
      </c>
      <c r="AX183" s="13" t="s">
        <v>79</v>
      </c>
      <c r="AY183" s="187" t="s">
        <v>255</v>
      </c>
    </row>
    <row r="184" s="14" customFormat="1">
      <c r="A184" s="14"/>
      <c r="B184" s="193"/>
      <c r="C184" s="14"/>
      <c r="D184" s="186" t="s">
        <v>265</v>
      </c>
      <c r="E184" s="194" t="s">
        <v>1</v>
      </c>
      <c r="F184" s="195" t="s">
        <v>87</v>
      </c>
      <c r="G184" s="14"/>
      <c r="H184" s="196">
        <v>1</v>
      </c>
      <c r="I184" s="197"/>
      <c r="J184" s="14"/>
      <c r="K184" s="14"/>
      <c r="L184" s="193"/>
      <c r="M184" s="198"/>
      <c r="N184" s="199"/>
      <c r="O184" s="199"/>
      <c r="P184" s="199"/>
      <c r="Q184" s="199"/>
      <c r="R184" s="199"/>
      <c r="S184" s="199"/>
      <c r="T184" s="20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4" t="s">
        <v>265</v>
      </c>
      <c r="AU184" s="194" t="s">
        <v>90</v>
      </c>
      <c r="AV184" s="14" t="s">
        <v>90</v>
      </c>
      <c r="AW184" s="14" t="s">
        <v>35</v>
      </c>
      <c r="AX184" s="14" t="s">
        <v>87</v>
      </c>
      <c r="AY184" s="194" t="s">
        <v>255</v>
      </c>
    </row>
    <row r="185" s="2" customFormat="1" ht="16.5" customHeight="1">
      <c r="A185" s="38"/>
      <c r="B185" s="171"/>
      <c r="C185" s="172" t="s">
        <v>325</v>
      </c>
      <c r="D185" s="172" t="s">
        <v>258</v>
      </c>
      <c r="E185" s="173" t="s">
        <v>1096</v>
      </c>
      <c r="F185" s="174" t="s">
        <v>1097</v>
      </c>
      <c r="G185" s="175" t="s">
        <v>1091</v>
      </c>
      <c r="H185" s="176">
        <v>1</v>
      </c>
      <c r="I185" s="177"/>
      <c r="J185" s="178">
        <f>ROUND(I185*H185,2)</f>
        <v>0</v>
      </c>
      <c r="K185" s="174" t="s">
        <v>262</v>
      </c>
      <c r="L185" s="39"/>
      <c r="M185" s="179" t="s">
        <v>1</v>
      </c>
      <c r="N185" s="180" t="s">
        <v>44</v>
      </c>
      <c r="O185" s="77"/>
      <c r="P185" s="181">
        <f>O185*H185</f>
        <v>0</v>
      </c>
      <c r="Q185" s="181">
        <v>0</v>
      </c>
      <c r="R185" s="181">
        <f>Q185*H185</f>
        <v>0</v>
      </c>
      <c r="S185" s="181">
        <v>0.00156</v>
      </c>
      <c r="T185" s="182">
        <f>S185*H185</f>
        <v>0.00156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3" t="s">
        <v>263</v>
      </c>
      <c r="AT185" s="183" t="s">
        <v>258</v>
      </c>
      <c r="AU185" s="183" t="s">
        <v>90</v>
      </c>
      <c r="AY185" s="19" t="s">
        <v>255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19" t="s">
        <v>87</v>
      </c>
      <c r="BK185" s="184">
        <f>ROUND(I185*H185,2)</f>
        <v>0</v>
      </c>
      <c r="BL185" s="19" t="s">
        <v>263</v>
      </c>
      <c r="BM185" s="183" t="s">
        <v>1739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1723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87</v>
      </c>
      <c r="G187" s="14"/>
      <c r="H187" s="196">
        <v>1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87</v>
      </c>
      <c r="AY187" s="194" t="s">
        <v>255</v>
      </c>
    </row>
    <row r="188" s="2" customFormat="1" ht="21.75" customHeight="1">
      <c r="A188" s="38"/>
      <c r="B188" s="171"/>
      <c r="C188" s="172" t="s">
        <v>330</v>
      </c>
      <c r="D188" s="172" t="s">
        <v>258</v>
      </c>
      <c r="E188" s="173" t="s">
        <v>1099</v>
      </c>
      <c r="F188" s="174" t="s">
        <v>1100</v>
      </c>
      <c r="G188" s="175" t="s">
        <v>1091</v>
      </c>
      <c r="H188" s="176">
        <v>1</v>
      </c>
      <c r="I188" s="177"/>
      <c r="J188" s="178">
        <f>ROUND(I188*H188,2)</f>
        <v>0</v>
      </c>
      <c r="K188" s="174" t="s">
        <v>262</v>
      </c>
      <c r="L188" s="39"/>
      <c r="M188" s="179" t="s">
        <v>1</v>
      </c>
      <c r="N188" s="180" t="s">
        <v>44</v>
      </c>
      <c r="O188" s="77"/>
      <c r="P188" s="181">
        <f>O188*H188</f>
        <v>0</v>
      </c>
      <c r="Q188" s="181">
        <v>0.0018</v>
      </c>
      <c r="R188" s="181">
        <f>Q188*H188</f>
        <v>0.0018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263</v>
      </c>
      <c r="AT188" s="183" t="s">
        <v>258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263</v>
      </c>
      <c r="BM188" s="183" t="s">
        <v>1740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1723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87</v>
      </c>
      <c r="G190" s="14"/>
      <c r="H190" s="196">
        <v>1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87</v>
      </c>
      <c r="AY190" s="194" t="s">
        <v>255</v>
      </c>
    </row>
    <row r="191" s="2" customFormat="1" ht="24.15" customHeight="1">
      <c r="A191" s="38"/>
      <c r="B191" s="171"/>
      <c r="C191" s="172" t="s">
        <v>263</v>
      </c>
      <c r="D191" s="172" t="s">
        <v>258</v>
      </c>
      <c r="E191" s="173" t="s">
        <v>1102</v>
      </c>
      <c r="F191" s="174" t="s">
        <v>1103</v>
      </c>
      <c r="G191" s="175" t="s">
        <v>261</v>
      </c>
      <c r="H191" s="176">
        <v>1</v>
      </c>
      <c r="I191" s="177"/>
      <c r="J191" s="178">
        <f>ROUND(I191*H191,2)</f>
        <v>0</v>
      </c>
      <c r="K191" s="174" t="s">
        <v>262</v>
      </c>
      <c r="L191" s="39"/>
      <c r="M191" s="179" t="s">
        <v>1</v>
      </c>
      <c r="N191" s="180" t="s">
        <v>44</v>
      </c>
      <c r="O191" s="77"/>
      <c r="P191" s="181">
        <f>O191*H191</f>
        <v>0</v>
      </c>
      <c r="Q191" s="181">
        <v>0.00023000000000000001</v>
      </c>
      <c r="R191" s="181">
        <f>Q191*H191</f>
        <v>0.00023000000000000001</v>
      </c>
      <c r="S191" s="181">
        <v>0</v>
      </c>
      <c r="T191" s="18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3" t="s">
        <v>263</v>
      </c>
      <c r="AT191" s="183" t="s">
        <v>258</v>
      </c>
      <c r="AU191" s="183" t="s">
        <v>90</v>
      </c>
      <c r="AY191" s="19" t="s">
        <v>255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19" t="s">
        <v>87</v>
      </c>
      <c r="BK191" s="184">
        <f>ROUND(I191*H191,2)</f>
        <v>0</v>
      </c>
      <c r="BL191" s="19" t="s">
        <v>263</v>
      </c>
      <c r="BM191" s="183" t="s">
        <v>1741</v>
      </c>
    </row>
    <row r="192" s="13" customFormat="1">
      <c r="A192" s="13"/>
      <c r="B192" s="185"/>
      <c r="C192" s="13"/>
      <c r="D192" s="186" t="s">
        <v>265</v>
      </c>
      <c r="E192" s="187" t="s">
        <v>1</v>
      </c>
      <c r="F192" s="188" t="s">
        <v>1723</v>
      </c>
      <c r="G192" s="13"/>
      <c r="H192" s="187" t="s">
        <v>1</v>
      </c>
      <c r="I192" s="189"/>
      <c r="J192" s="13"/>
      <c r="K192" s="13"/>
      <c r="L192" s="185"/>
      <c r="M192" s="190"/>
      <c r="N192" s="191"/>
      <c r="O192" s="191"/>
      <c r="P192" s="191"/>
      <c r="Q192" s="191"/>
      <c r="R192" s="191"/>
      <c r="S192" s="191"/>
      <c r="T192" s="19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187" t="s">
        <v>265</v>
      </c>
      <c r="AU192" s="187" t="s">
        <v>90</v>
      </c>
      <c r="AV192" s="13" t="s">
        <v>87</v>
      </c>
      <c r="AW192" s="13" t="s">
        <v>35</v>
      </c>
      <c r="AX192" s="13" t="s">
        <v>79</v>
      </c>
      <c r="AY192" s="187" t="s">
        <v>255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1105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87</v>
      </c>
      <c r="AY194" s="194" t="s">
        <v>255</v>
      </c>
    </row>
    <row r="195" s="2" customFormat="1" ht="16.5" customHeight="1">
      <c r="A195" s="38"/>
      <c r="B195" s="171"/>
      <c r="C195" s="172" t="s">
        <v>337</v>
      </c>
      <c r="D195" s="172" t="s">
        <v>258</v>
      </c>
      <c r="E195" s="173" t="s">
        <v>1106</v>
      </c>
      <c r="F195" s="174" t="s">
        <v>1107</v>
      </c>
      <c r="G195" s="175" t="s">
        <v>1091</v>
      </c>
      <c r="H195" s="176">
        <v>1</v>
      </c>
      <c r="I195" s="177"/>
      <c r="J195" s="178">
        <f>ROUND(I195*H195,2)</f>
        <v>0</v>
      </c>
      <c r="K195" s="174" t="s">
        <v>1</v>
      </c>
      <c r="L195" s="39"/>
      <c r="M195" s="179" t="s">
        <v>1</v>
      </c>
      <c r="N195" s="180" t="s">
        <v>44</v>
      </c>
      <c r="O195" s="77"/>
      <c r="P195" s="181">
        <f>O195*H195</f>
        <v>0</v>
      </c>
      <c r="Q195" s="181">
        <v>0.01247</v>
      </c>
      <c r="R195" s="181">
        <f>Q195*H195</f>
        <v>0.01247</v>
      </c>
      <c r="S195" s="181">
        <v>0</v>
      </c>
      <c r="T195" s="18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3" t="s">
        <v>263</v>
      </c>
      <c r="AT195" s="183" t="s">
        <v>258</v>
      </c>
      <c r="AU195" s="183" t="s">
        <v>90</v>
      </c>
      <c r="AY195" s="19" t="s">
        <v>255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19" t="s">
        <v>87</v>
      </c>
      <c r="BK195" s="184">
        <f>ROUND(I195*H195,2)</f>
        <v>0</v>
      </c>
      <c r="BL195" s="19" t="s">
        <v>263</v>
      </c>
      <c r="BM195" s="183" t="s">
        <v>1742</v>
      </c>
    </row>
    <row r="196" s="13" customFormat="1">
      <c r="A196" s="13"/>
      <c r="B196" s="185"/>
      <c r="C196" s="13"/>
      <c r="D196" s="186" t="s">
        <v>265</v>
      </c>
      <c r="E196" s="187" t="s">
        <v>1</v>
      </c>
      <c r="F196" s="188" t="s">
        <v>1723</v>
      </c>
      <c r="G196" s="13"/>
      <c r="H196" s="187" t="s">
        <v>1</v>
      </c>
      <c r="I196" s="189"/>
      <c r="J196" s="13"/>
      <c r="K196" s="13"/>
      <c r="L196" s="185"/>
      <c r="M196" s="190"/>
      <c r="N196" s="191"/>
      <c r="O196" s="191"/>
      <c r="P196" s="191"/>
      <c r="Q196" s="191"/>
      <c r="R196" s="191"/>
      <c r="S196" s="191"/>
      <c r="T196" s="19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87" t="s">
        <v>265</v>
      </c>
      <c r="AU196" s="187" t="s">
        <v>90</v>
      </c>
      <c r="AV196" s="13" t="s">
        <v>87</v>
      </c>
      <c r="AW196" s="13" t="s">
        <v>35</v>
      </c>
      <c r="AX196" s="13" t="s">
        <v>79</v>
      </c>
      <c r="AY196" s="187" t="s">
        <v>255</v>
      </c>
    </row>
    <row r="197" s="14" customFormat="1">
      <c r="A197" s="14"/>
      <c r="B197" s="193"/>
      <c r="C197" s="14"/>
      <c r="D197" s="186" t="s">
        <v>265</v>
      </c>
      <c r="E197" s="194" t="s">
        <v>1</v>
      </c>
      <c r="F197" s="195" t="s">
        <v>87</v>
      </c>
      <c r="G197" s="14"/>
      <c r="H197" s="196">
        <v>1</v>
      </c>
      <c r="I197" s="197"/>
      <c r="J197" s="14"/>
      <c r="K197" s="14"/>
      <c r="L197" s="193"/>
      <c r="M197" s="198"/>
      <c r="N197" s="199"/>
      <c r="O197" s="199"/>
      <c r="P197" s="199"/>
      <c r="Q197" s="199"/>
      <c r="R197" s="199"/>
      <c r="S197" s="199"/>
      <c r="T197" s="20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194" t="s">
        <v>265</v>
      </c>
      <c r="AU197" s="194" t="s">
        <v>90</v>
      </c>
      <c r="AV197" s="14" t="s">
        <v>90</v>
      </c>
      <c r="AW197" s="14" t="s">
        <v>35</v>
      </c>
      <c r="AX197" s="14" t="s">
        <v>87</v>
      </c>
      <c r="AY197" s="194" t="s">
        <v>255</v>
      </c>
    </row>
    <row r="198" s="2" customFormat="1" ht="49.05" customHeight="1">
      <c r="A198" s="38"/>
      <c r="B198" s="171"/>
      <c r="C198" s="172" t="s">
        <v>340</v>
      </c>
      <c r="D198" s="172" t="s">
        <v>258</v>
      </c>
      <c r="E198" s="173" t="s">
        <v>1109</v>
      </c>
      <c r="F198" s="174" t="s">
        <v>1110</v>
      </c>
      <c r="G198" s="175" t="s">
        <v>759</v>
      </c>
      <c r="H198" s="224"/>
      <c r="I198" s="177"/>
      <c r="J198" s="178">
        <f>ROUND(I198*H198,2)</f>
        <v>0</v>
      </c>
      <c r="K198" s="174" t="s">
        <v>262</v>
      </c>
      <c r="L198" s="39"/>
      <c r="M198" s="179" t="s">
        <v>1</v>
      </c>
      <c r="N198" s="180" t="s">
        <v>44</v>
      </c>
      <c r="O198" s="77"/>
      <c r="P198" s="181">
        <f>O198*H198</f>
        <v>0</v>
      </c>
      <c r="Q198" s="181">
        <v>0</v>
      </c>
      <c r="R198" s="181">
        <f>Q198*H198</f>
        <v>0</v>
      </c>
      <c r="S198" s="181">
        <v>0</v>
      </c>
      <c r="T198" s="18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3" t="s">
        <v>263</v>
      </c>
      <c r="AT198" s="183" t="s">
        <v>258</v>
      </c>
      <c r="AU198" s="183" t="s">
        <v>90</v>
      </c>
      <c r="AY198" s="19" t="s">
        <v>255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19" t="s">
        <v>87</v>
      </c>
      <c r="BK198" s="184">
        <f>ROUND(I198*H198,2)</f>
        <v>0</v>
      </c>
      <c r="BL198" s="19" t="s">
        <v>263</v>
      </c>
      <c r="BM198" s="183" t="s">
        <v>1743</v>
      </c>
    </row>
    <row r="199" s="12" customFormat="1" ht="22.8" customHeight="1">
      <c r="A199" s="12"/>
      <c r="B199" s="158"/>
      <c r="C199" s="12"/>
      <c r="D199" s="159" t="s">
        <v>78</v>
      </c>
      <c r="E199" s="169" t="s">
        <v>741</v>
      </c>
      <c r="F199" s="169" t="s">
        <v>742</v>
      </c>
      <c r="G199" s="12"/>
      <c r="H199" s="12"/>
      <c r="I199" s="161"/>
      <c r="J199" s="170">
        <f>BK199</f>
        <v>0</v>
      </c>
      <c r="K199" s="12"/>
      <c r="L199" s="158"/>
      <c r="M199" s="163"/>
      <c r="N199" s="164"/>
      <c r="O199" s="164"/>
      <c r="P199" s="165">
        <f>SUM(P200:P204)</f>
        <v>0</v>
      </c>
      <c r="Q199" s="164"/>
      <c r="R199" s="165">
        <f>SUM(R200:R204)</f>
        <v>0.70479400000000003</v>
      </c>
      <c r="S199" s="164"/>
      <c r="T199" s="166">
        <f>SUM(T200:T204)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159" t="s">
        <v>90</v>
      </c>
      <c r="AT199" s="167" t="s">
        <v>78</v>
      </c>
      <c r="AU199" s="167" t="s">
        <v>87</v>
      </c>
      <c r="AY199" s="159" t="s">
        <v>255</v>
      </c>
      <c r="BK199" s="168">
        <f>SUM(BK200:BK204)</f>
        <v>0</v>
      </c>
    </row>
    <row r="200" s="2" customFormat="1" ht="49.05" customHeight="1">
      <c r="A200" s="38"/>
      <c r="B200" s="171"/>
      <c r="C200" s="172" t="s">
        <v>343</v>
      </c>
      <c r="D200" s="172" t="s">
        <v>258</v>
      </c>
      <c r="E200" s="173" t="s">
        <v>1112</v>
      </c>
      <c r="F200" s="174" t="s">
        <v>1113</v>
      </c>
      <c r="G200" s="175" t="s">
        <v>693</v>
      </c>
      <c r="H200" s="176">
        <v>57.770000000000003</v>
      </c>
      <c r="I200" s="177"/>
      <c r="J200" s="178">
        <f>ROUND(I200*H200,2)</f>
        <v>0</v>
      </c>
      <c r="K200" s="174" t="s">
        <v>262</v>
      </c>
      <c r="L200" s="39"/>
      <c r="M200" s="179" t="s">
        <v>1</v>
      </c>
      <c r="N200" s="180" t="s">
        <v>44</v>
      </c>
      <c r="O200" s="77"/>
      <c r="P200" s="181">
        <f>O200*H200</f>
        <v>0</v>
      </c>
      <c r="Q200" s="181">
        <v>0.012200000000000001</v>
      </c>
      <c r="R200" s="181">
        <f>Q200*H200</f>
        <v>0.70479400000000003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263</v>
      </c>
      <c r="AT200" s="183" t="s">
        <v>258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263</v>
      </c>
      <c r="BM200" s="183" t="s">
        <v>1744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1723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1728</v>
      </c>
      <c r="G202" s="14"/>
      <c r="H202" s="196">
        <v>57.770000000000003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57.770000000000003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76.35" customHeight="1">
      <c r="A204" s="38"/>
      <c r="B204" s="171"/>
      <c r="C204" s="172" t="s">
        <v>348</v>
      </c>
      <c r="D204" s="172" t="s">
        <v>258</v>
      </c>
      <c r="E204" s="173" t="s">
        <v>757</v>
      </c>
      <c r="F204" s="174" t="s">
        <v>758</v>
      </c>
      <c r="G204" s="175" t="s">
        <v>759</v>
      </c>
      <c r="H204" s="224"/>
      <c r="I204" s="177"/>
      <c r="J204" s="178">
        <f>ROUND(I204*H204,2)</f>
        <v>0</v>
      </c>
      <c r="K204" s="174" t="s">
        <v>262</v>
      </c>
      <c r="L204" s="39"/>
      <c r="M204" s="179" t="s">
        <v>1</v>
      </c>
      <c r="N204" s="180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263</v>
      </c>
      <c r="AT204" s="183" t="s">
        <v>258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263</v>
      </c>
      <c r="BM204" s="183" t="s">
        <v>1745</v>
      </c>
    </row>
    <row r="205" s="12" customFormat="1" ht="22.8" customHeight="1">
      <c r="A205" s="12"/>
      <c r="B205" s="158"/>
      <c r="C205" s="12"/>
      <c r="D205" s="159" t="s">
        <v>78</v>
      </c>
      <c r="E205" s="169" t="s">
        <v>761</v>
      </c>
      <c r="F205" s="169" t="s">
        <v>762</v>
      </c>
      <c r="G205" s="12"/>
      <c r="H205" s="12"/>
      <c r="I205" s="161"/>
      <c r="J205" s="170">
        <f>BK205</f>
        <v>0</v>
      </c>
      <c r="K205" s="12"/>
      <c r="L205" s="158"/>
      <c r="M205" s="163"/>
      <c r="N205" s="164"/>
      <c r="O205" s="164"/>
      <c r="P205" s="165">
        <f>SUM(P206:P242)</f>
        <v>0</v>
      </c>
      <c r="Q205" s="164"/>
      <c r="R205" s="165">
        <f>SUM(R206:R242)</f>
        <v>0.023820000000000001</v>
      </c>
      <c r="S205" s="164"/>
      <c r="T205" s="166">
        <f>SUM(T206:T242)</f>
        <v>0.02545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159" t="s">
        <v>90</v>
      </c>
      <c r="AT205" s="167" t="s">
        <v>78</v>
      </c>
      <c r="AU205" s="167" t="s">
        <v>87</v>
      </c>
      <c r="AY205" s="159" t="s">
        <v>255</v>
      </c>
      <c r="BK205" s="168">
        <f>SUM(BK206:BK242)</f>
        <v>0</v>
      </c>
    </row>
    <row r="206" s="2" customFormat="1" ht="24.15" customHeight="1">
      <c r="A206" s="38"/>
      <c r="B206" s="171"/>
      <c r="C206" s="172" t="s">
        <v>7</v>
      </c>
      <c r="D206" s="172" t="s">
        <v>258</v>
      </c>
      <c r="E206" s="173" t="s">
        <v>763</v>
      </c>
      <c r="F206" s="174" t="s">
        <v>764</v>
      </c>
      <c r="G206" s="175" t="s">
        <v>261</v>
      </c>
      <c r="H206" s="176">
        <v>1</v>
      </c>
      <c r="I206" s="177"/>
      <c r="J206" s="178">
        <f>ROUND(I206*H206,2)</f>
        <v>0</v>
      </c>
      <c r="K206" s="174" t="s">
        <v>262</v>
      </c>
      <c r="L206" s="39"/>
      <c r="M206" s="179" t="s">
        <v>1</v>
      </c>
      <c r="N206" s="180" t="s">
        <v>44</v>
      </c>
      <c r="O206" s="77"/>
      <c r="P206" s="181">
        <f>O206*H206</f>
        <v>0</v>
      </c>
      <c r="Q206" s="181">
        <v>0</v>
      </c>
      <c r="R206" s="181">
        <f>Q206*H206</f>
        <v>0</v>
      </c>
      <c r="S206" s="181">
        <v>0.001</v>
      </c>
      <c r="T206" s="182">
        <f>S206*H206</f>
        <v>0.001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3" t="s">
        <v>263</v>
      </c>
      <c r="AT206" s="183" t="s">
        <v>258</v>
      </c>
      <c r="AU206" s="183" t="s">
        <v>90</v>
      </c>
      <c r="AY206" s="19" t="s">
        <v>255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19" t="s">
        <v>87</v>
      </c>
      <c r="BK206" s="184">
        <f>ROUND(I206*H206,2)</f>
        <v>0</v>
      </c>
      <c r="BL206" s="19" t="s">
        <v>263</v>
      </c>
      <c r="BM206" s="183" t="s">
        <v>1746</v>
      </c>
    </row>
    <row r="207" s="13" customFormat="1">
      <c r="A207" s="13"/>
      <c r="B207" s="185"/>
      <c r="C207" s="13"/>
      <c r="D207" s="186" t="s">
        <v>265</v>
      </c>
      <c r="E207" s="187" t="s">
        <v>1</v>
      </c>
      <c r="F207" s="188" t="s">
        <v>1117</v>
      </c>
      <c r="G207" s="13"/>
      <c r="H207" s="187" t="s">
        <v>1</v>
      </c>
      <c r="I207" s="189"/>
      <c r="J207" s="13"/>
      <c r="K207" s="13"/>
      <c r="L207" s="185"/>
      <c r="M207" s="190"/>
      <c r="N207" s="191"/>
      <c r="O207" s="191"/>
      <c r="P207" s="191"/>
      <c r="Q207" s="191"/>
      <c r="R207" s="191"/>
      <c r="S207" s="191"/>
      <c r="T207" s="19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87" t="s">
        <v>265</v>
      </c>
      <c r="AU207" s="187" t="s">
        <v>90</v>
      </c>
      <c r="AV207" s="13" t="s">
        <v>87</v>
      </c>
      <c r="AW207" s="13" t="s">
        <v>35</v>
      </c>
      <c r="AX207" s="13" t="s">
        <v>79</v>
      </c>
      <c r="AY207" s="187" t="s">
        <v>255</v>
      </c>
    </row>
    <row r="208" s="13" customFormat="1">
      <c r="A208" s="13"/>
      <c r="B208" s="185"/>
      <c r="C208" s="13"/>
      <c r="D208" s="186" t="s">
        <v>265</v>
      </c>
      <c r="E208" s="187" t="s">
        <v>1</v>
      </c>
      <c r="F208" s="188" t="s">
        <v>1723</v>
      </c>
      <c r="G208" s="13"/>
      <c r="H208" s="187" t="s">
        <v>1</v>
      </c>
      <c r="I208" s="189"/>
      <c r="J208" s="13"/>
      <c r="K208" s="13"/>
      <c r="L208" s="185"/>
      <c r="M208" s="190"/>
      <c r="N208" s="191"/>
      <c r="O208" s="191"/>
      <c r="P208" s="191"/>
      <c r="Q208" s="191"/>
      <c r="R208" s="191"/>
      <c r="S208" s="191"/>
      <c r="T208" s="19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87" t="s">
        <v>265</v>
      </c>
      <c r="AU208" s="187" t="s">
        <v>90</v>
      </c>
      <c r="AV208" s="13" t="s">
        <v>87</v>
      </c>
      <c r="AW208" s="13" t="s">
        <v>35</v>
      </c>
      <c r="AX208" s="13" t="s">
        <v>79</v>
      </c>
      <c r="AY208" s="187" t="s">
        <v>255</v>
      </c>
    </row>
    <row r="209" s="14" customFormat="1">
      <c r="A209" s="14"/>
      <c r="B209" s="193"/>
      <c r="C209" s="14"/>
      <c r="D209" s="186" t="s">
        <v>265</v>
      </c>
      <c r="E209" s="194" t="s">
        <v>1</v>
      </c>
      <c r="F209" s="195" t="s">
        <v>87</v>
      </c>
      <c r="G209" s="14"/>
      <c r="H209" s="196">
        <v>1</v>
      </c>
      <c r="I209" s="197"/>
      <c r="J209" s="14"/>
      <c r="K209" s="14"/>
      <c r="L209" s="193"/>
      <c r="M209" s="198"/>
      <c r="N209" s="199"/>
      <c r="O209" s="199"/>
      <c r="P209" s="199"/>
      <c r="Q209" s="199"/>
      <c r="R209" s="199"/>
      <c r="S209" s="199"/>
      <c r="T209" s="20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194" t="s">
        <v>265</v>
      </c>
      <c r="AU209" s="194" t="s">
        <v>90</v>
      </c>
      <c r="AV209" s="14" t="s">
        <v>90</v>
      </c>
      <c r="AW209" s="14" t="s">
        <v>35</v>
      </c>
      <c r="AX209" s="14" t="s">
        <v>79</v>
      </c>
      <c r="AY209" s="194" t="s">
        <v>255</v>
      </c>
    </row>
    <row r="210" s="15" customFormat="1">
      <c r="A210" s="15"/>
      <c r="B210" s="201"/>
      <c r="C210" s="15"/>
      <c r="D210" s="186" t="s">
        <v>265</v>
      </c>
      <c r="E210" s="202" t="s">
        <v>1</v>
      </c>
      <c r="F210" s="203" t="s">
        <v>269</v>
      </c>
      <c r="G210" s="15"/>
      <c r="H210" s="204">
        <v>1</v>
      </c>
      <c r="I210" s="205"/>
      <c r="J210" s="15"/>
      <c r="K210" s="15"/>
      <c r="L210" s="201"/>
      <c r="M210" s="206"/>
      <c r="N210" s="207"/>
      <c r="O210" s="207"/>
      <c r="P210" s="207"/>
      <c r="Q210" s="207"/>
      <c r="R210" s="207"/>
      <c r="S210" s="207"/>
      <c r="T210" s="208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02" t="s">
        <v>265</v>
      </c>
      <c r="AU210" s="202" t="s">
        <v>90</v>
      </c>
      <c r="AV210" s="15" t="s">
        <v>270</v>
      </c>
      <c r="AW210" s="15" t="s">
        <v>35</v>
      </c>
      <c r="AX210" s="15" t="s">
        <v>87</v>
      </c>
      <c r="AY210" s="202" t="s">
        <v>255</v>
      </c>
    </row>
    <row r="211" s="2" customFormat="1" ht="37.8" customHeight="1">
      <c r="A211" s="38"/>
      <c r="B211" s="171"/>
      <c r="C211" s="172" t="s">
        <v>357</v>
      </c>
      <c r="D211" s="172" t="s">
        <v>258</v>
      </c>
      <c r="E211" s="173" t="s">
        <v>1118</v>
      </c>
      <c r="F211" s="174" t="s">
        <v>1119</v>
      </c>
      <c r="G211" s="175" t="s">
        <v>261</v>
      </c>
      <c r="H211" s="176">
        <v>1</v>
      </c>
      <c r="I211" s="177"/>
      <c r="J211" s="178">
        <f>ROUND(I211*H211,2)</f>
        <v>0</v>
      </c>
      <c r="K211" s="174" t="s">
        <v>262</v>
      </c>
      <c r="L211" s="39"/>
      <c r="M211" s="179" t="s">
        <v>1</v>
      </c>
      <c r="N211" s="180" t="s">
        <v>44</v>
      </c>
      <c r="O211" s="77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3" t="s">
        <v>263</v>
      </c>
      <c r="AT211" s="183" t="s">
        <v>258</v>
      </c>
      <c r="AU211" s="183" t="s">
        <v>90</v>
      </c>
      <c r="AY211" s="19" t="s">
        <v>255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19" t="s">
        <v>87</v>
      </c>
      <c r="BK211" s="184">
        <f>ROUND(I211*H211,2)</f>
        <v>0</v>
      </c>
      <c r="BL211" s="19" t="s">
        <v>263</v>
      </c>
      <c r="BM211" s="183" t="s">
        <v>1747</v>
      </c>
    </row>
    <row r="212" s="13" customFormat="1">
      <c r="A212" s="13"/>
      <c r="B212" s="185"/>
      <c r="C212" s="13"/>
      <c r="D212" s="186" t="s">
        <v>265</v>
      </c>
      <c r="E212" s="187" t="s">
        <v>1</v>
      </c>
      <c r="F212" s="188" t="s">
        <v>1748</v>
      </c>
      <c r="G212" s="13"/>
      <c r="H212" s="187" t="s">
        <v>1</v>
      </c>
      <c r="I212" s="189"/>
      <c r="J212" s="13"/>
      <c r="K212" s="13"/>
      <c r="L212" s="185"/>
      <c r="M212" s="190"/>
      <c r="N212" s="191"/>
      <c r="O212" s="191"/>
      <c r="P212" s="191"/>
      <c r="Q212" s="191"/>
      <c r="R212" s="191"/>
      <c r="S212" s="191"/>
      <c r="T212" s="19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87" t="s">
        <v>265</v>
      </c>
      <c r="AU212" s="187" t="s">
        <v>90</v>
      </c>
      <c r="AV212" s="13" t="s">
        <v>87</v>
      </c>
      <c r="AW212" s="13" t="s">
        <v>35</v>
      </c>
      <c r="AX212" s="13" t="s">
        <v>79</v>
      </c>
      <c r="AY212" s="187" t="s">
        <v>255</v>
      </c>
    </row>
    <row r="213" s="14" customFormat="1">
      <c r="A213" s="14"/>
      <c r="B213" s="193"/>
      <c r="C213" s="14"/>
      <c r="D213" s="186" t="s">
        <v>265</v>
      </c>
      <c r="E213" s="194" t="s">
        <v>1</v>
      </c>
      <c r="F213" s="195" t="s">
        <v>87</v>
      </c>
      <c r="G213" s="14"/>
      <c r="H213" s="196">
        <v>1</v>
      </c>
      <c r="I213" s="197"/>
      <c r="J213" s="14"/>
      <c r="K213" s="14"/>
      <c r="L213" s="193"/>
      <c r="M213" s="198"/>
      <c r="N213" s="199"/>
      <c r="O213" s="199"/>
      <c r="P213" s="199"/>
      <c r="Q213" s="199"/>
      <c r="R213" s="199"/>
      <c r="S213" s="199"/>
      <c r="T213" s="20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4" t="s">
        <v>265</v>
      </c>
      <c r="AU213" s="194" t="s">
        <v>90</v>
      </c>
      <c r="AV213" s="14" t="s">
        <v>90</v>
      </c>
      <c r="AW213" s="14" t="s">
        <v>35</v>
      </c>
      <c r="AX213" s="14" t="s">
        <v>79</v>
      </c>
      <c r="AY213" s="194" t="s">
        <v>255</v>
      </c>
    </row>
    <row r="214" s="15" customFormat="1">
      <c r="A214" s="15"/>
      <c r="B214" s="201"/>
      <c r="C214" s="15"/>
      <c r="D214" s="186" t="s">
        <v>265</v>
      </c>
      <c r="E214" s="202" t="s">
        <v>1</v>
      </c>
      <c r="F214" s="203" t="s">
        <v>269</v>
      </c>
      <c r="G214" s="15"/>
      <c r="H214" s="204">
        <v>1</v>
      </c>
      <c r="I214" s="205"/>
      <c r="J214" s="15"/>
      <c r="K214" s="15"/>
      <c r="L214" s="201"/>
      <c r="M214" s="206"/>
      <c r="N214" s="207"/>
      <c r="O214" s="207"/>
      <c r="P214" s="207"/>
      <c r="Q214" s="207"/>
      <c r="R214" s="207"/>
      <c r="S214" s="207"/>
      <c r="T214" s="208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02" t="s">
        <v>265</v>
      </c>
      <c r="AU214" s="202" t="s">
        <v>90</v>
      </c>
      <c r="AV214" s="15" t="s">
        <v>270</v>
      </c>
      <c r="AW214" s="15" t="s">
        <v>35</v>
      </c>
      <c r="AX214" s="15" t="s">
        <v>87</v>
      </c>
      <c r="AY214" s="202" t="s">
        <v>255</v>
      </c>
    </row>
    <row r="215" s="2" customFormat="1" ht="24.15" customHeight="1">
      <c r="A215" s="38"/>
      <c r="B215" s="171"/>
      <c r="C215" s="209" t="s">
        <v>362</v>
      </c>
      <c r="D215" s="209" t="s">
        <v>277</v>
      </c>
      <c r="E215" s="210" t="s">
        <v>1122</v>
      </c>
      <c r="F215" s="211" t="s">
        <v>1123</v>
      </c>
      <c r="G215" s="212" t="s">
        <v>261</v>
      </c>
      <c r="H215" s="213">
        <v>1</v>
      </c>
      <c r="I215" s="214"/>
      <c r="J215" s="215">
        <f>ROUND(I215*H215,2)</f>
        <v>0</v>
      </c>
      <c r="K215" s="211" t="s">
        <v>262</v>
      </c>
      <c r="L215" s="216"/>
      <c r="M215" s="217" t="s">
        <v>1</v>
      </c>
      <c r="N215" s="218" t="s">
        <v>44</v>
      </c>
      <c r="O215" s="77"/>
      <c r="P215" s="181">
        <f>O215*H215</f>
        <v>0</v>
      </c>
      <c r="Q215" s="181">
        <v>0.020500000000000001</v>
      </c>
      <c r="R215" s="181">
        <f>Q215*H215</f>
        <v>0.020500000000000001</v>
      </c>
      <c r="S215" s="181">
        <v>0</v>
      </c>
      <c r="T215" s="18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3" t="s">
        <v>397</v>
      </c>
      <c r="AT215" s="183" t="s">
        <v>277</v>
      </c>
      <c r="AU215" s="183" t="s">
        <v>90</v>
      </c>
      <c r="AY215" s="19" t="s">
        <v>255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19" t="s">
        <v>87</v>
      </c>
      <c r="BK215" s="184">
        <f>ROUND(I215*H215,2)</f>
        <v>0</v>
      </c>
      <c r="BL215" s="19" t="s">
        <v>263</v>
      </c>
      <c r="BM215" s="183" t="s">
        <v>1749</v>
      </c>
    </row>
    <row r="216" s="13" customFormat="1">
      <c r="A216" s="13"/>
      <c r="B216" s="185"/>
      <c r="C216" s="13"/>
      <c r="D216" s="186" t="s">
        <v>265</v>
      </c>
      <c r="E216" s="187" t="s">
        <v>1</v>
      </c>
      <c r="F216" s="188" t="s">
        <v>1748</v>
      </c>
      <c r="G216" s="13"/>
      <c r="H216" s="187" t="s">
        <v>1</v>
      </c>
      <c r="I216" s="189"/>
      <c r="J216" s="13"/>
      <c r="K216" s="13"/>
      <c r="L216" s="185"/>
      <c r="M216" s="190"/>
      <c r="N216" s="191"/>
      <c r="O216" s="191"/>
      <c r="P216" s="191"/>
      <c r="Q216" s="191"/>
      <c r="R216" s="191"/>
      <c r="S216" s="191"/>
      <c r="T216" s="19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87" t="s">
        <v>265</v>
      </c>
      <c r="AU216" s="187" t="s">
        <v>90</v>
      </c>
      <c r="AV216" s="13" t="s">
        <v>87</v>
      </c>
      <c r="AW216" s="13" t="s">
        <v>35</v>
      </c>
      <c r="AX216" s="13" t="s">
        <v>79</v>
      </c>
      <c r="AY216" s="187" t="s">
        <v>255</v>
      </c>
    </row>
    <row r="217" s="14" customFormat="1">
      <c r="A217" s="14"/>
      <c r="B217" s="193"/>
      <c r="C217" s="14"/>
      <c r="D217" s="186" t="s">
        <v>265</v>
      </c>
      <c r="E217" s="194" t="s">
        <v>1</v>
      </c>
      <c r="F217" s="195" t="s">
        <v>87</v>
      </c>
      <c r="G217" s="14"/>
      <c r="H217" s="196">
        <v>1</v>
      </c>
      <c r="I217" s="197"/>
      <c r="J217" s="14"/>
      <c r="K217" s="14"/>
      <c r="L217" s="193"/>
      <c r="M217" s="198"/>
      <c r="N217" s="199"/>
      <c r="O217" s="199"/>
      <c r="P217" s="199"/>
      <c r="Q217" s="199"/>
      <c r="R217" s="199"/>
      <c r="S217" s="199"/>
      <c r="T217" s="20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4" t="s">
        <v>265</v>
      </c>
      <c r="AU217" s="194" t="s">
        <v>90</v>
      </c>
      <c r="AV217" s="14" t="s">
        <v>90</v>
      </c>
      <c r="AW217" s="14" t="s">
        <v>35</v>
      </c>
      <c r="AX217" s="14" t="s">
        <v>79</v>
      </c>
      <c r="AY217" s="194" t="s">
        <v>255</v>
      </c>
    </row>
    <row r="218" s="15" customFormat="1">
      <c r="A218" s="15"/>
      <c r="B218" s="201"/>
      <c r="C218" s="15"/>
      <c r="D218" s="186" t="s">
        <v>265</v>
      </c>
      <c r="E218" s="202" t="s">
        <v>1</v>
      </c>
      <c r="F218" s="203" t="s">
        <v>269</v>
      </c>
      <c r="G218" s="15"/>
      <c r="H218" s="204">
        <v>1</v>
      </c>
      <c r="I218" s="205"/>
      <c r="J218" s="15"/>
      <c r="K218" s="15"/>
      <c r="L218" s="201"/>
      <c r="M218" s="206"/>
      <c r="N218" s="207"/>
      <c r="O218" s="207"/>
      <c r="P218" s="207"/>
      <c r="Q218" s="207"/>
      <c r="R218" s="207"/>
      <c r="S218" s="207"/>
      <c r="T218" s="20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02" t="s">
        <v>265</v>
      </c>
      <c r="AU218" s="202" t="s">
        <v>90</v>
      </c>
      <c r="AV218" s="15" t="s">
        <v>270</v>
      </c>
      <c r="AW218" s="15" t="s">
        <v>35</v>
      </c>
      <c r="AX218" s="15" t="s">
        <v>87</v>
      </c>
      <c r="AY218" s="202" t="s">
        <v>255</v>
      </c>
    </row>
    <row r="219" s="2" customFormat="1" ht="24.15" customHeight="1">
      <c r="A219" s="38"/>
      <c r="B219" s="171"/>
      <c r="C219" s="172" t="s">
        <v>366</v>
      </c>
      <c r="D219" s="172" t="s">
        <v>258</v>
      </c>
      <c r="E219" s="173" t="s">
        <v>776</v>
      </c>
      <c r="F219" s="174" t="s">
        <v>777</v>
      </c>
      <c r="G219" s="175" t="s">
        <v>261</v>
      </c>
      <c r="H219" s="176">
        <v>1</v>
      </c>
      <c r="I219" s="177"/>
      <c r="J219" s="178">
        <f>ROUND(I219*H219,2)</f>
        <v>0</v>
      </c>
      <c r="K219" s="174" t="s">
        <v>262</v>
      </c>
      <c r="L219" s="39"/>
      <c r="M219" s="179" t="s">
        <v>1</v>
      </c>
      <c r="N219" s="180" t="s">
        <v>44</v>
      </c>
      <c r="O219" s="77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3" t="s">
        <v>263</v>
      </c>
      <c r="AT219" s="183" t="s">
        <v>258</v>
      </c>
      <c r="AU219" s="183" t="s">
        <v>90</v>
      </c>
      <c r="AY219" s="19" t="s">
        <v>255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19" t="s">
        <v>87</v>
      </c>
      <c r="BK219" s="184">
        <f>ROUND(I219*H219,2)</f>
        <v>0</v>
      </c>
      <c r="BL219" s="19" t="s">
        <v>263</v>
      </c>
      <c r="BM219" s="183" t="s">
        <v>1750</v>
      </c>
    </row>
    <row r="220" s="2" customFormat="1" ht="16.5" customHeight="1">
      <c r="A220" s="38"/>
      <c r="B220" s="171"/>
      <c r="C220" s="209" t="s">
        <v>371</v>
      </c>
      <c r="D220" s="209" t="s">
        <v>277</v>
      </c>
      <c r="E220" s="210" t="s">
        <v>779</v>
      </c>
      <c r="F220" s="211" t="s">
        <v>780</v>
      </c>
      <c r="G220" s="212" t="s">
        <v>261</v>
      </c>
      <c r="H220" s="213">
        <v>1</v>
      </c>
      <c r="I220" s="214"/>
      <c r="J220" s="215">
        <f>ROUND(I220*H220,2)</f>
        <v>0</v>
      </c>
      <c r="K220" s="211" t="s">
        <v>262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0.00014999999999999999</v>
      </c>
      <c r="R220" s="181">
        <f>Q220*H220</f>
        <v>0.00014999999999999999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397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263</v>
      </c>
      <c r="BM220" s="183" t="s">
        <v>1751</v>
      </c>
    </row>
    <row r="221" s="2" customFormat="1" ht="24.15" customHeight="1">
      <c r="A221" s="38"/>
      <c r="B221" s="171"/>
      <c r="C221" s="172" t="s">
        <v>375</v>
      </c>
      <c r="D221" s="172" t="s">
        <v>258</v>
      </c>
      <c r="E221" s="173" t="s">
        <v>782</v>
      </c>
      <c r="F221" s="174" t="s">
        <v>783</v>
      </c>
      <c r="G221" s="175" t="s">
        <v>261</v>
      </c>
      <c r="H221" s="176">
        <v>1</v>
      </c>
      <c r="I221" s="177"/>
      <c r="J221" s="178">
        <f>ROUND(I221*H221,2)</f>
        <v>0</v>
      </c>
      <c r="K221" s="174" t="s">
        <v>262</v>
      </c>
      <c r="L221" s="39"/>
      <c r="M221" s="179" t="s">
        <v>1</v>
      </c>
      <c r="N221" s="180" t="s">
        <v>44</v>
      </c>
      <c r="O221" s="77"/>
      <c r="P221" s="181">
        <f>O221*H221</f>
        <v>0</v>
      </c>
      <c r="Q221" s="181">
        <v>0</v>
      </c>
      <c r="R221" s="181">
        <f>Q221*H221</f>
        <v>0</v>
      </c>
      <c r="S221" s="181">
        <v>0.00044999999999999999</v>
      </c>
      <c r="T221" s="182">
        <f>S221*H221</f>
        <v>0.00044999999999999999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3" t="s">
        <v>263</v>
      </c>
      <c r="AT221" s="183" t="s">
        <v>258</v>
      </c>
      <c r="AU221" s="183" t="s">
        <v>90</v>
      </c>
      <c r="AY221" s="19" t="s">
        <v>255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19" t="s">
        <v>87</v>
      </c>
      <c r="BK221" s="184">
        <f>ROUND(I221*H221,2)</f>
        <v>0</v>
      </c>
      <c r="BL221" s="19" t="s">
        <v>263</v>
      </c>
      <c r="BM221" s="183" t="s">
        <v>1752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87</v>
      </c>
      <c r="G222" s="14"/>
      <c r="H222" s="196">
        <v>1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87</v>
      </c>
      <c r="AY222" s="194" t="s">
        <v>255</v>
      </c>
    </row>
    <row r="223" s="2" customFormat="1" ht="24.15" customHeight="1">
      <c r="A223" s="38"/>
      <c r="B223" s="171"/>
      <c r="C223" s="172" t="s">
        <v>379</v>
      </c>
      <c r="D223" s="172" t="s">
        <v>258</v>
      </c>
      <c r="E223" s="173" t="s">
        <v>785</v>
      </c>
      <c r="F223" s="174" t="s">
        <v>786</v>
      </c>
      <c r="G223" s="175" t="s">
        <v>297</v>
      </c>
      <c r="H223" s="176">
        <v>4.9000000000000004</v>
      </c>
      <c r="I223" s="177"/>
      <c r="J223" s="178">
        <f>ROUND(I223*H223,2)</f>
        <v>0</v>
      </c>
      <c r="K223" s="174" t="s">
        <v>262</v>
      </c>
      <c r="L223" s="39"/>
      <c r="M223" s="179" t="s">
        <v>1</v>
      </c>
      <c r="N223" s="180" t="s">
        <v>44</v>
      </c>
      <c r="O223" s="77"/>
      <c r="P223" s="181">
        <f>O223*H223</f>
        <v>0</v>
      </c>
      <c r="Q223" s="181">
        <v>0</v>
      </c>
      <c r="R223" s="181">
        <f>Q223*H223</f>
        <v>0</v>
      </c>
      <c r="S223" s="181">
        <v>0</v>
      </c>
      <c r="T223" s="18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263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263</v>
      </c>
      <c r="BM223" s="183" t="s">
        <v>1753</v>
      </c>
    </row>
    <row r="224" s="14" customFormat="1">
      <c r="A224" s="14"/>
      <c r="B224" s="193"/>
      <c r="C224" s="14"/>
      <c r="D224" s="186" t="s">
        <v>265</v>
      </c>
      <c r="E224" s="194" t="s">
        <v>1</v>
      </c>
      <c r="F224" s="195" t="s">
        <v>1129</v>
      </c>
      <c r="G224" s="14"/>
      <c r="H224" s="196">
        <v>4.9000000000000004</v>
      </c>
      <c r="I224" s="197"/>
      <c r="J224" s="14"/>
      <c r="K224" s="14"/>
      <c r="L224" s="193"/>
      <c r="M224" s="198"/>
      <c r="N224" s="199"/>
      <c r="O224" s="199"/>
      <c r="P224" s="199"/>
      <c r="Q224" s="199"/>
      <c r="R224" s="199"/>
      <c r="S224" s="199"/>
      <c r="T224" s="20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194" t="s">
        <v>265</v>
      </c>
      <c r="AU224" s="194" t="s">
        <v>90</v>
      </c>
      <c r="AV224" s="14" t="s">
        <v>90</v>
      </c>
      <c r="AW224" s="14" t="s">
        <v>35</v>
      </c>
      <c r="AX224" s="14" t="s">
        <v>79</v>
      </c>
      <c r="AY224" s="194" t="s">
        <v>255</v>
      </c>
    </row>
    <row r="225" s="15" customFormat="1">
      <c r="A225" s="15"/>
      <c r="B225" s="201"/>
      <c r="C225" s="15"/>
      <c r="D225" s="186" t="s">
        <v>265</v>
      </c>
      <c r="E225" s="202" t="s">
        <v>1</v>
      </c>
      <c r="F225" s="203" t="s">
        <v>269</v>
      </c>
      <c r="G225" s="15"/>
      <c r="H225" s="204">
        <v>4.9000000000000004</v>
      </c>
      <c r="I225" s="205"/>
      <c r="J225" s="15"/>
      <c r="K225" s="15"/>
      <c r="L225" s="201"/>
      <c r="M225" s="206"/>
      <c r="N225" s="207"/>
      <c r="O225" s="207"/>
      <c r="P225" s="207"/>
      <c r="Q225" s="207"/>
      <c r="R225" s="207"/>
      <c r="S225" s="207"/>
      <c r="T225" s="208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02" t="s">
        <v>265</v>
      </c>
      <c r="AU225" s="202" t="s">
        <v>90</v>
      </c>
      <c r="AV225" s="15" t="s">
        <v>270</v>
      </c>
      <c r="AW225" s="15" t="s">
        <v>35</v>
      </c>
      <c r="AX225" s="15" t="s">
        <v>87</v>
      </c>
      <c r="AY225" s="202" t="s">
        <v>255</v>
      </c>
    </row>
    <row r="226" s="2" customFormat="1" ht="24.15" customHeight="1">
      <c r="A226" s="38"/>
      <c r="B226" s="171"/>
      <c r="C226" s="172" t="s">
        <v>383</v>
      </c>
      <c r="D226" s="172" t="s">
        <v>258</v>
      </c>
      <c r="E226" s="173" t="s">
        <v>789</v>
      </c>
      <c r="F226" s="174" t="s">
        <v>790</v>
      </c>
      <c r="G226" s="175" t="s">
        <v>261</v>
      </c>
      <c r="H226" s="176">
        <v>1</v>
      </c>
      <c r="I226" s="177"/>
      <c r="J226" s="178">
        <f>ROUND(I226*H226,2)</f>
        <v>0</v>
      </c>
      <c r="K226" s="174" t="s">
        <v>262</v>
      </c>
      <c r="L226" s="39"/>
      <c r="M226" s="179" t="s">
        <v>1</v>
      </c>
      <c r="N226" s="180" t="s">
        <v>44</v>
      </c>
      <c r="O226" s="77"/>
      <c r="P226" s="181">
        <f>O226*H226</f>
        <v>0</v>
      </c>
      <c r="Q226" s="181">
        <v>0</v>
      </c>
      <c r="R226" s="181">
        <f>Q226*H226</f>
        <v>0</v>
      </c>
      <c r="S226" s="181">
        <v>0.024</v>
      </c>
      <c r="T226" s="182">
        <f>S226*H226</f>
        <v>0.024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3" t="s">
        <v>263</v>
      </c>
      <c r="AT226" s="183" t="s">
        <v>258</v>
      </c>
      <c r="AU226" s="183" t="s">
        <v>90</v>
      </c>
      <c r="AY226" s="19" t="s">
        <v>255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19" t="s">
        <v>87</v>
      </c>
      <c r="BK226" s="184">
        <f>ROUND(I226*H226,2)</f>
        <v>0</v>
      </c>
      <c r="BL226" s="19" t="s">
        <v>263</v>
      </c>
      <c r="BM226" s="183" t="s">
        <v>1754</v>
      </c>
    </row>
    <row r="227" s="13" customFormat="1">
      <c r="A227" s="13"/>
      <c r="B227" s="185"/>
      <c r="C227" s="13"/>
      <c r="D227" s="186" t="s">
        <v>265</v>
      </c>
      <c r="E227" s="187" t="s">
        <v>1</v>
      </c>
      <c r="F227" s="188" t="s">
        <v>792</v>
      </c>
      <c r="G227" s="13"/>
      <c r="H227" s="187" t="s">
        <v>1</v>
      </c>
      <c r="I227" s="189"/>
      <c r="J227" s="13"/>
      <c r="K227" s="13"/>
      <c r="L227" s="185"/>
      <c r="M227" s="190"/>
      <c r="N227" s="191"/>
      <c r="O227" s="191"/>
      <c r="P227" s="191"/>
      <c r="Q227" s="191"/>
      <c r="R227" s="191"/>
      <c r="S227" s="191"/>
      <c r="T227" s="19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87" t="s">
        <v>265</v>
      </c>
      <c r="AU227" s="187" t="s">
        <v>90</v>
      </c>
      <c r="AV227" s="13" t="s">
        <v>87</v>
      </c>
      <c r="AW227" s="13" t="s">
        <v>35</v>
      </c>
      <c r="AX227" s="13" t="s">
        <v>79</v>
      </c>
      <c r="AY227" s="187" t="s">
        <v>255</v>
      </c>
    </row>
    <row r="228" s="14" customFormat="1">
      <c r="A228" s="14"/>
      <c r="B228" s="193"/>
      <c r="C228" s="14"/>
      <c r="D228" s="186" t="s">
        <v>265</v>
      </c>
      <c r="E228" s="194" t="s">
        <v>1</v>
      </c>
      <c r="F228" s="195" t="s">
        <v>87</v>
      </c>
      <c r="G228" s="14"/>
      <c r="H228" s="196">
        <v>1</v>
      </c>
      <c r="I228" s="197"/>
      <c r="J228" s="14"/>
      <c r="K228" s="14"/>
      <c r="L228" s="193"/>
      <c r="M228" s="198"/>
      <c r="N228" s="199"/>
      <c r="O228" s="199"/>
      <c r="P228" s="199"/>
      <c r="Q228" s="199"/>
      <c r="R228" s="199"/>
      <c r="S228" s="199"/>
      <c r="T228" s="20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194" t="s">
        <v>265</v>
      </c>
      <c r="AU228" s="194" t="s">
        <v>90</v>
      </c>
      <c r="AV228" s="14" t="s">
        <v>90</v>
      </c>
      <c r="AW228" s="14" t="s">
        <v>35</v>
      </c>
      <c r="AX228" s="14" t="s">
        <v>87</v>
      </c>
      <c r="AY228" s="194" t="s">
        <v>255</v>
      </c>
    </row>
    <row r="229" s="2" customFormat="1" ht="24.15" customHeight="1">
      <c r="A229" s="38"/>
      <c r="B229" s="171"/>
      <c r="C229" s="172" t="s">
        <v>387</v>
      </c>
      <c r="D229" s="172" t="s">
        <v>258</v>
      </c>
      <c r="E229" s="173" t="s">
        <v>793</v>
      </c>
      <c r="F229" s="174" t="s">
        <v>794</v>
      </c>
      <c r="G229" s="175" t="s">
        <v>261</v>
      </c>
      <c r="H229" s="176">
        <v>1</v>
      </c>
      <c r="I229" s="177"/>
      <c r="J229" s="178">
        <f>ROUND(I229*H229,2)</f>
        <v>0</v>
      </c>
      <c r="K229" s="174" t="s">
        <v>262</v>
      </c>
      <c r="L229" s="39"/>
      <c r="M229" s="179" t="s">
        <v>1</v>
      </c>
      <c r="N229" s="180" t="s">
        <v>44</v>
      </c>
      <c r="O229" s="77"/>
      <c r="P229" s="181">
        <f>O229*H229</f>
        <v>0</v>
      </c>
      <c r="Q229" s="181">
        <v>0</v>
      </c>
      <c r="R229" s="181">
        <f>Q229*H229</f>
        <v>0</v>
      </c>
      <c r="S229" s="181">
        <v>0</v>
      </c>
      <c r="T229" s="18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3" t="s">
        <v>263</v>
      </c>
      <c r="AT229" s="183" t="s">
        <v>258</v>
      </c>
      <c r="AU229" s="183" t="s">
        <v>90</v>
      </c>
      <c r="AY229" s="19" t="s">
        <v>255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19" t="s">
        <v>87</v>
      </c>
      <c r="BK229" s="184">
        <f>ROUND(I229*H229,2)</f>
        <v>0</v>
      </c>
      <c r="BL229" s="19" t="s">
        <v>263</v>
      </c>
      <c r="BM229" s="183" t="s">
        <v>1755</v>
      </c>
    </row>
    <row r="230" s="13" customFormat="1">
      <c r="A230" s="13"/>
      <c r="B230" s="185"/>
      <c r="C230" s="13"/>
      <c r="D230" s="186" t="s">
        <v>265</v>
      </c>
      <c r="E230" s="187" t="s">
        <v>1</v>
      </c>
      <c r="F230" s="188" t="s">
        <v>1117</v>
      </c>
      <c r="G230" s="13"/>
      <c r="H230" s="187" t="s">
        <v>1</v>
      </c>
      <c r="I230" s="189"/>
      <c r="J230" s="13"/>
      <c r="K230" s="13"/>
      <c r="L230" s="185"/>
      <c r="M230" s="190"/>
      <c r="N230" s="191"/>
      <c r="O230" s="191"/>
      <c r="P230" s="191"/>
      <c r="Q230" s="191"/>
      <c r="R230" s="191"/>
      <c r="S230" s="191"/>
      <c r="T230" s="19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87" t="s">
        <v>265</v>
      </c>
      <c r="AU230" s="187" t="s">
        <v>90</v>
      </c>
      <c r="AV230" s="13" t="s">
        <v>87</v>
      </c>
      <c r="AW230" s="13" t="s">
        <v>35</v>
      </c>
      <c r="AX230" s="13" t="s">
        <v>79</v>
      </c>
      <c r="AY230" s="187" t="s">
        <v>255</v>
      </c>
    </row>
    <row r="231" s="13" customFormat="1">
      <c r="A231" s="13"/>
      <c r="B231" s="185"/>
      <c r="C231" s="13"/>
      <c r="D231" s="186" t="s">
        <v>265</v>
      </c>
      <c r="E231" s="187" t="s">
        <v>1</v>
      </c>
      <c r="F231" s="188" t="s">
        <v>1723</v>
      </c>
      <c r="G231" s="13"/>
      <c r="H231" s="187" t="s">
        <v>1</v>
      </c>
      <c r="I231" s="189"/>
      <c r="J231" s="13"/>
      <c r="K231" s="13"/>
      <c r="L231" s="185"/>
      <c r="M231" s="190"/>
      <c r="N231" s="191"/>
      <c r="O231" s="191"/>
      <c r="P231" s="191"/>
      <c r="Q231" s="191"/>
      <c r="R231" s="191"/>
      <c r="S231" s="191"/>
      <c r="T231" s="19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87" t="s">
        <v>265</v>
      </c>
      <c r="AU231" s="187" t="s">
        <v>90</v>
      </c>
      <c r="AV231" s="13" t="s">
        <v>87</v>
      </c>
      <c r="AW231" s="13" t="s">
        <v>35</v>
      </c>
      <c r="AX231" s="13" t="s">
        <v>79</v>
      </c>
      <c r="AY231" s="187" t="s">
        <v>255</v>
      </c>
    </row>
    <row r="232" s="14" customFormat="1">
      <c r="A232" s="14"/>
      <c r="B232" s="193"/>
      <c r="C232" s="14"/>
      <c r="D232" s="186" t="s">
        <v>265</v>
      </c>
      <c r="E232" s="194" t="s">
        <v>1</v>
      </c>
      <c r="F232" s="195" t="s">
        <v>87</v>
      </c>
      <c r="G232" s="14"/>
      <c r="H232" s="196">
        <v>1</v>
      </c>
      <c r="I232" s="197"/>
      <c r="J232" s="14"/>
      <c r="K232" s="14"/>
      <c r="L232" s="193"/>
      <c r="M232" s="198"/>
      <c r="N232" s="199"/>
      <c r="O232" s="199"/>
      <c r="P232" s="199"/>
      <c r="Q232" s="199"/>
      <c r="R232" s="199"/>
      <c r="S232" s="199"/>
      <c r="T232" s="20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194" t="s">
        <v>265</v>
      </c>
      <c r="AU232" s="194" t="s">
        <v>90</v>
      </c>
      <c r="AV232" s="14" t="s">
        <v>90</v>
      </c>
      <c r="AW232" s="14" t="s">
        <v>35</v>
      </c>
      <c r="AX232" s="14" t="s">
        <v>79</v>
      </c>
      <c r="AY232" s="194" t="s">
        <v>255</v>
      </c>
    </row>
    <row r="233" s="15" customFormat="1">
      <c r="A233" s="15"/>
      <c r="B233" s="201"/>
      <c r="C233" s="15"/>
      <c r="D233" s="186" t="s">
        <v>265</v>
      </c>
      <c r="E233" s="202" t="s">
        <v>1</v>
      </c>
      <c r="F233" s="203" t="s">
        <v>269</v>
      </c>
      <c r="G233" s="15"/>
      <c r="H233" s="204">
        <v>1</v>
      </c>
      <c r="I233" s="205"/>
      <c r="J233" s="15"/>
      <c r="K233" s="15"/>
      <c r="L233" s="201"/>
      <c r="M233" s="206"/>
      <c r="N233" s="207"/>
      <c r="O233" s="207"/>
      <c r="P233" s="207"/>
      <c r="Q233" s="207"/>
      <c r="R233" s="207"/>
      <c r="S233" s="207"/>
      <c r="T233" s="208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02" t="s">
        <v>265</v>
      </c>
      <c r="AU233" s="202" t="s">
        <v>90</v>
      </c>
      <c r="AV233" s="15" t="s">
        <v>270</v>
      </c>
      <c r="AW233" s="15" t="s">
        <v>35</v>
      </c>
      <c r="AX233" s="15" t="s">
        <v>87</v>
      </c>
      <c r="AY233" s="202" t="s">
        <v>255</v>
      </c>
    </row>
    <row r="234" s="2" customFormat="1" ht="24.15" customHeight="1">
      <c r="A234" s="38"/>
      <c r="B234" s="171"/>
      <c r="C234" s="209" t="s">
        <v>300</v>
      </c>
      <c r="D234" s="209" t="s">
        <v>277</v>
      </c>
      <c r="E234" s="210" t="s">
        <v>1132</v>
      </c>
      <c r="F234" s="211" t="s">
        <v>1133</v>
      </c>
      <c r="G234" s="212" t="s">
        <v>261</v>
      </c>
      <c r="H234" s="213">
        <v>1</v>
      </c>
      <c r="I234" s="214"/>
      <c r="J234" s="215">
        <f>ROUND(I234*H234,2)</f>
        <v>0</v>
      </c>
      <c r="K234" s="211" t="s">
        <v>262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0.00097000000000000005</v>
      </c>
      <c r="R234" s="181">
        <f>Q234*H234</f>
        <v>0.00097000000000000005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397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263</v>
      </c>
      <c r="BM234" s="183" t="s">
        <v>1756</v>
      </c>
    </row>
    <row r="235" s="13" customFormat="1">
      <c r="A235" s="13"/>
      <c r="B235" s="185"/>
      <c r="C235" s="13"/>
      <c r="D235" s="186" t="s">
        <v>265</v>
      </c>
      <c r="E235" s="187" t="s">
        <v>1</v>
      </c>
      <c r="F235" s="188" t="s">
        <v>1117</v>
      </c>
      <c r="G235" s="13"/>
      <c r="H235" s="187" t="s">
        <v>1</v>
      </c>
      <c r="I235" s="189"/>
      <c r="J235" s="13"/>
      <c r="K235" s="13"/>
      <c r="L235" s="185"/>
      <c r="M235" s="190"/>
      <c r="N235" s="191"/>
      <c r="O235" s="191"/>
      <c r="P235" s="191"/>
      <c r="Q235" s="191"/>
      <c r="R235" s="191"/>
      <c r="S235" s="191"/>
      <c r="T235" s="19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87" t="s">
        <v>265</v>
      </c>
      <c r="AU235" s="187" t="s">
        <v>90</v>
      </c>
      <c r="AV235" s="13" t="s">
        <v>87</v>
      </c>
      <c r="AW235" s="13" t="s">
        <v>35</v>
      </c>
      <c r="AX235" s="13" t="s">
        <v>79</v>
      </c>
      <c r="AY235" s="187" t="s">
        <v>255</v>
      </c>
    </row>
    <row r="236" s="13" customFormat="1">
      <c r="A236" s="13"/>
      <c r="B236" s="185"/>
      <c r="C236" s="13"/>
      <c r="D236" s="186" t="s">
        <v>265</v>
      </c>
      <c r="E236" s="187" t="s">
        <v>1</v>
      </c>
      <c r="F236" s="188" t="s">
        <v>1723</v>
      </c>
      <c r="G236" s="13"/>
      <c r="H236" s="187" t="s">
        <v>1</v>
      </c>
      <c r="I236" s="189"/>
      <c r="J236" s="13"/>
      <c r="K236" s="13"/>
      <c r="L236" s="185"/>
      <c r="M236" s="190"/>
      <c r="N236" s="191"/>
      <c r="O236" s="191"/>
      <c r="P236" s="191"/>
      <c r="Q236" s="191"/>
      <c r="R236" s="191"/>
      <c r="S236" s="191"/>
      <c r="T236" s="19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187" t="s">
        <v>265</v>
      </c>
      <c r="AU236" s="187" t="s">
        <v>90</v>
      </c>
      <c r="AV236" s="13" t="s">
        <v>87</v>
      </c>
      <c r="AW236" s="13" t="s">
        <v>35</v>
      </c>
      <c r="AX236" s="13" t="s">
        <v>79</v>
      </c>
      <c r="AY236" s="187" t="s">
        <v>255</v>
      </c>
    </row>
    <row r="237" s="14" customFormat="1">
      <c r="A237" s="14"/>
      <c r="B237" s="193"/>
      <c r="C237" s="14"/>
      <c r="D237" s="186" t="s">
        <v>265</v>
      </c>
      <c r="E237" s="194" t="s">
        <v>1</v>
      </c>
      <c r="F237" s="195" t="s">
        <v>87</v>
      </c>
      <c r="G237" s="14"/>
      <c r="H237" s="196">
        <v>1</v>
      </c>
      <c r="I237" s="197"/>
      <c r="J237" s="14"/>
      <c r="K237" s="14"/>
      <c r="L237" s="193"/>
      <c r="M237" s="198"/>
      <c r="N237" s="199"/>
      <c r="O237" s="199"/>
      <c r="P237" s="199"/>
      <c r="Q237" s="199"/>
      <c r="R237" s="199"/>
      <c r="S237" s="199"/>
      <c r="T237" s="20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194" t="s">
        <v>265</v>
      </c>
      <c r="AU237" s="194" t="s">
        <v>90</v>
      </c>
      <c r="AV237" s="14" t="s">
        <v>90</v>
      </c>
      <c r="AW237" s="14" t="s">
        <v>35</v>
      </c>
      <c r="AX237" s="14" t="s">
        <v>87</v>
      </c>
      <c r="AY237" s="194" t="s">
        <v>255</v>
      </c>
    </row>
    <row r="238" s="2" customFormat="1" ht="24.15" customHeight="1">
      <c r="A238" s="38"/>
      <c r="B238" s="171"/>
      <c r="C238" s="172" t="s">
        <v>306</v>
      </c>
      <c r="D238" s="172" t="s">
        <v>258</v>
      </c>
      <c r="E238" s="173" t="s">
        <v>799</v>
      </c>
      <c r="F238" s="174" t="s">
        <v>800</v>
      </c>
      <c r="G238" s="175" t="s">
        <v>261</v>
      </c>
      <c r="H238" s="176">
        <v>1</v>
      </c>
      <c r="I238" s="177"/>
      <c r="J238" s="178">
        <f>ROUND(I238*H238,2)</f>
        <v>0</v>
      </c>
      <c r="K238" s="174" t="s">
        <v>1</v>
      </c>
      <c r="L238" s="39"/>
      <c r="M238" s="179" t="s">
        <v>1</v>
      </c>
      <c r="N238" s="180" t="s">
        <v>44</v>
      </c>
      <c r="O238" s="77"/>
      <c r="P238" s="181">
        <f>O238*H238</f>
        <v>0</v>
      </c>
      <c r="Q238" s="181">
        <v>0</v>
      </c>
      <c r="R238" s="181">
        <f>Q238*H238</f>
        <v>0</v>
      </c>
      <c r="S238" s="181">
        <v>0</v>
      </c>
      <c r="T238" s="18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3" t="s">
        <v>263</v>
      </c>
      <c r="AT238" s="183" t="s">
        <v>258</v>
      </c>
      <c r="AU238" s="183" t="s">
        <v>90</v>
      </c>
      <c r="AY238" s="19" t="s">
        <v>255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19" t="s">
        <v>87</v>
      </c>
      <c r="BK238" s="184">
        <f>ROUND(I238*H238,2)</f>
        <v>0</v>
      </c>
      <c r="BL238" s="19" t="s">
        <v>263</v>
      </c>
      <c r="BM238" s="183" t="s">
        <v>1757</v>
      </c>
    </row>
    <row r="239" s="14" customFormat="1">
      <c r="A239" s="14"/>
      <c r="B239" s="193"/>
      <c r="C239" s="14"/>
      <c r="D239" s="186" t="s">
        <v>265</v>
      </c>
      <c r="E239" s="194" t="s">
        <v>1</v>
      </c>
      <c r="F239" s="195" t="s">
        <v>87</v>
      </c>
      <c r="G239" s="14"/>
      <c r="H239" s="196">
        <v>1</v>
      </c>
      <c r="I239" s="197"/>
      <c r="J239" s="14"/>
      <c r="K239" s="14"/>
      <c r="L239" s="193"/>
      <c r="M239" s="198"/>
      <c r="N239" s="199"/>
      <c r="O239" s="199"/>
      <c r="P239" s="199"/>
      <c r="Q239" s="199"/>
      <c r="R239" s="199"/>
      <c r="S239" s="199"/>
      <c r="T239" s="20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4" t="s">
        <v>265</v>
      </c>
      <c r="AU239" s="194" t="s">
        <v>90</v>
      </c>
      <c r="AV239" s="14" t="s">
        <v>90</v>
      </c>
      <c r="AW239" s="14" t="s">
        <v>35</v>
      </c>
      <c r="AX239" s="14" t="s">
        <v>87</v>
      </c>
      <c r="AY239" s="194" t="s">
        <v>255</v>
      </c>
    </row>
    <row r="240" s="2" customFormat="1" ht="16.5" customHeight="1">
      <c r="A240" s="38"/>
      <c r="B240" s="171"/>
      <c r="C240" s="209" t="s">
        <v>397</v>
      </c>
      <c r="D240" s="209" t="s">
        <v>277</v>
      </c>
      <c r="E240" s="210" t="s">
        <v>802</v>
      </c>
      <c r="F240" s="211" t="s">
        <v>803</v>
      </c>
      <c r="G240" s="212" t="s">
        <v>261</v>
      </c>
      <c r="H240" s="213">
        <v>1</v>
      </c>
      <c r="I240" s="214"/>
      <c r="J240" s="215">
        <f>ROUND(I240*H240,2)</f>
        <v>0</v>
      </c>
      <c r="K240" s="211" t="s">
        <v>262</v>
      </c>
      <c r="L240" s="216"/>
      <c r="M240" s="217" t="s">
        <v>1</v>
      </c>
      <c r="N240" s="218" t="s">
        <v>44</v>
      </c>
      <c r="O240" s="77"/>
      <c r="P240" s="181">
        <f>O240*H240</f>
        <v>0</v>
      </c>
      <c r="Q240" s="181">
        <v>0.0022000000000000001</v>
      </c>
      <c r="R240" s="181">
        <f>Q240*H240</f>
        <v>0.0022000000000000001</v>
      </c>
      <c r="S240" s="181">
        <v>0</v>
      </c>
      <c r="T240" s="18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3" t="s">
        <v>397</v>
      </c>
      <c r="AT240" s="183" t="s">
        <v>277</v>
      </c>
      <c r="AU240" s="183" t="s">
        <v>90</v>
      </c>
      <c r="AY240" s="19" t="s">
        <v>255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19" t="s">
        <v>87</v>
      </c>
      <c r="BK240" s="184">
        <f>ROUND(I240*H240,2)</f>
        <v>0</v>
      </c>
      <c r="BL240" s="19" t="s">
        <v>263</v>
      </c>
      <c r="BM240" s="183" t="s">
        <v>1758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87</v>
      </c>
      <c r="G241" s="14"/>
      <c r="H241" s="196">
        <v>1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87</v>
      </c>
      <c r="AY241" s="194" t="s">
        <v>255</v>
      </c>
    </row>
    <row r="242" s="2" customFormat="1" ht="49.05" customHeight="1">
      <c r="A242" s="38"/>
      <c r="B242" s="171"/>
      <c r="C242" s="172" t="s">
        <v>401</v>
      </c>
      <c r="D242" s="172" t="s">
        <v>258</v>
      </c>
      <c r="E242" s="173" t="s">
        <v>805</v>
      </c>
      <c r="F242" s="174" t="s">
        <v>806</v>
      </c>
      <c r="G242" s="175" t="s">
        <v>759</v>
      </c>
      <c r="H242" s="224"/>
      <c r="I242" s="177"/>
      <c r="J242" s="178">
        <f>ROUND(I242*H242,2)</f>
        <v>0</v>
      </c>
      <c r="K242" s="174" t="s">
        <v>262</v>
      </c>
      <c r="L242" s="39"/>
      <c r="M242" s="179" t="s">
        <v>1</v>
      </c>
      <c r="N242" s="180" t="s">
        <v>44</v>
      </c>
      <c r="O242" s="77"/>
      <c r="P242" s="181">
        <f>O242*H242</f>
        <v>0</v>
      </c>
      <c r="Q242" s="181">
        <v>0</v>
      </c>
      <c r="R242" s="181">
        <f>Q242*H242</f>
        <v>0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263</v>
      </c>
      <c r="AT242" s="183" t="s">
        <v>258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1759</v>
      </c>
    </row>
    <row r="243" s="12" customFormat="1" ht="22.8" customHeight="1">
      <c r="A243" s="12"/>
      <c r="B243" s="158"/>
      <c r="C243" s="12"/>
      <c r="D243" s="159" t="s">
        <v>78</v>
      </c>
      <c r="E243" s="169" t="s">
        <v>808</v>
      </c>
      <c r="F243" s="169" t="s">
        <v>809</v>
      </c>
      <c r="G243" s="12"/>
      <c r="H243" s="12"/>
      <c r="I243" s="161"/>
      <c r="J243" s="170">
        <f>BK243</f>
        <v>0</v>
      </c>
      <c r="K243" s="12"/>
      <c r="L243" s="158"/>
      <c r="M243" s="163"/>
      <c r="N243" s="164"/>
      <c r="O243" s="164"/>
      <c r="P243" s="165">
        <f>SUM(P244:P251)</f>
        <v>0</v>
      </c>
      <c r="Q243" s="164"/>
      <c r="R243" s="165">
        <f>SUM(R244:R251)</f>
        <v>0.0011400000000000002</v>
      </c>
      <c r="S243" s="164"/>
      <c r="T243" s="166">
        <f>SUM(T244:T251)</f>
        <v>0.00050000000000000001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159" t="s">
        <v>90</v>
      </c>
      <c r="AT243" s="167" t="s">
        <v>78</v>
      </c>
      <c r="AU243" s="167" t="s">
        <v>87</v>
      </c>
      <c r="AY243" s="159" t="s">
        <v>255</v>
      </c>
      <c r="BK243" s="168">
        <f>SUM(BK244:BK251)</f>
        <v>0</v>
      </c>
    </row>
    <row r="244" s="2" customFormat="1" ht="16.5" customHeight="1">
      <c r="A244" s="38"/>
      <c r="B244" s="171"/>
      <c r="C244" s="172" t="s">
        <v>406</v>
      </c>
      <c r="D244" s="172" t="s">
        <v>258</v>
      </c>
      <c r="E244" s="173" t="s">
        <v>810</v>
      </c>
      <c r="F244" s="174" t="s">
        <v>811</v>
      </c>
      <c r="G244" s="175" t="s">
        <v>261</v>
      </c>
      <c r="H244" s="176">
        <v>1</v>
      </c>
      <c r="I244" s="177"/>
      <c r="J244" s="178">
        <f>ROUND(I244*H244,2)</f>
        <v>0</v>
      </c>
      <c r="K244" s="174" t="s">
        <v>262</v>
      </c>
      <c r="L244" s="39"/>
      <c r="M244" s="179" t="s">
        <v>1</v>
      </c>
      <c r="N244" s="180" t="s">
        <v>44</v>
      </c>
      <c r="O244" s="77"/>
      <c r="P244" s="181">
        <f>O244*H244</f>
        <v>0</v>
      </c>
      <c r="Q244" s="181">
        <v>0</v>
      </c>
      <c r="R244" s="181">
        <f>Q244*H244</f>
        <v>0</v>
      </c>
      <c r="S244" s="181">
        <v>0.00050000000000000001</v>
      </c>
      <c r="T244" s="182">
        <f>S244*H244</f>
        <v>0.00050000000000000001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3" t="s">
        <v>263</v>
      </c>
      <c r="AT244" s="183" t="s">
        <v>258</v>
      </c>
      <c r="AU244" s="183" t="s">
        <v>90</v>
      </c>
      <c r="AY244" s="19" t="s">
        <v>255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19" t="s">
        <v>87</v>
      </c>
      <c r="BK244" s="184">
        <f>ROUND(I244*H244,2)</f>
        <v>0</v>
      </c>
      <c r="BL244" s="19" t="s">
        <v>263</v>
      </c>
      <c r="BM244" s="183" t="s">
        <v>1760</v>
      </c>
    </row>
    <row r="245" s="13" customFormat="1">
      <c r="A245" s="13"/>
      <c r="B245" s="185"/>
      <c r="C245" s="13"/>
      <c r="D245" s="186" t="s">
        <v>265</v>
      </c>
      <c r="E245" s="187" t="s">
        <v>1</v>
      </c>
      <c r="F245" s="188" t="s">
        <v>1723</v>
      </c>
      <c r="G245" s="13"/>
      <c r="H245" s="187" t="s">
        <v>1</v>
      </c>
      <c r="I245" s="189"/>
      <c r="J245" s="13"/>
      <c r="K245" s="13"/>
      <c r="L245" s="185"/>
      <c r="M245" s="190"/>
      <c r="N245" s="191"/>
      <c r="O245" s="191"/>
      <c r="P245" s="191"/>
      <c r="Q245" s="191"/>
      <c r="R245" s="191"/>
      <c r="S245" s="191"/>
      <c r="T245" s="19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87" t="s">
        <v>265</v>
      </c>
      <c r="AU245" s="187" t="s">
        <v>90</v>
      </c>
      <c r="AV245" s="13" t="s">
        <v>87</v>
      </c>
      <c r="AW245" s="13" t="s">
        <v>35</v>
      </c>
      <c r="AX245" s="13" t="s">
        <v>79</v>
      </c>
      <c r="AY245" s="187" t="s">
        <v>255</v>
      </c>
    </row>
    <row r="246" s="14" customFormat="1">
      <c r="A246" s="14"/>
      <c r="B246" s="193"/>
      <c r="C246" s="14"/>
      <c r="D246" s="186" t="s">
        <v>265</v>
      </c>
      <c r="E246" s="194" t="s">
        <v>1</v>
      </c>
      <c r="F246" s="195" t="s">
        <v>87</v>
      </c>
      <c r="G246" s="14"/>
      <c r="H246" s="196">
        <v>1</v>
      </c>
      <c r="I246" s="197"/>
      <c r="J246" s="14"/>
      <c r="K246" s="14"/>
      <c r="L246" s="193"/>
      <c r="M246" s="198"/>
      <c r="N246" s="199"/>
      <c r="O246" s="199"/>
      <c r="P246" s="199"/>
      <c r="Q246" s="199"/>
      <c r="R246" s="199"/>
      <c r="S246" s="199"/>
      <c r="T246" s="20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194" t="s">
        <v>265</v>
      </c>
      <c r="AU246" s="194" t="s">
        <v>90</v>
      </c>
      <c r="AV246" s="14" t="s">
        <v>90</v>
      </c>
      <c r="AW246" s="14" t="s">
        <v>35</v>
      </c>
      <c r="AX246" s="14" t="s">
        <v>87</v>
      </c>
      <c r="AY246" s="194" t="s">
        <v>255</v>
      </c>
    </row>
    <row r="247" s="2" customFormat="1" ht="37.8" customHeight="1">
      <c r="A247" s="38"/>
      <c r="B247" s="171"/>
      <c r="C247" s="172" t="s">
        <v>410</v>
      </c>
      <c r="D247" s="172" t="s">
        <v>258</v>
      </c>
      <c r="E247" s="173" t="s">
        <v>814</v>
      </c>
      <c r="F247" s="174" t="s">
        <v>815</v>
      </c>
      <c r="G247" s="175" t="s">
        <v>693</v>
      </c>
      <c r="H247" s="176">
        <v>1</v>
      </c>
      <c r="I247" s="177"/>
      <c r="J247" s="178">
        <f>ROUND(I247*H247,2)</f>
        <v>0</v>
      </c>
      <c r="K247" s="174" t="s">
        <v>262</v>
      </c>
      <c r="L247" s="39"/>
      <c r="M247" s="179" t="s">
        <v>1</v>
      </c>
      <c r="N247" s="180" t="s">
        <v>44</v>
      </c>
      <c r="O247" s="77"/>
      <c r="P247" s="181">
        <f>O247*H247</f>
        <v>0</v>
      </c>
      <c r="Q247" s="181">
        <v>0.00012</v>
      </c>
      <c r="R247" s="181">
        <f>Q247*H247</f>
        <v>0.00012</v>
      </c>
      <c r="S247" s="181">
        <v>0</v>
      </c>
      <c r="T247" s="18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3" t="s">
        <v>263</v>
      </c>
      <c r="AT247" s="183" t="s">
        <v>258</v>
      </c>
      <c r="AU247" s="183" t="s">
        <v>90</v>
      </c>
      <c r="AY247" s="19" t="s">
        <v>255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19" t="s">
        <v>87</v>
      </c>
      <c r="BK247" s="184">
        <f>ROUND(I247*H247,2)</f>
        <v>0</v>
      </c>
      <c r="BL247" s="19" t="s">
        <v>263</v>
      </c>
      <c r="BM247" s="183" t="s">
        <v>1761</v>
      </c>
    </row>
    <row r="248" s="13" customFormat="1">
      <c r="A248" s="13"/>
      <c r="B248" s="185"/>
      <c r="C248" s="13"/>
      <c r="D248" s="186" t="s">
        <v>265</v>
      </c>
      <c r="E248" s="187" t="s">
        <v>1</v>
      </c>
      <c r="F248" s="188" t="s">
        <v>1723</v>
      </c>
      <c r="G248" s="13"/>
      <c r="H248" s="187" t="s">
        <v>1</v>
      </c>
      <c r="I248" s="189"/>
      <c r="J248" s="13"/>
      <c r="K248" s="13"/>
      <c r="L248" s="185"/>
      <c r="M248" s="190"/>
      <c r="N248" s="191"/>
      <c r="O248" s="191"/>
      <c r="P248" s="191"/>
      <c r="Q248" s="191"/>
      <c r="R248" s="191"/>
      <c r="S248" s="191"/>
      <c r="T248" s="19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87" t="s">
        <v>265</v>
      </c>
      <c r="AU248" s="187" t="s">
        <v>90</v>
      </c>
      <c r="AV248" s="13" t="s">
        <v>87</v>
      </c>
      <c r="AW248" s="13" t="s">
        <v>35</v>
      </c>
      <c r="AX248" s="13" t="s">
        <v>79</v>
      </c>
      <c r="AY248" s="187" t="s">
        <v>255</v>
      </c>
    </row>
    <row r="249" s="14" customFormat="1">
      <c r="A249" s="14"/>
      <c r="B249" s="193"/>
      <c r="C249" s="14"/>
      <c r="D249" s="186" t="s">
        <v>265</v>
      </c>
      <c r="E249" s="194" t="s">
        <v>1</v>
      </c>
      <c r="F249" s="195" t="s">
        <v>87</v>
      </c>
      <c r="G249" s="14"/>
      <c r="H249" s="196">
        <v>1</v>
      </c>
      <c r="I249" s="197"/>
      <c r="J249" s="14"/>
      <c r="K249" s="14"/>
      <c r="L249" s="193"/>
      <c r="M249" s="198"/>
      <c r="N249" s="199"/>
      <c r="O249" s="199"/>
      <c r="P249" s="199"/>
      <c r="Q249" s="199"/>
      <c r="R249" s="199"/>
      <c r="S249" s="199"/>
      <c r="T249" s="20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194" t="s">
        <v>265</v>
      </c>
      <c r="AU249" s="194" t="s">
        <v>90</v>
      </c>
      <c r="AV249" s="14" t="s">
        <v>90</v>
      </c>
      <c r="AW249" s="14" t="s">
        <v>35</v>
      </c>
      <c r="AX249" s="14" t="s">
        <v>87</v>
      </c>
      <c r="AY249" s="194" t="s">
        <v>255</v>
      </c>
    </row>
    <row r="250" s="2" customFormat="1" ht="16.5" customHeight="1">
      <c r="A250" s="38"/>
      <c r="B250" s="171"/>
      <c r="C250" s="209" t="s">
        <v>414</v>
      </c>
      <c r="D250" s="209" t="s">
        <v>277</v>
      </c>
      <c r="E250" s="210" t="s">
        <v>817</v>
      </c>
      <c r="F250" s="211" t="s">
        <v>818</v>
      </c>
      <c r="G250" s="212" t="s">
        <v>261</v>
      </c>
      <c r="H250" s="213">
        <v>1</v>
      </c>
      <c r="I250" s="214"/>
      <c r="J250" s="215">
        <f>ROUND(I250*H250,2)</f>
        <v>0</v>
      </c>
      <c r="K250" s="211" t="s">
        <v>262</v>
      </c>
      <c r="L250" s="216"/>
      <c r="M250" s="217" t="s">
        <v>1</v>
      </c>
      <c r="N250" s="218" t="s">
        <v>44</v>
      </c>
      <c r="O250" s="77"/>
      <c r="P250" s="181">
        <f>O250*H250</f>
        <v>0</v>
      </c>
      <c r="Q250" s="181">
        <v>0.0010200000000000001</v>
      </c>
      <c r="R250" s="181">
        <f>Q250*H250</f>
        <v>0.0010200000000000001</v>
      </c>
      <c r="S250" s="181">
        <v>0</v>
      </c>
      <c r="T250" s="18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3" t="s">
        <v>397</v>
      </c>
      <c r="AT250" s="183" t="s">
        <v>277</v>
      </c>
      <c r="AU250" s="183" t="s">
        <v>90</v>
      </c>
      <c r="AY250" s="19" t="s">
        <v>255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19" t="s">
        <v>87</v>
      </c>
      <c r="BK250" s="184">
        <f>ROUND(I250*H250,2)</f>
        <v>0</v>
      </c>
      <c r="BL250" s="19" t="s">
        <v>263</v>
      </c>
      <c r="BM250" s="183" t="s">
        <v>1762</v>
      </c>
    </row>
    <row r="251" s="2" customFormat="1" ht="55.5" customHeight="1">
      <c r="A251" s="38"/>
      <c r="B251" s="171"/>
      <c r="C251" s="172" t="s">
        <v>418</v>
      </c>
      <c r="D251" s="172" t="s">
        <v>258</v>
      </c>
      <c r="E251" s="173" t="s">
        <v>820</v>
      </c>
      <c r="F251" s="174" t="s">
        <v>821</v>
      </c>
      <c r="G251" s="175" t="s">
        <v>759</v>
      </c>
      <c r="H251" s="224"/>
      <c r="I251" s="177"/>
      <c r="J251" s="178">
        <f>ROUND(I251*H251,2)</f>
        <v>0</v>
      </c>
      <c r="K251" s="174" t="s">
        <v>262</v>
      </c>
      <c r="L251" s="39"/>
      <c r="M251" s="179" t="s">
        <v>1</v>
      </c>
      <c r="N251" s="180" t="s">
        <v>44</v>
      </c>
      <c r="O251" s="77"/>
      <c r="P251" s="181">
        <f>O251*H251</f>
        <v>0</v>
      </c>
      <c r="Q251" s="181">
        <v>0</v>
      </c>
      <c r="R251" s="181">
        <f>Q251*H251</f>
        <v>0</v>
      </c>
      <c r="S251" s="181">
        <v>0</v>
      </c>
      <c r="T251" s="18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3" t="s">
        <v>263</v>
      </c>
      <c r="AT251" s="183" t="s">
        <v>258</v>
      </c>
      <c r="AU251" s="183" t="s">
        <v>90</v>
      </c>
      <c r="AY251" s="19" t="s">
        <v>255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19" t="s">
        <v>87</v>
      </c>
      <c r="BK251" s="184">
        <f>ROUND(I251*H251,2)</f>
        <v>0</v>
      </c>
      <c r="BL251" s="19" t="s">
        <v>263</v>
      </c>
      <c r="BM251" s="183" t="s">
        <v>1763</v>
      </c>
    </row>
    <row r="252" s="12" customFormat="1" ht="22.8" customHeight="1">
      <c r="A252" s="12"/>
      <c r="B252" s="158"/>
      <c r="C252" s="12"/>
      <c r="D252" s="159" t="s">
        <v>78</v>
      </c>
      <c r="E252" s="169" t="s">
        <v>823</v>
      </c>
      <c r="F252" s="169" t="s">
        <v>824</v>
      </c>
      <c r="G252" s="12"/>
      <c r="H252" s="12"/>
      <c r="I252" s="161"/>
      <c r="J252" s="170">
        <f>BK252</f>
        <v>0</v>
      </c>
      <c r="K252" s="12"/>
      <c r="L252" s="158"/>
      <c r="M252" s="163"/>
      <c r="N252" s="164"/>
      <c r="O252" s="164"/>
      <c r="P252" s="165">
        <f>SUM(P253:P285)</f>
        <v>0</v>
      </c>
      <c r="Q252" s="164"/>
      <c r="R252" s="165">
        <f>SUM(R253:R285)</f>
        <v>0.24117803000000004</v>
      </c>
      <c r="S252" s="164"/>
      <c r="T252" s="166">
        <f>SUM(T253:T285)</f>
        <v>0.51993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159" t="s">
        <v>90</v>
      </c>
      <c r="AT252" s="167" t="s">
        <v>78</v>
      </c>
      <c r="AU252" s="167" t="s">
        <v>87</v>
      </c>
      <c r="AY252" s="159" t="s">
        <v>255</v>
      </c>
      <c r="BK252" s="168">
        <f>SUM(BK253:BK285)</f>
        <v>0</v>
      </c>
    </row>
    <row r="253" s="2" customFormat="1" ht="37.8" customHeight="1">
      <c r="A253" s="38"/>
      <c r="B253" s="171"/>
      <c r="C253" s="172" t="s">
        <v>422</v>
      </c>
      <c r="D253" s="172" t="s">
        <v>258</v>
      </c>
      <c r="E253" s="173" t="s">
        <v>825</v>
      </c>
      <c r="F253" s="174" t="s">
        <v>826</v>
      </c>
      <c r="G253" s="175" t="s">
        <v>693</v>
      </c>
      <c r="H253" s="176">
        <v>57.770000000000003</v>
      </c>
      <c r="I253" s="177"/>
      <c r="J253" s="178">
        <f>ROUND(I253*H253,2)</f>
        <v>0</v>
      </c>
      <c r="K253" s="174" t="s">
        <v>262</v>
      </c>
      <c r="L253" s="39"/>
      <c r="M253" s="179" t="s">
        <v>1</v>
      </c>
      <c r="N253" s="180" t="s">
        <v>44</v>
      </c>
      <c r="O253" s="77"/>
      <c r="P253" s="181">
        <f>O253*H253</f>
        <v>0</v>
      </c>
      <c r="Q253" s="181">
        <v>0</v>
      </c>
      <c r="R253" s="181">
        <f>Q253*H253</f>
        <v>0</v>
      </c>
      <c r="S253" s="181">
        <v>0</v>
      </c>
      <c r="T253" s="18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3" t="s">
        <v>263</v>
      </c>
      <c r="AT253" s="183" t="s">
        <v>258</v>
      </c>
      <c r="AU253" s="183" t="s">
        <v>90</v>
      </c>
      <c r="AY253" s="19" t="s">
        <v>255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19" t="s">
        <v>87</v>
      </c>
      <c r="BK253" s="184">
        <f>ROUND(I253*H253,2)</f>
        <v>0</v>
      </c>
      <c r="BL253" s="19" t="s">
        <v>263</v>
      </c>
      <c r="BM253" s="183" t="s">
        <v>1764</v>
      </c>
    </row>
    <row r="254" s="13" customFormat="1">
      <c r="A254" s="13"/>
      <c r="B254" s="185"/>
      <c r="C254" s="13"/>
      <c r="D254" s="186" t="s">
        <v>265</v>
      </c>
      <c r="E254" s="187" t="s">
        <v>1</v>
      </c>
      <c r="F254" s="188" t="s">
        <v>828</v>
      </c>
      <c r="G254" s="13"/>
      <c r="H254" s="187" t="s">
        <v>1</v>
      </c>
      <c r="I254" s="189"/>
      <c r="J254" s="13"/>
      <c r="K254" s="13"/>
      <c r="L254" s="185"/>
      <c r="M254" s="190"/>
      <c r="N254" s="191"/>
      <c r="O254" s="191"/>
      <c r="P254" s="191"/>
      <c r="Q254" s="191"/>
      <c r="R254" s="191"/>
      <c r="S254" s="191"/>
      <c r="T254" s="19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87" t="s">
        <v>265</v>
      </c>
      <c r="AU254" s="187" t="s">
        <v>90</v>
      </c>
      <c r="AV254" s="13" t="s">
        <v>87</v>
      </c>
      <c r="AW254" s="13" t="s">
        <v>35</v>
      </c>
      <c r="AX254" s="13" t="s">
        <v>79</v>
      </c>
      <c r="AY254" s="187" t="s">
        <v>255</v>
      </c>
    </row>
    <row r="255" s="13" customFormat="1">
      <c r="A255" s="13"/>
      <c r="B255" s="185"/>
      <c r="C255" s="13"/>
      <c r="D255" s="186" t="s">
        <v>265</v>
      </c>
      <c r="E255" s="187" t="s">
        <v>1</v>
      </c>
      <c r="F255" s="188" t="s">
        <v>1723</v>
      </c>
      <c r="G255" s="13"/>
      <c r="H255" s="187" t="s">
        <v>1</v>
      </c>
      <c r="I255" s="189"/>
      <c r="J255" s="13"/>
      <c r="K255" s="13"/>
      <c r="L255" s="185"/>
      <c r="M255" s="190"/>
      <c r="N255" s="191"/>
      <c r="O255" s="191"/>
      <c r="P255" s="191"/>
      <c r="Q255" s="191"/>
      <c r="R255" s="191"/>
      <c r="S255" s="191"/>
      <c r="T255" s="19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87" t="s">
        <v>265</v>
      </c>
      <c r="AU255" s="187" t="s">
        <v>90</v>
      </c>
      <c r="AV255" s="13" t="s">
        <v>87</v>
      </c>
      <c r="AW255" s="13" t="s">
        <v>35</v>
      </c>
      <c r="AX255" s="13" t="s">
        <v>79</v>
      </c>
      <c r="AY255" s="187" t="s">
        <v>255</v>
      </c>
    </row>
    <row r="256" s="14" customFormat="1">
      <c r="A256" s="14"/>
      <c r="B256" s="193"/>
      <c r="C256" s="14"/>
      <c r="D256" s="186" t="s">
        <v>265</v>
      </c>
      <c r="E256" s="194" t="s">
        <v>1</v>
      </c>
      <c r="F256" s="195" t="s">
        <v>1728</v>
      </c>
      <c r="G256" s="14"/>
      <c r="H256" s="196">
        <v>57.770000000000003</v>
      </c>
      <c r="I256" s="197"/>
      <c r="J256" s="14"/>
      <c r="K256" s="14"/>
      <c r="L256" s="193"/>
      <c r="M256" s="198"/>
      <c r="N256" s="199"/>
      <c r="O256" s="199"/>
      <c r="P256" s="199"/>
      <c r="Q256" s="199"/>
      <c r="R256" s="199"/>
      <c r="S256" s="199"/>
      <c r="T256" s="20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194" t="s">
        <v>265</v>
      </c>
      <c r="AU256" s="194" t="s">
        <v>90</v>
      </c>
      <c r="AV256" s="14" t="s">
        <v>90</v>
      </c>
      <c r="AW256" s="14" t="s">
        <v>35</v>
      </c>
      <c r="AX256" s="14" t="s">
        <v>79</v>
      </c>
      <c r="AY256" s="194" t="s">
        <v>255</v>
      </c>
    </row>
    <row r="257" s="15" customFormat="1">
      <c r="A257" s="15"/>
      <c r="B257" s="201"/>
      <c r="C257" s="15"/>
      <c r="D257" s="186" t="s">
        <v>265</v>
      </c>
      <c r="E257" s="202" t="s">
        <v>1</v>
      </c>
      <c r="F257" s="203" t="s">
        <v>269</v>
      </c>
      <c r="G257" s="15"/>
      <c r="H257" s="204">
        <v>57.770000000000003</v>
      </c>
      <c r="I257" s="205"/>
      <c r="J257" s="15"/>
      <c r="K257" s="15"/>
      <c r="L257" s="201"/>
      <c r="M257" s="206"/>
      <c r="N257" s="207"/>
      <c r="O257" s="207"/>
      <c r="P257" s="207"/>
      <c r="Q257" s="207"/>
      <c r="R257" s="207"/>
      <c r="S257" s="207"/>
      <c r="T257" s="208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02" t="s">
        <v>265</v>
      </c>
      <c r="AU257" s="202" t="s">
        <v>90</v>
      </c>
      <c r="AV257" s="15" t="s">
        <v>270</v>
      </c>
      <c r="AW257" s="15" t="s">
        <v>35</v>
      </c>
      <c r="AX257" s="15" t="s">
        <v>87</v>
      </c>
      <c r="AY257" s="202" t="s">
        <v>255</v>
      </c>
    </row>
    <row r="258" s="2" customFormat="1" ht="24.15" customHeight="1">
      <c r="A258" s="38"/>
      <c r="B258" s="171"/>
      <c r="C258" s="172" t="s">
        <v>426</v>
      </c>
      <c r="D258" s="172" t="s">
        <v>258</v>
      </c>
      <c r="E258" s="173" t="s">
        <v>829</v>
      </c>
      <c r="F258" s="174" t="s">
        <v>830</v>
      </c>
      <c r="G258" s="175" t="s">
        <v>693</v>
      </c>
      <c r="H258" s="176">
        <v>57.770000000000003</v>
      </c>
      <c r="I258" s="177"/>
      <c r="J258" s="178">
        <f>ROUND(I258*H258,2)</f>
        <v>0</v>
      </c>
      <c r="K258" s="174" t="s">
        <v>262</v>
      </c>
      <c r="L258" s="39"/>
      <c r="M258" s="179" t="s">
        <v>1</v>
      </c>
      <c r="N258" s="180" t="s">
        <v>44</v>
      </c>
      <c r="O258" s="77"/>
      <c r="P258" s="181">
        <f>O258*H258</f>
        <v>0</v>
      </c>
      <c r="Q258" s="181">
        <v>0</v>
      </c>
      <c r="R258" s="181">
        <f>Q258*H258</f>
        <v>0</v>
      </c>
      <c r="S258" s="181">
        <v>0</v>
      </c>
      <c r="T258" s="18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83" t="s">
        <v>263</v>
      </c>
      <c r="AT258" s="183" t="s">
        <v>258</v>
      </c>
      <c r="AU258" s="183" t="s">
        <v>90</v>
      </c>
      <c r="AY258" s="19" t="s">
        <v>255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19" t="s">
        <v>87</v>
      </c>
      <c r="BK258" s="184">
        <f>ROUND(I258*H258,2)</f>
        <v>0</v>
      </c>
      <c r="BL258" s="19" t="s">
        <v>263</v>
      </c>
      <c r="BM258" s="183" t="s">
        <v>1765</v>
      </c>
    </row>
    <row r="259" s="13" customFormat="1">
      <c r="A259" s="13"/>
      <c r="B259" s="185"/>
      <c r="C259" s="13"/>
      <c r="D259" s="186" t="s">
        <v>265</v>
      </c>
      <c r="E259" s="187" t="s">
        <v>1</v>
      </c>
      <c r="F259" s="188" t="s">
        <v>828</v>
      </c>
      <c r="G259" s="13"/>
      <c r="H259" s="187" t="s">
        <v>1</v>
      </c>
      <c r="I259" s="189"/>
      <c r="J259" s="13"/>
      <c r="K259" s="13"/>
      <c r="L259" s="185"/>
      <c r="M259" s="190"/>
      <c r="N259" s="191"/>
      <c r="O259" s="191"/>
      <c r="P259" s="191"/>
      <c r="Q259" s="191"/>
      <c r="R259" s="191"/>
      <c r="S259" s="191"/>
      <c r="T259" s="19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87" t="s">
        <v>265</v>
      </c>
      <c r="AU259" s="187" t="s">
        <v>90</v>
      </c>
      <c r="AV259" s="13" t="s">
        <v>87</v>
      </c>
      <c r="AW259" s="13" t="s">
        <v>35</v>
      </c>
      <c r="AX259" s="13" t="s">
        <v>79</v>
      </c>
      <c r="AY259" s="187" t="s">
        <v>255</v>
      </c>
    </row>
    <row r="260" s="13" customFormat="1">
      <c r="A260" s="13"/>
      <c r="B260" s="185"/>
      <c r="C260" s="13"/>
      <c r="D260" s="186" t="s">
        <v>265</v>
      </c>
      <c r="E260" s="187" t="s">
        <v>1</v>
      </c>
      <c r="F260" s="188" t="s">
        <v>1723</v>
      </c>
      <c r="G260" s="13"/>
      <c r="H260" s="187" t="s">
        <v>1</v>
      </c>
      <c r="I260" s="189"/>
      <c r="J260" s="13"/>
      <c r="K260" s="13"/>
      <c r="L260" s="185"/>
      <c r="M260" s="190"/>
      <c r="N260" s="191"/>
      <c r="O260" s="191"/>
      <c r="P260" s="191"/>
      <c r="Q260" s="191"/>
      <c r="R260" s="191"/>
      <c r="S260" s="191"/>
      <c r="T260" s="19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87" t="s">
        <v>265</v>
      </c>
      <c r="AU260" s="187" t="s">
        <v>90</v>
      </c>
      <c r="AV260" s="13" t="s">
        <v>87</v>
      </c>
      <c r="AW260" s="13" t="s">
        <v>35</v>
      </c>
      <c r="AX260" s="13" t="s">
        <v>79</v>
      </c>
      <c r="AY260" s="187" t="s">
        <v>255</v>
      </c>
    </row>
    <row r="261" s="14" customFormat="1">
      <c r="A261" s="14"/>
      <c r="B261" s="193"/>
      <c r="C261" s="14"/>
      <c r="D261" s="186" t="s">
        <v>265</v>
      </c>
      <c r="E261" s="194" t="s">
        <v>1</v>
      </c>
      <c r="F261" s="195" t="s">
        <v>1728</v>
      </c>
      <c r="G261" s="14"/>
      <c r="H261" s="196">
        <v>57.770000000000003</v>
      </c>
      <c r="I261" s="197"/>
      <c r="J261" s="14"/>
      <c r="K261" s="14"/>
      <c r="L261" s="193"/>
      <c r="M261" s="198"/>
      <c r="N261" s="199"/>
      <c r="O261" s="199"/>
      <c r="P261" s="199"/>
      <c r="Q261" s="199"/>
      <c r="R261" s="199"/>
      <c r="S261" s="199"/>
      <c r="T261" s="20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194" t="s">
        <v>265</v>
      </c>
      <c r="AU261" s="194" t="s">
        <v>90</v>
      </c>
      <c r="AV261" s="14" t="s">
        <v>90</v>
      </c>
      <c r="AW261" s="14" t="s">
        <v>35</v>
      </c>
      <c r="AX261" s="14" t="s">
        <v>79</v>
      </c>
      <c r="AY261" s="194" t="s">
        <v>255</v>
      </c>
    </row>
    <row r="262" s="15" customFormat="1">
      <c r="A262" s="15"/>
      <c r="B262" s="201"/>
      <c r="C262" s="15"/>
      <c r="D262" s="186" t="s">
        <v>265</v>
      </c>
      <c r="E262" s="202" t="s">
        <v>1</v>
      </c>
      <c r="F262" s="203" t="s">
        <v>269</v>
      </c>
      <c r="G262" s="15"/>
      <c r="H262" s="204">
        <v>57.770000000000003</v>
      </c>
      <c r="I262" s="205"/>
      <c r="J262" s="15"/>
      <c r="K262" s="15"/>
      <c r="L262" s="201"/>
      <c r="M262" s="206"/>
      <c r="N262" s="207"/>
      <c r="O262" s="207"/>
      <c r="P262" s="207"/>
      <c r="Q262" s="207"/>
      <c r="R262" s="207"/>
      <c r="S262" s="207"/>
      <c r="T262" s="208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02" t="s">
        <v>265</v>
      </c>
      <c r="AU262" s="202" t="s">
        <v>90</v>
      </c>
      <c r="AV262" s="15" t="s">
        <v>270</v>
      </c>
      <c r="AW262" s="15" t="s">
        <v>35</v>
      </c>
      <c r="AX262" s="15" t="s">
        <v>87</v>
      </c>
      <c r="AY262" s="202" t="s">
        <v>255</v>
      </c>
    </row>
    <row r="263" s="2" customFormat="1" ht="24.15" customHeight="1">
      <c r="A263" s="38"/>
      <c r="B263" s="171"/>
      <c r="C263" s="172" t="s">
        <v>316</v>
      </c>
      <c r="D263" s="172" t="s">
        <v>258</v>
      </c>
      <c r="E263" s="173" t="s">
        <v>832</v>
      </c>
      <c r="F263" s="174" t="s">
        <v>833</v>
      </c>
      <c r="G263" s="175" t="s">
        <v>693</v>
      </c>
      <c r="H263" s="176">
        <v>173.31</v>
      </c>
      <c r="I263" s="177"/>
      <c r="J263" s="178">
        <f>ROUND(I263*H263,2)</f>
        <v>0</v>
      </c>
      <c r="K263" s="174" t="s">
        <v>262</v>
      </c>
      <c r="L263" s="39"/>
      <c r="M263" s="179" t="s">
        <v>1</v>
      </c>
      <c r="N263" s="180" t="s">
        <v>44</v>
      </c>
      <c r="O263" s="77"/>
      <c r="P263" s="181">
        <f>O263*H263</f>
        <v>0</v>
      </c>
      <c r="Q263" s="181">
        <v>0</v>
      </c>
      <c r="R263" s="181">
        <f>Q263*H263</f>
        <v>0</v>
      </c>
      <c r="S263" s="181">
        <v>0.0030000000000000001</v>
      </c>
      <c r="T263" s="182">
        <f>S263*H263</f>
        <v>0.51993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3" t="s">
        <v>263</v>
      </c>
      <c r="AT263" s="183" t="s">
        <v>258</v>
      </c>
      <c r="AU263" s="183" t="s">
        <v>90</v>
      </c>
      <c r="AY263" s="19" t="s">
        <v>255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19" t="s">
        <v>87</v>
      </c>
      <c r="BK263" s="184">
        <f>ROUND(I263*H263,2)</f>
        <v>0</v>
      </c>
      <c r="BL263" s="19" t="s">
        <v>263</v>
      </c>
      <c r="BM263" s="183" t="s">
        <v>1766</v>
      </c>
    </row>
    <row r="264" s="13" customFormat="1">
      <c r="A264" s="13"/>
      <c r="B264" s="185"/>
      <c r="C264" s="13"/>
      <c r="D264" s="186" t="s">
        <v>265</v>
      </c>
      <c r="E264" s="187" t="s">
        <v>1</v>
      </c>
      <c r="F264" s="188" t="s">
        <v>835</v>
      </c>
      <c r="G264" s="13"/>
      <c r="H264" s="187" t="s">
        <v>1</v>
      </c>
      <c r="I264" s="189"/>
      <c r="J264" s="13"/>
      <c r="K264" s="13"/>
      <c r="L264" s="185"/>
      <c r="M264" s="190"/>
      <c r="N264" s="191"/>
      <c r="O264" s="191"/>
      <c r="P264" s="191"/>
      <c r="Q264" s="191"/>
      <c r="R264" s="191"/>
      <c r="S264" s="191"/>
      <c r="T264" s="19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87" t="s">
        <v>265</v>
      </c>
      <c r="AU264" s="187" t="s">
        <v>90</v>
      </c>
      <c r="AV264" s="13" t="s">
        <v>87</v>
      </c>
      <c r="AW264" s="13" t="s">
        <v>35</v>
      </c>
      <c r="AX264" s="13" t="s">
        <v>79</v>
      </c>
      <c r="AY264" s="187" t="s">
        <v>255</v>
      </c>
    </row>
    <row r="265" s="13" customFormat="1">
      <c r="A265" s="13"/>
      <c r="B265" s="185"/>
      <c r="C265" s="13"/>
      <c r="D265" s="186" t="s">
        <v>265</v>
      </c>
      <c r="E265" s="187" t="s">
        <v>1</v>
      </c>
      <c r="F265" s="188" t="s">
        <v>1723</v>
      </c>
      <c r="G265" s="13"/>
      <c r="H265" s="187" t="s">
        <v>1</v>
      </c>
      <c r="I265" s="189"/>
      <c r="J265" s="13"/>
      <c r="K265" s="13"/>
      <c r="L265" s="185"/>
      <c r="M265" s="190"/>
      <c r="N265" s="191"/>
      <c r="O265" s="191"/>
      <c r="P265" s="191"/>
      <c r="Q265" s="191"/>
      <c r="R265" s="191"/>
      <c r="S265" s="191"/>
      <c r="T265" s="19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87" t="s">
        <v>265</v>
      </c>
      <c r="AU265" s="187" t="s">
        <v>90</v>
      </c>
      <c r="AV265" s="13" t="s">
        <v>87</v>
      </c>
      <c r="AW265" s="13" t="s">
        <v>35</v>
      </c>
      <c r="AX265" s="13" t="s">
        <v>79</v>
      </c>
      <c r="AY265" s="187" t="s">
        <v>255</v>
      </c>
    </row>
    <row r="266" s="14" customFormat="1">
      <c r="A266" s="14"/>
      <c r="B266" s="193"/>
      <c r="C266" s="14"/>
      <c r="D266" s="186" t="s">
        <v>265</v>
      </c>
      <c r="E266" s="194" t="s">
        <v>1</v>
      </c>
      <c r="F266" s="195" t="s">
        <v>1767</v>
      </c>
      <c r="G266" s="14"/>
      <c r="H266" s="196">
        <v>173.31</v>
      </c>
      <c r="I266" s="197"/>
      <c r="J266" s="14"/>
      <c r="K266" s="14"/>
      <c r="L266" s="193"/>
      <c r="M266" s="198"/>
      <c r="N266" s="199"/>
      <c r="O266" s="199"/>
      <c r="P266" s="199"/>
      <c r="Q266" s="199"/>
      <c r="R266" s="199"/>
      <c r="S266" s="199"/>
      <c r="T266" s="20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194" t="s">
        <v>265</v>
      </c>
      <c r="AU266" s="194" t="s">
        <v>90</v>
      </c>
      <c r="AV266" s="14" t="s">
        <v>90</v>
      </c>
      <c r="AW266" s="14" t="s">
        <v>35</v>
      </c>
      <c r="AX266" s="14" t="s">
        <v>79</v>
      </c>
      <c r="AY266" s="194" t="s">
        <v>255</v>
      </c>
    </row>
    <row r="267" s="15" customFormat="1">
      <c r="A267" s="15"/>
      <c r="B267" s="201"/>
      <c r="C267" s="15"/>
      <c r="D267" s="186" t="s">
        <v>265</v>
      </c>
      <c r="E267" s="202" t="s">
        <v>1</v>
      </c>
      <c r="F267" s="203" t="s">
        <v>269</v>
      </c>
      <c r="G267" s="15"/>
      <c r="H267" s="204">
        <v>173.31</v>
      </c>
      <c r="I267" s="205"/>
      <c r="J267" s="15"/>
      <c r="K267" s="15"/>
      <c r="L267" s="201"/>
      <c r="M267" s="206"/>
      <c r="N267" s="207"/>
      <c r="O267" s="207"/>
      <c r="P267" s="207"/>
      <c r="Q267" s="207"/>
      <c r="R267" s="207"/>
      <c r="S267" s="207"/>
      <c r="T267" s="208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02" t="s">
        <v>265</v>
      </c>
      <c r="AU267" s="202" t="s">
        <v>90</v>
      </c>
      <c r="AV267" s="15" t="s">
        <v>270</v>
      </c>
      <c r="AW267" s="15" t="s">
        <v>35</v>
      </c>
      <c r="AX267" s="15" t="s">
        <v>87</v>
      </c>
      <c r="AY267" s="202" t="s">
        <v>255</v>
      </c>
    </row>
    <row r="268" s="2" customFormat="1" ht="24.15" customHeight="1">
      <c r="A268" s="38"/>
      <c r="B268" s="171"/>
      <c r="C268" s="172" t="s">
        <v>434</v>
      </c>
      <c r="D268" s="172" t="s">
        <v>258</v>
      </c>
      <c r="E268" s="173" t="s">
        <v>838</v>
      </c>
      <c r="F268" s="174" t="s">
        <v>839</v>
      </c>
      <c r="G268" s="175" t="s">
        <v>693</v>
      </c>
      <c r="H268" s="176">
        <v>57.770000000000003</v>
      </c>
      <c r="I268" s="177"/>
      <c r="J268" s="178">
        <f>ROUND(I268*H268,2)</f>
        <v>0</v>
      </c>
      <c r="K268" s="174" t="s">
        <v>840</v>
      </c>
      <c r="L268" s="39"/>
      <c r="M268" s="179" t="s">
        <v>1</v>
      </c>
      <c r="N268" s="180" t="s">
        <v>44</v>
      </c>
      <c r="O268" s="77"/>
      <c r="P268" s="181">
        <f>O268*H268</f>
        <v>0</v>
      </c>
      <c r="Q268" s="181">
        <v>0.00029999999999999997</v>
      </c>
      <c r="R268" s="181">
        <f>Q268*H268</f>
        <v>0.017330999999999999</v>
      </c>
      <c r="S268" s="181">
        <v>0</v>
      </c>
      <c r="T268" s="18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3" t="s">
        <v>263</v>
      </c>
      <c r="AT268" s="183" t="s">
        <v>258</v>
      </c>
      <c r="AU268" s="183" t="s">
        <v>90</v>
      </c>
      <c r="AY268" s="19" t="s">
        <v>255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19" t="s">
        <v>87</v>
      </c>
      <c r="BK268" s="184">
        <f>ROUND(I268*H268,2)</f>
        <v>0</v>
      </c>
      <c r="BL268" s="19" t="s">
        <v>263</v>
      </c>
      <c r="BM268" s="183" t="s">
        <v>1768</v>
      </c>
    </row>
    <row r="269" s="13" customFormat="1">
      <c r="A269" s="13"/>
      <c r="B269" s="185"/>
      <c r="C269" s="13"/>
      <c r="D269" s="186" t="s">
        <v>265</v>
      </c>
      <c r="E269" s="187" t="s">
        <v>1</v>
      </c>
      <c r="F269" s="188" t="s">
        <v>1723</v>
      </c>
      <c r="G269" s="13"/>
      <c r="H269" s="187" t="s">
        <v>1</v>
      </c>
      <c r="I269" s="189"/>
      <c r="J269" s="13"/>
      <c r="K269" s="13"/>
      <c r="L269" s="185"/>
      <c r="M269" s="190"/>
      <c r="N269" s="191"/>
      <c r="O269" s="191"/>
      <c r="P269" s="191"/>
      <c r="Q269" s="191"/>
      <c r="R269" s="191"/>
      <c r="S269" s="191"/>
      <c r="T269" s="19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87" t="s">
        <v>265</v>
      </c>
      <c r="AU269" s="187" t="s">
        <v>90</v>
      </c>
      <c r="AV269" s="13" t="s">
        <v>87</v>
      </c>
      <c r="AW269" s="13" t="s">
        <v>35</v>
      </c>
      <c r="AX269" s="13" t="s">
        <v>79</v>
      </c>
      <c r="AY269" s="187" t="s">
        <v>255</v>
      </c>
    </row>
    <row r="270" s="14" customFormat="1">
      <c r="A270" s="14"/>
      <c r="B270" s="193"/>
      <c r="C270" s="14"/>
      <c r="D270" s="186" t="s">
        <v>265</v>
      </c>
      <c r="E270" s="194" t="s">
        <v>1</v>
      </c>
      <c r="F270" s="195" t="s">
        <v>1728</v>
      </c>
      <c r="G270" s="14"/>
      <c r="H270" s="196">
        <v>57.770000000000003</v>
      </c>
      <c r="I270" s="197"/>
      <c r="J270" s="14"/>
      <c r="K270" s="14"/>
      <c r="L270" s="193"/>
      <c r="M270" s="198"/>
      <c r="N270" s="199"/>
      <c r="O270" s="199"/>
      <c r="P270" s="199"/>
      <c r="Q270" s="199"/>
      <c r="R270" s="199"/>
      <c r="S270" s="199"/>
      <c r="T270" s="20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194" t="s">
        <v>265</v>
      </c>
      <c r="AU270" s="194" t="s">
        <v>90</v>
      </c>
      <c r="AV270" s="14" t="s">
        <v>90</v>
      </c>
      <c r="AW270" s="14" t="s">
        <v>35</v>
      </c>
      <c r="AX270" s="14" t="s">
        <v>79</v>
      </c>
      <c r="AY270" s="194" t="s">
        <v>255</v>
      </c>
    </row>
    <row r="271" s="15" customFormat="1">
      <c r="A271" s="15"/>
      <c r="B271" s="201"/>
      <c r="C271" s="15"/>
      <c r="D271" s="186" t="s">
        <v>265</v>
      </c>
      <c r="E271" s="202" t="s">
        <v>1</v>
      </c>
      <c r="F271" s="203" t="s">
        <v>269</v>
      </c>
      <c r="G271" s="15"/>
      <c r="H271" s="204">
        <v>57.770000000000003</v>
      </c>
      <c r="I271" s="205"/>
      <c r="J271" s="15"/>
      <c r="K271" s="15"/>
      <c r="L271" s="201"/>
      <c r="M271" s="206"/>
      <c r="N271" s="207"/>
      <c r="O271" s="207"/>
      <c r="P271" s="207"/>
      <c r="Q271" s="207"/>
      <c r="R271" s="207"/>
      <c r="S271" s="207"/>
      <c r="T271" s="208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02" t="s">
        <v>265</v>
      </c>
      <c r="AU271" s="202" t="s">
        <v>90</v>
      </c>
      <c r="AV271" s="15" t="s">
        <v>270</v>
      </c>
      <c r="AW271" s="15" t="s">
        <v>35</v>
      </c>
      <c r="AX271" s="15" t="s">
        <v>87</v>
      </c>
      <c r="AY271" s="202" t="s">
        <v>255</v>
      </c>
    </row>
    <row r="272" s="2" customFormat="1" ht="37.8" customHeight="1">
      <c r="A272" s="38"/>
      <c r="B272" s="171"/>
      <c r="C272" s="209" t="s">
        <v>438</v>
      </c>
      <c r="D272" s="209" t="s">
        <v>277</v>
      </c>
      <c r="E272" s="210" t="s">
        <v>842</v>
      </c>
      <c r="F272" s="211" t="s">
        <v>843</v>
      </c>
      <c r="G272" s="212" t="s">
        <v>693</v>
      </c>
      <c r="H272" s="213">
        <v>69.935000000000002</v>
      </c>
      <c r="I272" s="214"/>
      <c r="J272" s="215">
        <f>ROUND(I272*H272,2)</f>
        <v>0</v>
      </c>
      <c r="K272" s="211" t="s">
        <v>262</v>
      </c>
      <c r="L272" s="216"/>
      <c r="M272" s="217" t="s">
        <v>1</v>
      </c>
      <c r="N272" s="218" t="s">
        <v>44</v>
      </c>
      <c r="O272" s="77"/>
      <c r="P272" s="181">
        <f>O272*H272</f>
        <v>0</v>
      </c>
      <c r="Q272" s="181">
        <v>0.0032000000000000002</v>
      </c>
      <c r="R272" s="181">
        <f>Q272*H272</f>
        <v>0.22379200000000002</v>
      </c>
      <c r="S272" s="181">
        <v>0</v>
      </c>
      <c r="T272" s="18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83" t="s">
        <v>397</v>
      </c>
      <c r="AT272" s="183" t="s">
        <v>277</v>
      </c>
      <c r="AU272" s="183" t="s">
        <v>90</v>
      </c>
      <c r="AY272" s="19" t="s">
        <v>255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19" t="s">
        <v>87</v>
      </c>
      <c r="BK272" s="184">
        <f>ROUND(I272*H272,2)</f>
        <v>0</v>
      </c>
      <c r="BL272" s="19" t="s">
        <v>263</v>
      </c>
      <c r="BM272" s="183" t="s">
        <v>1769</v>
      </c>
    </row>
    <row r="273" s="14" customFormat="1">
      <c r="A273" s="14"/>
      <c r="B273" s="193"/>
      <c r="C273" s="14"/>
      <c r="D273" s="186" t="s">
        <v>265</v>
      </c>
      <c r="E273" s="194" t="s">
        <v>1</v>
      </c>
      <c r="F273" s="195" t="s">
        <v>1770</v>
      </c>
      <c r="G273" s="14"/>
      <c r="H273" s="196">
        <v>69.935000000000002</v>
      </c>
      <c r="I273" s="197"/>
      <c r="J273" s="14"/>
      <c r="K273" s="14"/>
      <c r="L273" s="193"/>
      <c r="M273" s="198"/>
      <c r="N273" s="199"/>
      <c r="O273" s="199"/>
      <c r="P273" s="199"/>
      <c r="Q273" s="199"/>
      <c r="R273" s="199"/>
      <c r="S273" s="199"/>
      <c r="T273" s="20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194" t="s">
        <v>265</v>
      </c>
      <c r="AU273" s="194" t="s">
        <v>90</v>
      </c>
      <c r="AV273" s="14" t="s">
        <v>90</v>
      </c>
      <c r="AW273" s="14" t="s">
        <v>35</v>
      </c>
      <c r="AX273" s="14" t="s">
        <v>87</v>
      </c>
      <c r="AY273" s="194" t="s">
        <v>255</v>
      </c>
    </row>
    <row r="274" s="2" customFormat="1" ht="21.75" customHeight="1">
      <c r="A274" s="38"/>
      <c r="B274" s="171"/>
      <c r="C274" s="172" t="s">
        <v>442</v>
      </c>
      <c r="D274" s="172" t="s">
        <v>258</v>
      </c>
      <c r="E274" s="173" t="s">
        <v>846</v>
      </c>
      <c r="F274" s="174" t="s">
        <v>847</v>
      </c>
      <c r="G274" s="175" t="s">
        <v>297</v>
      </c>
      <c r="H274" s="176">
        <v>5.5030000000000001</v>
      </c>
      <c r="I274" s="177"/>
      <c r="J274" s="178">
        <f>ROUND(I274*H274,2)</f>
        <v>0</v>
      </c>
      <c r="K274" s="174" t="s">
        <v>262</v>
      </c>
      <c r="L274" s="39"/>
      <c r="M274" s="179" t="s">
        <v>1</v>
      </c>
      <c r="N274" s="180" t="s">
        <v>44</v>
      </c>
      <c r="O274" s="77"/>
      <c r="P274" s="181">
        <f>O274*H274</f>
        <v>0</v>
      </c>
      <c r="Q274" s="181">
        <v>1.0000000000000001E-05</v>
      </c>
      <c r="R274" s="181">
        <f>Q274*H274</f>
        <v>5.5030000000000007E-05</v>
      </c>
      <c r="S274" s="181">
        <v>0</v>
      </c>
      <c r="T274" s="18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83" t="s">
        <v>263</v>
      </c>
      <c r="AT274" s="183" t="s">
        <v>258</v>
      </c>
      <c r="AU274" s="183" t="s">
        <v>90</v>
      </c>
      <c r="AY274" s="19" t="s">
        <v>255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19" t="s">
        <v>87</v>
      </c>
      <c r="BK274" s="184">
        <f>ROUND(I274*H274,2)</f>
        <v>0</v>
      </c>
      <c r="BL274" s="19" t="s">
        <v>263</v>
      </c>
      <c r="BM274" s="183" t="s">
        <v>1771</v>
      </c>
    </row>
    <row r="275" s="13" customFormat="1">
      <c r="A275" s="13"/>
      <c r="B275" s="185"/>
      <c r="C275" s="13"/>
      <c r="D275" s="186" t="s">
        <v>265</v>
      </c>
      <c r="E275" s="187" t="s">
        <v>1</v>
      </c>
      <c r="F275" s="188" t="s">
        <v>849</v>
      </c>
      <c r="G275" s="13"/>
      <c r="H275" s="187" t="s">
        <v>1</v>
      </c>
      <c r="I275" s="189"/>
      <c r="J275" s="13"/>
      <c r="K275" s="13"/>
      <c r="L275" s="185"/>
      <c r="M275" s="190"/>
      <c r="N275" s="191"/>
      <c r="O275" s="191"/>
      <c r="P275" s="191"/>
      <c r="Q275" s="191"/>
      <c r="R275" s="191"/>
      <c r="S275" s="191"/>
      <c r="T275" s="19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87" t="s">
        <v>265</v>
      </c>
      <c r="AU275" s="187" t="s">
        <v>90</v>
      </c>
      <c r="AV275" s="13" t="s">
        <v>87</v>
      </c>
      <c r="AW275" s="13" t="s">
        <v>35</v>
      </c>
      <c r="AX275" s="13" t="s">
        <v>79</v>
      </c>
      <c r="AY275" s="187" t="s">
        <v>255</v>
      </c>
    </row>
    <row r="276" s="13" customFormat="1">
      <c r="A276" s="13"/>
      <c r="B276" s="185"/>
      <c r="C276" s="13"/>
      <c r="D276" s="186" t="s">
        <v>265</v>
      </c>
      <c r="E276" s="187" t="s">
        <v>1</v>
      </c>
      <c r="F276" s="188" t="s">
        <v>1723</v>
      </c>
      <c r="G276" s="13"/>
      <c r="H276" s="187" t="s">
        <v>1</v>
      </c>
      <c r="I276" s="189"/>
      <c r="J276" s="13"/>
      <c r="K276" s="13"/>
      <c r="L276" s="185"/>
      <c r="M276" s="190"/>
      <c r="N276" s="191"/>
      <c r="O276" s="191"/>
      <c r="P276" s="191"/>
      <c r="Q276" s="191"/>
      <c r="R276" s="191"/>
      <c r="S276" s="191"/>
      <c r="T276" s="19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87" t="s">
        <v>265</v>
      </c>
      <c r="AU276" s="187" t="s">
        <v>90</v>
      </c>
      <c r="AV276" s="13" t="s">
        <v>87</v>
      </c>
      <c r="AW276" s="13" t="s">
        <v>35</v>
      </c>
      <c r="AX276" s="13" t="s">
        <v>79</v>
      </c>
      <c r="AY276" s="187" t="s">
        <v>255</v>
      </c>
    </row>
    <row r="277" s="14" customFormat="1">
      <c r="A277" s="14"/>
      <c r="B277" s="193"/>
      <c r="C277" s="14"/>
      <c r="D277" s="186" t="s">
        <v>265</v>
      </c>
      <c r="E277" s="194" t="s">
        <v>1</v>
      </c>
      <c r="F277" s="195" t="s">
        <v>1772</v>
      </c>
      <c r="G277" s="14"/>
      <c r="H277" s="196">
        <v>5.5750000000000002</v>
      </c>
      <c r="I277" s="197"/>
      <c r="J277" s="14"/>
      <c r="K277" s="14"/>
      <c r="L277" s="193"/>
      <c r="M277" s="198"/>
      <c r="N277" s="199"/>
      <c r="O277" s="199"/>
      <c r="P277" s="199"/>
      <c r="Q277" s="199"/>
      <c r="R277" s="199"/>
      <c r="S277" s="199"/>
      <c r="T277" s="20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4" t="s">
        <v>265</v>
      </c>
      <c r="AU277" s="194" t="s">
        <v>90</v>
      </c>
      <c r="AV277" s="14" t="s">
        <v>90</v>
      </c>
      <c r="AW277" s="14" t="s">
        <v>35</v>
      </c>
      <c r="AX277" s="14" t="s">
        <v>79</v>
      </c>
      <c r="AY277" s="194" t="s">
        <v>255</v>
      </c>
    </row>
    <row r="278" s="14" customFormat="1">
      <c r="A278" s="14"/>
      <c r="B278" s="193"/>
      <c r="C278" s="14"/>
      <c r="D278" s="186" t="s">
        <v>265</v>
      </c>
      <c r="E278" s="194" t="s">
        <v>1</v>
      </c>
      <c r="F278" s="195" t="s">
        <v>1147</v>
      </c>
      <c r="G278" s="14"/>
      <c r="H278" s="196">
        <v>-0.071999999999999995</v>
      </c>
      <c r="I278" s="197"/>
      <c r="J278" s="14"/>
      <c r="K278" s="14"/>
      <c r="L278" s="193"/>
      <c r="M278" s="198"/>
      <c r="N278" s="199"/>
      <c r="O278" s="199"/>
      <c r="P278" s="199"/>
      <c r="Q278" s="199"/>
      <c r="R278" s="199"/>
      <c r="S278" s="199"/>
      <c r="T278" s="20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194" t="s">
        <v>265</v>
      </c>
      <c r="AU278" s="194" t="s">
        <v>90</v>
      </c>
      <c r="AV278" s="14" t="s">
        <v>90</v>
      </c>
      <c r="AW278" s="14" t="s">
        <v>35</v>
      </c>
      <c r="AX278" s="14" t="s">
        <v>79</v>
      </c>
      <c r="AY278" s="194" t="s">
        <v>255</v>
      </c>
    </row>
    <row r="279" s="15" customFormat="1">
      <c r="A279" s="15"/>
      <c r="B279" s="201"/>
      <c r="C279" s="15"/>
      <c r="D279" s="186" t="s">
        <v>265</v>
      </c>
      <c r="E279" s="202" t="s">
        <v>1</v>
      </c>
      <c r="F279" s="203" t="s">
        <v>269</v>
      </c>
      <c r="G279" s="15"/>
      <c r="H279" s="204">
        <v>5.5030000000000001</v>
      </c>
      <c r="I279" s="205"/>
      <c r="J279" s="15"/>
      <c r="K279" s="15"/>
      <c r="L279" s="201"/>
      <c r="M279" s="206"/>
      <c r="N279" s="207"/>
      <c r="O279" s="207"/>
      <c r="P279" s="207"/>
      <c r="Q279" s="207"/>
      <c r="R279" s="207"/>
      <c r="S279" s="207"/>
      <c r="T279" s="20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02" t="s">
        <v>265</v>
      </c>
      <c r="AU279" s="202" t="s">
        <v>90</v>
      </c>
      <c r="AV279" s="15" t="s">
        <v>270</v>
      </c>
      <c r="AW279" s="15" t="s">
        <v>35</v>
      </c>
      <c r="AX279" s="15" t="s">
        <v>87</v>
      </c>
      <c r="AY279" s="202" t="s">
        <v>255</v>
      </c>
    </row>
    <row r="280" s="2" customFormat="1" ht="16.5" customHeight="1">
      <c r="A280" s="38"/>
      <c r="B280" s="171"/>
      <c r="C280" s="172" t="s">
        <v>446</v>
      </c>
      <c r="D280" s="172" t="s">
        <v>258</v>
      </c>
      <c r="E280" s="173" t="s">
        <v>853</v>
      </c>
      <c r="F280" s="174" t="s">
        <v>854</v>
      </c>
      <c r="G280" s="175" t="s">
        <v>693</v>
      </c>
      <c r="H280" s="176">
        <v>57.770000000000003</v>
      </c>
      <c r="I280" s="177"/>
      <c r="J280" s="178">
        <f>ROUND(I280*H280,2)</f>
        <v>0</v>
      </c>
      <c r="K280" s="174" t="s">
        <v>262</v>
      </c>
      <c r="L280" s="39"/>
      <c r="M280" s="179" t="s">
        <v>1</v>
      </c>
      <c r="N280" s="180" t="s">
        <v>44</v>
      </c>
      <c r="O280" s="77"/>
      <c r="P280" s="181">
        <f>O280*H280</f>
        <v>0</v>
      </c>
      <c r="Q280" s="181">
        <v>0</v>
      </c>
      <c r="R280" s="181">
        <f>Q280*H280</f>
        <v>0</v>
      </c>
      <c r="S280" s="181">
        <v>0</v>
      </c>
      <c r="T280" s="18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3" t="s">
        <v>263</v>
      </c>
      <c r="AT280" s="183" t="s">
        <v>258</v>
      </c>
      <c r="AU280" s="183" t="s">
        <v>90</v>
      </c>
      <c r="AY280" s="19" t="s">
        <v>255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19" t="s">
        <v>87</v>
      </c>
      <c r="BK280" s="184">
        <f>ROUND(I280*H280,2)</f>
        <v>0</v>
      </c>
      <c r="BL280" s="19" t="s">
        <v>263</v>
      </c>
      <c r="BM280" s="183" t="s">
        <v>1773</v>
      </c>
    </row>
    <row r="281" s="13" customFormat="1">
      <c r="A281" s="13"/>
      <c r="B281" s="185"/>
      <c r="C281" s="13"/>
      <c r="D281" s="186" t="s">
        <v>265</v>
      </c>
      <c r="E281" s="187" t="s">
        <v>1</v>
      </c>
      <c r="F281" s="188" t="s">
        <v>828</v>
      </c>
      <c r="G281" s="13"/>
      <c r="H281" s="187" t="s">
        <v>1</v>
      </c>
      <c r="I281" s="189"/>
      <c r="J281" s="13"/>
      <c r="K281" s="13"/>
      <c r="L281" s="185"/>
      <c r="M281" s="190"/>
      <c r="N281" s="191"/>
      <c r="O281" s="191"/>
      <c r="P281" s="191"/>
      <c r="Q281" s="191"/>
      <c r="R281" s="191"/>
      <c r="S281" s="191"/>
      <c r="T281" s="19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87" t="s">
        <v>265</v>
      </c>
      <c r="AU281" s="187" t="s">
        <v>90</v>
      </c>
      <c r="AV281" s="13" t="s">
        <v>87</v>
      </c>
      <c r="AW281" s="13" t="s">
        <v>35</v>
      </c>
      <c r="AX281" s="13" t="s">
        <v>79</v>
      </c>
      <c r="AY281" s="187" t="s">
        <v>255</v>
      </c>
    </row>
    <row r="282" s="13" customFormat="1">
      <c r="A282" s="13"/>
      <c r="B282" s="185"/>
      <c r="C282" s="13"/>
      <c r="D282" s="186" t="s">
        <v>265</v>
      </c>
      <c r="E282" s="187" t="s">
        <v>1</v>
      </c>
      <c r="F282" s="188" t="s">
        <v>1723</v>
      </c>
      <c r="G282" s="13"/>
      <c r="H282" s="187" t="s">
        <v>1</v>
      </c>
      <c r="I282" s="189"/>
      <c r="J282" s="13"/>
      <c r="K282" s="13"/>
      <c r="L282" s="185"/>
      <c r="M282" s="190"/>
      <c r="N282" s="191"/>
      <c r="O282" s="191"/>
      <c r="P282" s="191"/>
      <c r="Q282" s="191"/>
      <c r="R282" s="191"/>
      <c r="S282" s="191"/>
      <c r="T282" s="19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87" t="s">
        <v>265</v>
      </c>
      <c r="AU282" s="187" t="s">
        <v>90</v>
      </c>
      <c r="AV282" s="13" t="s">
        <v>87</v>
      </c>
      <c r="AW282" s="13" t="s">
        <v>35</v>
      </c>
      <c r="AX282" s="13" t="s">
        <v>79</v>
      </c>
      <c r="AY282" s="187" t="s">
        <v>255</v>
      </c>
    </row>
    <row r="283" s="14" customFormat="1">
      <c r="A283" s="14"/>
      <c r="B283" s="193"/>
      <c r="C283" s="14"/>
      <c r="D283" s="186" t="s">
        <v>265</v>
      </c>
      <c r="E283" s="194" t="s">
        <v>1</v>
      </c>
      <c r="F283" s="195" t="s">
        <v>1728</v>
      </c>
      <c r="G283" s="14"/>
      <c r="H283" s="196">
        <v>57.770000000000003</v>
      </c>
      <c r="I283" s="197"/>
      <c r="J283" s="14"/>
      <c r="K283" s="14"/>
      <c r="L283" s="193"/>
      <c r="M283" s="198"/>
      <c r="N283" s="199"/>
      <c r="O283" s="199"/>
      <c r="P283" s="199"/>
      <c r="Q283" s="199"/>
      <c r="R283" s="199"/>
      <c r="S283" s="199"/>
      <c r="T283" s="20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194" t="s">
        <v>265</v>
      </c>
      <c r="AU283" s="194" t="s">
        <v>90</v>
      </c>
      <c r="AV283" s="14" t="s">
        <v>90</v>
      </c>
      <c r="AW283" s="14" t="s">
        <v>35</v>
      </c>
      <c r="AX283" s="14" t="s">
        <v>79</v>
      </c>
      <c r="AY283" s="194" t="s">
        <v>255</v>
      </c>
    </row>
    <row r="284" s="15" customFormat="1">
      <c r="A284" s="15"/>
      <c r="B284" s="201"/>
      <c r="C284" s="15"/>
      <c r="D284" s="186" t="s">
        <v>265</v>
      </c>
      <c r="E284" s="202" t="s">
        <v>1</v>
      </c>
      <c r="F284" s="203" t="s">
        <v>269</v>
      </c>
      <c r="G284" s="15"/>
      <c r="H284" s="204">
        <v>57.770000000000003</v>
      </c>
      <c r="I284" s="205"/>
      <c r="J284" s="15"/>
      <c r="K284" s="15"/>
      <c r="L284" s="201"/>
      <c r="M284" s="206"/>
      <c r="N284" s="207"/>
      <c r="O284" s="207"/>
      <c r="P284" s="207"/>
      <c r="Q284" s="207"/>
      <c r="R284" s="207"/>
      <c r="S284" s="207"/>
      <c r="T284" s="208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02" t="s">
        <v>265</v>
      </c>
      <c r="AU284" s="202" t="s">
        <v>90</v>
      </c>
      <c r="AV284" s="15" t="s">
        <v>270</v>
      </c>
      <c r="AW284" s="15" t="s">
        <v>35</v>
      </c>
      <c r="AX284" s="15" t="s">
        <v>87</v>
      </c>
      <c r="AY284" s="202" t="s">
        <v>255</v>
      </c>
    </row>
    <row r="285" s="2" customFormat="1" ht="49.05" customHeight="1">
      <c r="A285" s="38"/>
      <c r="B285" s="171"/>
      <c r="C285" s="172" t="s">
        <v>450</v>
      </c>
      <c r="D285" s="172" t="s">
        <v>258</v>
      </c>
      <c r="E285" s="173" t="s">
        <v>856</v>
      </c>
      <c r="F285" s="174" t="s">
        <v>857</v>
      </c>
      <c r="G285" s="175" t="s">
        <v>759</v>
      </c>
      <c r="H285" s="224"/>
      <c r="I285" s="177"/>
      <c r="J285" s="178">
        <f>ROUND(I285*H285,2)</f>
        <v>0</v>
      </c>
      <c r="K285" s="174" t="s">
        <v>262</v>
      </c>
      <c r="L285" s="39"/>
      <c r="M285" s="179" t="s">
        <v>1</v>
      </c>
      <c r="N285" s="180" t="s">
        <v>44</v>
      </c>
      <c r="O285" s="77"/>
      <c r="P285" s="181">
        <f>O285*H285</f>
        <v>0</v>
      </c>
      <c r="Q285" s="181">
        <v>0</v>
      </c>
      <c r="R285" s="181">
        <f>Q285*H285</f>
        <v>0</v>
      </c>
      <c r="S285" s="181">
        <v>0</v>
      </c>
      <c r="T285" s="18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3" t="s">
        <v>263</v>
      </c>
      <c r="AT285" s="183" t="s">
        <v>258</v>
      </c>
      <c r="AU285" s="183" t="s">
        <v>90</v>
      </c>
      <c r="AY285" s="19" t="s">
        <v>255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19" t="s">
        <v>87</v>
      </c>
      <c r="BK285" s="184">
        <f>ROUND(I285*H285,2)</f>
        <v>0</v>
      </c>
      <c r="BL285" s="19" t="s">
        <v>263</v>
      </c>
      <c r="BM285" s="183" t="s">
        <v>1774</v>
      </c>
    </row>
    <row r="286" s="12" customFormat="1" ht="22.8" customHeight="1">
      <c r="A286" s="12"/>
      <c r="B286" s="158"/>
      <c r="C286" s="12"/>
      <c r="D286" s="159" t="s">
        <v>78</v>
      </c>
      <c r="E286" s="169" t="s">
        <v>1150</v>
      </c>
      <c r="F286" s="169" t="s">
        <v>1151</v>
      </c>
      <c r="G286" s="12"/>
      <c r="H286" s="12"/>
      <c r="I286" s="161"/>
      <c r="J286" s="170">
        <f>BK286</f>
        <v>0</v>
      </c>
      <c r="K286" s="12"/>
      <c r="L286" s="158"/>
      <c r="M286" s="163"/>
      <c r="N286" s="164"/>
      <c r="O286" s="164"/>
      <c r="P286" s="165">
        <f>SUM(P287:P321)</f>
        <v>0</v>
      </c>
      <c r="Q286" s="164"/>
      <c r="R286" s="165">
        <f>SUM(R287:R321)</f>
        <v>0.064749660000000001</v>
      </c>
      <c r="S286" s="164"/>
      <c r="T286" s="166">
        <f>SUM(T287:T321)</f>
        <v>0.061199999999999997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159" t="s">
        <v>90</v>
      </c>
      <c r="AT286" s="167" t="s">
        <v>78</v>
      </c>
      <c r="AU286" s="167" t="s">
        <v>87</v>
      </c>
      <c r="AY286" s="159" t="s">
        <v>255</v>
      </c>
      <c r="BK286" s="168">
        <f>SUM(BK287:BK321)</f>
        <v>0</v>
      </c>
    </row>
    <row r="287" s="2" customFormat="1" ht="24.15" customHeight="1">
      <c r="A287" s="38"/>
      <c r="B287" s="171"/>
      <c r="C287" s="172" t="s">
        <v>454</v>
      </c>
      <c r="D287" s="172" t="s">
        <v>258</v>
      </c>
      <c r="E287" s="173" t="s">
        <v>1152</v>
      </c>
      <c r="F287" s="174" t="s">
        <v>1153</v>
      </c>
      <c r="G287" s="175" t="s">
        <v>693</v>
      </c>
      <c r="H287" s="176">
        <v>2.25</v>
      </c>
      <c r="I287" s="177"/>
      <c r="J287" s="178">
        <f>ROUND(I287*H287,2)</f>
        <v>0</v>
      </c>
      <c r="K287" s="174" t="s">
        <v>262</v>
      </c>
      <c r="L287" s="39"/>
      <c r="M287" s="179" t="s">
        <v>1</v>
      </c>
      <c r="N287" s="180" t="s">
        <v>44</v>
      </c>
      <c r="O287" s="77"/>
      <c r="P287" s="181">
        <f>O287*H287</f>
        <v>0</v>
      </c>
      <c r="Q287" s="181">
        <v>0</v>
      </c>
      <c r="R287" s="181">
        <f>Q287*H287</f>
        <v>0</v>
      </c>
      <c r="S287" s="181">
        <v>0</v>
      </c>
      <c r="T287" s="18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3" t="s">
        <v>263</v>
      </c>
      <c r="AT287" s="183" t="s">
        <v>258</v>
      </c>
      <c r="AU287" s="183" t="s">
        <v>90</v>
      </c>
      <c r="AY287" s="19" t="s">
        <v>255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19" t="s">
        <v>87</v>
      </c>
      <c r="BK287" s="184">
        <f>ROUND(I287*H287,2)</f>
        <v>0</v>
      </c>
      <c r="BL287" s="19" t="s">
        <v>263</v>
      </c>
      <c r="BM287" s="183" t="s">
        <v>1775</v>
      </c>
    </row>
    <row r="288" s="13" customFormat="1">
      <c r="A288" s="13"/>
      <c r="B288" s="185"/>
      <c r="C288" s="13"/>
      <c r="D288" s="186" t="s">
        <v>265</v>
      </c>
      <c r="E288" s="187" t="s">
        <v>1</v>
      </c>
      <c r="F288" s="188" t="s">
        <v>1723</v>
      </c>
      <c r="G288" s="13"/>
      <c r="H288" s="187" t="s">
        <v>1</v>
      </c>
      <c r="I288" s="189"/>
      <c r="J288" s="13"/>
      <c r="K288" s="13"/>
      <c r="L288" s="185"/>
      <c r="M288" s="190"/>
      <c r="N288" s="191"/>
      <c r="O288" s="191"/>
      <c r="P288" s="191"/>
      <c r="Q288" s="191"/>
      <c r="R288" s="191"/>
      <c r="S288" s="191"/>
      <c r="T288" s="19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87" t="s">
        <v>265</v>
      </c>
      <c r="AU288" s="187" t="s">
        <v>90</v>
      </c>
      <c r="AV288" s="13" t="s">
        <v>87</v>
      </c>
      <c r="AW288" s="13" t="s">
        <v>35</v>
      </c>
      <c r="AX288" s="13" t="s">
        <v>79</v>
      </c>
      <c r="AY288" s="187" t="s">
        <v>255</v>
      </c>
    </row>
    <row r="289" s="14" customFormat="1">
      <c r="A289" s="14"/>
      <c r="B289" s="193"/>
      <c r="C289" s="14"/>
      <c r="D289" s="186" t="s">
        <v>265</v>
      </c>
      <c r="E289" s="194" t="s">
        <v>1</v>
      </c>
      <c r="F289" s="195" t="s">
        <v>1776</v>
      </c>
      <c r="G289" s="14"/>
      <c r="H289" s="196">
        <v>2.25</v>
      </c>
      <c r="I289" s="197"/>
      <c r="J289" s="14"/>
      <c r="K289" s="14"/>
      <c r="L289" s="193"/>
      <c r="M289" s="198"/>
      <c r="N289" s="199"/>
      <c r="O289" s="199"/>
      <c r="P289" s="199"/>
      <c r="Q289" s="199"/>
      <c r="R289" s="199"/>
      <c r="S289" s="199"/>
      <c r="T289" s="20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194" t="s">
        <v>265</v>
      </c>
      <c r="AU289" s="194" t="s">
        <v>90</v>
      </c>
      <c r="AV289" s="14" t="s">
        <v>90</v>
      </c>
      <c r="AW289" s="14" t="s">
        <v>35</v>
      </c>
      <c r="AX289" s="14" t="s">
        <v>79</v>
      </c>
      <c r="AY289" s="194" t="s">
        <v>255</v>
      </c>
    </row>
    <row r="290" s="15" customFormat="1">
      <c r="A290" s="15"/>
      <c r="B290" s="201"/>
      <c r="C290" s="15"/>
      <c r="D290" s="186" t="s">
        <v>265</v>
      </c>
      <c r="E290" s="202" t="s">
        <v>1</v>
      </c>
      <c r="F290" s="203" t="s">
        <v>269</v>
      </c>
      <c r="G290" s="15"/>
      <c r="H290" s="204">
        <v>2.25</v>
      </c>
      <c r="I290" s="205"/>
      <c r="J290" s="15"/>
      <c r="K290" s="15"/>
      <c r="L290" s="201"/>
      <c r="M290" s="206"/>
      <c r="N290" s="207"/>
      <c r="O290" s="207"/>
      <c r="P290" s="207"/>
      <c r="Q290" s="207"/>
      <c r="R290" s="207"/>
      <c r="S290" s="207"/>
      <c r="T290" s="208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02" t="s">
        <v>265</v>
      </c>
      <c r="AU290" s="202" t="s">
        <v>90</v>
      </c>
      <c r="AV290" s="15" t="s">
        <v>270</v>
      </c>
      <c r="AW290" s="15" t="s">
        <v>35</v>
      </c>
      <c r="AX290" s="15" t="s">
        <v>87</v>
      </c>
      <c r="AY290" s="202" t="s">
        <v>255</v>
      </c>
    </row>
    <row r="291" s="2" customFormat="1" ht="37.8" customHeight="1">
      <c r="A291" s="38"/>
      <c r="B291" s="171"/>
      <c r="C291" s="172" t="s">
        <v>458</v>
      </c>
      <c r="D291" s="172" t="s">
        <v>258</v>
      </c>
      <c r="E291" s="173" t="s">
        <v>1156</v>
      </c>
      <c r="F291" s="174" t="s">
        <v>1157</v>
      </c>
      <c r="G291" s="175" t="s">
        <v>261</v>
      </c>
      <c r="H291" s="176">
        <v>2</v>
      </c>
      <c r="I291" s="177"/>
      <c r="J291" s="178">
        <f>ROUND(I291*H291,2)</f>
        <v>0</v>
      </c>
      <c r="K291" s="174" t="s">
        <v>262</v>
      </c>
      <c r="L291" s="39"/>
      <c r="M291" s="179" t="s">
        <v>1</v>
      </c>
      <c r="N291" s="180" t="s">
        <v>44</v>
      </c>
      <c r="O291" s="77"/>
      <c r="P291" s="181">
        <f>O291*H291</f>
        <v>0</v>
      </c>
      <c r="Q291" s="181">
        <v>0.00109</v>
      </c>
      <c r="R291" s="181">
        <f>Q291*H291</f>
        <v>0.0021800000000000001</v>
      </c>
      <c r="S291" s="181">
        <v>0</v>
      </c>
      <c r="T291" s="182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83" t="s">
        <v>263</v>
      </c>
      <c r="AT291" s="183" t="s">
        <v>258</v>
      </c>
      <c r="AU291" s="183" t="s">
        <v>90</v>
      </c>
      <c r="AY291" s="19" t="s">
        <v>255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19" t="s">
        <v>87</v>
      </c>
      <c r="BK291" s="184">
        <f>ROUND(I291*H291,2)</f>
        <v>0</v>
      </c>
      <c r="BL291" s="19" t="s">
        <v>263</v>
      </c>
      <c r="BM291" s="183" t="s">
        <v>1777</v>
      </c>
    </row>
    <row r="292" s="14" customFormat="1">
      <c r="A292" s="14"/>
      <c r="B292" s="193"/>
      <c r="C292" s="14"/>
      <c r="D292" s="186" t="s">
        <v>265</v>
      </c>
      <c r="E292" s="194" t="s">
        <v>1</v>
      </c>
      <c r="F292" s="195" t="s">
        <v>90</v>
      </c>
      <c r="G292" s="14"/>
      <c r="H292" s="196">
        <v>2</v>
      </c>
      <c r="I292" s="197"/>
      <c r="J292" s="14"/>
      <c r="K292" s="14"/>
      <c r="L292" s="193"/>
      <c r="M292" s="198"/>
      <c r="N292" s="199"/>
      <c r="O292" s="199"/>
      <c r="P292" s="199"/>
      <c r="Q292" s="199"/>
      <c r="R292" s="199"/>
      <c r="S292" s="199"/>
      <c r="T292" s="20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194" t="s">
        <v>265</v>
      </c>
      <c r="AU292" s="194" t="s">
        <v>90</v>
      </c>
      <c r="AV292" s="14" t="s">
        <v>90</v>
      </c>
      <c r="AW292" s="14" t="s">
        <v>35</v>
      </c>
      <c r="AX292" s="14" t="s">
        <v>87</v>
      </c>
      <c r="AY292" s="194" t="s">
        <v>255</v>
      </c>
    </row>
    <row r="293" s="2" customFormat="1" ht="33" customHeight="1">
      <c r="A293" s="38"/>
      <c r="B293" s="171"/>
      <c r="C293" s="172" t="s">
        <v>462</v>
      </c>
      <c r="D293" s="172" t="s">
        <v>258</v>
      </c>
      <c r="E293" s="173" t="s">
        <v>1159</v>
      </c>
      <c r="F293" s="174" t="s">
        <v>1160</v>
      </c>
      <c r="G293" s="175" t="s">
        <v>693</v>
      </c>
      <c r="H293" s="176">
        <v>2.25</v>
      </c>
      <c r="I293" s="177"/>
      <c r="J293" s="178">
        <f>ROUND(I293*H293,2)</f>
        <v>0</v>
      </c>
      <c r="K293" s="174" t="s">
        <v>262</v>
      </c>
      <c r="L293" s="39"/>
      <c r="M293" s="179" t="s">
        <v>1</v>
      </c>
      <c r="N293" s="180" t="s">
        <v>44</v>
      </c>
      <c r="O293" s="77"/>
      <c r="P293" s="181">
        <f>O293*H293</f>
        <v>0</v>
      </c>
      <c r="Q293" s="181">
        <v>0.0044999999999999997</v>
      </c>
      <c r="R293" s="181">
        <f>Q293*H293</f>
        <v>0.010124999999999999</v>
      </c>
      <c r="S293" s="181">
        <v>0</v>
      </c>
      <c r="T293" s="18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3" t="s">
        <v>263</v>
      </c>
      <c r="AT293" s="183" t="s">
        <v>258</v>
      </c>
      <c r="AU293" s="183" t="s">
        <v>90</v>
      </c>
      <c r="AY293" s="19" t="s">
        <v>255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19" t="s">
        <v>87</v>
      </c>
      <c r="BK293" s="184">
        <f>ROUND(I293*H293,2)</f>
        <v>0</v>
      </c>
      <c r="BL293" s="19" t="s">
        <v>263</v>
      </c>
      <c r="BM293" s="183" t="s">
        <v>1778</v>
      </c>
    </row>
    <row r="294" s="13" customFormat="1">
      <c r="A294" s="13"/>
      <c r="B294" s="185"/>
      <c r="C294" s="13"/>
      <c r="D294" s="186" t="s">
        <v>265</v>
      </c>
      <c r="E294" s="187" t="s">
        <v>1</v>
      </c>
      <c r="F294" s="188" t="s">
        <v>1723</v>
      </c>
      <c r="G294" s="13"/>
      <c r="H294" s="187" t="s">
        <v>1</v>
      </c>
      <c r="I294" s="189"/>
      <c r="J294" s="13"/>
      <c r="K294" s="13"/>
      <c r="L294" s="185"/>
      <c r="M294" s="190"/>
      <c r="N294" s="191"/>
      <c r="O294" s="191"/>
      <c r="P294" s="191"/>
      <c r="Q294" s="191"/>
      <c r="R294" s="191"/>
      <c r="S294" s="191"/>
      <c r="T294" s="19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87" t="s">
        <v>265</v>
      </c>
      <c r="AU294" s="187" t="s">
        <v>90</v>
      </c>
      <c r="AV294" s="13" t="s">
        <v>87</v>
      </c>
      <c r="AW294" s="13" t="s">
        <v>35</v>
      </c>
      <c r="AX294" s="13" t="s">
        <v>79</v>
      </c>
      <c r="AY294" s="187" t="s">
        <v>255</v>
      </c>
    </row>
    <row r="295" s="14" customFormat="1">
      <c r="A295" s="14"/>
      <c r="B295" s="193"/>
      <c r="C295" s="14"/>
      <c r="D295" s="186" t="s">
        <v>265</v>
      </c>
      <c r="E295" s="194" t="s">
        <v>1</v>
      </c>
      <c r="F295" s="195" t="s">
        <v>1776</v>
      </c>
      <c r="G295" s="14"/>
      <c r="H295" s="196">
        <v>2.25</v>
      </c>
      <c r="I295" s="197"/>
      <c r="J295" s="14"/>
      <c r="K295" s="14"/>
      <c r="L295" s="193"/>
      <c r="M295" s="198"/>
      <c r="N295" s="199"/>
      <c r="O295" s="199"/>
      <c r="P295" s="199"/>
      <c r="Q295" s="199"/>
      <c r="R295" s="199"/>
      <c r="S295" s="199"/>
      <c r="T295" s="20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4" t="s">
        <v>265</v>
      </c>
      <c r="AU295" s="194" t="s">
        <v>90</v>
      </c>
      <c r="AV295" s="14" t="s">
        <v>90</v>
      </c>
      <c r="AW295" s="14" t="s">
        <v>35</v>
      </c>
      <c r="AX295" s="14" t="s">
        <v>79</v>
      </c>
      <c r="AY295" s="194" t="s">
        <v>255</v>
      </c>
    </row>
    <row r="296" s="15" customFormat="1">
      <c r="A296" s="15"/>
      <c r="B296" s="201"/>
      <c r="C296" s="15"/>
      <c r="D296" s="186" t="s">
        <v>265</v>
      </c>
      <c r="E296" s="202" t="s">
        <v>1</v>
      </c>
      <c r="F296" s="203" t="s">
        <v>269</v>
      </c>
      <c r="G296" s="15"/>
      <c r="H296" s="204">
        <v>2.25</v>
      </c>
      <c r="I296" s="205"/>
      <c r="J296" s="15"/>
      <c r="K296" s="15"/>
      <c r="L296" s="201"/>
      <c r="M296" s="206"/>
      <c r="N296" s="207"/>
      <c r="O296" s="207"/>
      <c r="P296" s="207"/>
      <c r="Q296" s="207"/>
      <c r="R296" s="207"/>
      <c r="S296" s="207"/>
      <c r="T296" s="20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02" t="s">
        <v>265</v>
      </c>
      <c r="AU296" s="202" t="s">
        <v>90</v>
      </c>
      <c r="AV296" s="15" t="s">
        <v>270</v>
      </c>
      <c r="AW296" s="15" t="s">
        <v>35</v>
      </c>
      <c r="AX296" s="15" t="s">
        <v>87</v>
      </c>
      <c r="AY296" s="202" t="s">
        <v>255</v>
      </c>
    </row>
    <row r="297" s="2" customFormat="1" ht="37.8" customHeight="1">
      <c r="A297" s="38"/>
      <c r="B297" s="171"/>
      <c r="C297" s="172" t="s">
        <v>466</v>
      </c>
      <c r="D297" s="172" t="s">
        <v>258</v>
      </c>
      <c r="E297" s="173" t="s">
        <v>1162</v>
      </c>
      <c r="F297" s="174" t="s">
        <v>1163</v>
      </c>
      <c r="G297" s="175" t="s">
        <v>693</v>
      </c>
      <c r="H297" s="176">
        <v>2.25</v>
      </c>
      <c r="I297" s="177"/>
      <c r="J297" s="178">
        <f>ROUND(I297*H297,2)</f>
        <v>0</v>
      </c>
      <c r="K297" s="174" t="s">
        <v>262</v>
      </c>
      <c r="L297" s="39"/>
      <c r="M297" s="179" t="s">
        <v>1</v>
      </c>
      <c r="N297" s="180" t="s">
        <v>44</v>
      </c>
      <c r="O297" s="77"/>
      <c r="P297" s="181">
        <f>O297*H297</f>
        <v>0</v>
      </c>
      <c r="Q297" s="181">
        <v>0.0054799999999999996</v>
      </c>
      <c r="R297" s="181">
        <f>Q297*H297</f>
        <v>0.012329999999999999</v>
      </c>
      <c r="S297" s="181">
        <v>0</v>
      </c>
      <c r="T297" s="18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3" t="s">
        <v>263</v>
      </c>
      <c r="AT297" s="183" t="s">
        <v>258</v>
      </c>
      <c r="AU297" s="183" t="s">
        <v>90</v>
      </c>
      <c r="AY297" s="19" t="s">
        <v>255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19" t="s">
        <v>87</v>
      </c>
      <c r="BK297" s="184">
        <f>ROUND(I297*H297,2)</f>
        <v>0</v>
      </c>
      <c r="BL297" s="19" t="s">
        <v>263</v>
      </c>
      <c r="BM297" s="183" t="s">
        <v>1779</v>
      </c>
    </row>
    <row r="298" s="13" customFormat="1">
      <c r="A298" s="13"/>
      <c r="B298" s="185"/>
      <c r="C298" s="13"/>
      <c r="D298" s="186" t="s">
        <v>265</v>
      </c>
      <c r="E298" s="187" t="s">
        <v>1</v>
      </c>
      <c r="F298" s="188" t="s">
        <v>1723</v>
      </c>
      <c r="G298" s="13"/>
      <c r="H298" s="187" t="s">
        <v>1</v>
      </c>
      <c r="I298" s="189"/>
      <c r="J298" s="13"/>
      <c r="K298" s="13"/>
      <c r="L298" s="185"/>
      <c r="M298" s="190"/>
      <c r="N298" s="191"/>
      <c r="O298" s="191"/>
      <c r="P298" s="191"/>
      <c r="Q298" s="191"/>
      <c r="R298" s="191"/>
      <c r="S298" s="191"/>
      <c r="T298" s="19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87" t="s">
        <v>265</v>
      </c>
      <c r="AU298" s="187" t="s">
        <v>90</v>
      </c>
      <c r="AV298" s="13" t="s">
        <v>87</v>
      </c>
      <c r="AW298" s="13" t="s">
        <v>35</v>
      </c>
      <c r="AX298" s="13" t="s">
        <v>79</v>
      </c>
      <c r="AY298" s="187" t="s">
        <v>255</v>
      </c>
    </row>
    <row r="299" s="14" customFormat="1">
      <c r="A299" s="14"/>
      <c r="B299" s="193"/>
      <c r="C299" s="14"/>
      <c r="D299" s="186" t="s">
        <v>265</v>
      </c>
      <c r="E299" s="194" t="s">
        <v>1</v>
      </c>
      <c r="F299" s="195" t="s">
        <v>1776</v>
      </c>
      <c r="G299" s="14"/>
      <c r="H299" s="196">
        <v>2.25</v>
      </c>
      <c r="I299" s="197"/>
      <c r="J299" s="14"/>
      <c r="K299" s="14"/>
      <c r="L299" s="193"/>
      <c r="M299" s="198"/>
      <c r="N299" s="199"/>
      <c r="O299" s="199"/>
      <c r="P299" s="199"/>
      <c r="Q299" s="199"/>
      <c r="R299" s="199"/>
      <c r="S299" s="199"/>
      <c r="T299" s="20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194" t="s">
        <v>265</v>
      </c>
      <c r="AU299" s="194" t="s">
        <v>90</v>
      </c>
      <c r="AV299" s="14" t="s">
        <v>90</v>
      </c>
      <c r="AW299" s="14" t="s">
        <v>35</v>
      </c>
      <c r="AX299" s="14" t="s">
        <v>79</v>
      </c>
      <c r="AY299" s="194" t="s">
        <v>255</v>
      </c>
    </row>
    <row r="300" s="15" customFormat="1">
      <c r="A300" s="15"/>
      <c r="B300" s="201"/>
      <c r="C300" s="15"/>
      <c r="D300" s="186" t="s">
        <v>265</v>
      </c>
      <c r="E300" s="202" t="s">
        <v>1</v>
      </c>
      <c r="F300" s="203" t="s">
        <v>269</v>
      </c>
      <c r="G300" s="15"/>
      <c r="H300" s="204">
        <v>2.25</v>
      </c>
      <c r="I300" s="205"/>
      <c r="J300" s="15"/>
      <c r="K300" s="15"/>
      <c r="L300" s="201"/>
      <c r="M300" s="206"/>
      <c r="N300" s="207"/>
      <c r="O300" s="207"/>
      <c r="P300" s="207"/>
      <c r="Q300" s="207"/>
      <c r="R300" s="207"/>
      <c r="S300" s="207"/>
      <c r="T300" s="208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02" t="s">
        <v>265</v>
      </c>
      <c r="AU300" s="202" t="s">
        <v>90</v>
      </c>
      <c r="AV300" s="15" t="s">
        <v>270</v>
      </c>
      <c r="AW300" s="15" t="s">
        <v>35</v>
      </c>
      <c r="AX300" s="15" t="s">
        <v>87</v>
      </c>
      <c r="AY300" s="202" t="s">
        <v>255</v>
      </c>
    </row>
    <row r="301" s="2" customFormat="1" ht="24.15" customHeight="1">
      <c r="A301" s="38"/>
      <c r="B301" s="171"/>
      <c r="C301" s="209" t="s">
        <v>470</v>
      </c>
      <c r="D301" s="209" t="s">
        <v>277</v>
      </c>
      <c r="E301" s="210" t="s">
        <v>1165</v>
      </c>
      <c r="F301" s="211" t="s">
        <v>1166</v>
      </c>
      <c r="G301" s="212" t="s">
        <v>693</v>
      </c>
      <c r="H301" s="213">
        <v>2.5880000000000001</v>
      </c>
      <c r="I301" s="214"/>
      <c r="J301" s="215">
        <f>ROUND(I301*H301,2)</f>
        <v>0</v>
      </c>
      <c r="K301" s="211" t="s">
        <v>262</v>
      </c>
      <c r="L301" s="216"/>
      <c r="M301" s="217" t="s">
        <v>1</v>
      </c>
      <c r="N301" s="218" t="s">
        <v>44</v>
      </c>
      <c r="O301" s="77"/>
      <c r="P301" s="181">
        <f>O301*H301</f>
        <v>0</v>
      </c>
      <c r="Q301" s="181">
        <v>0.01457</v>
      </c>
      <c r="R301" s="181">
        <f>Q301*H301</f>
        <v>0.037707160000000003</v>
      </c>
      <c r="S301" s="181">
        <v>0</v>
      </c>
      <c r="T301" s="18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3" t="s">
        <v>397</v>
      </c>
      <c r="AT301" s="183" t="s">
        <v>277</v>
      </c>
      <c r="AU301" s="183" t="s">
        <v>90</v>
      </c>
      <c r="AY301" s="19" t="s">
        <v>255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19" t="s">
        <v>87</v>
      </c>
      <c r="BK301" s="184">
        <f>ROUND(I301*H301,2)</f>
        <v>0</v>
      </c>
      <c r="BL301" s="19" t="s">
        <v>263</v>
      </c>
      <c r="BM301" s="183" t="s">
        <v>1780</v>
      </c>
    </row>
    <row r="302" s="14" customFormat="1">
      <c r="A302" s="14"/>
      <c r="B302" s="193"/>
      <c r="C302" s="14"/>
      <c r="D302" s="186" t="s">
        <v>265</v>
      </c>
      <c r="E302" s="194" t="s">
        <v>1</v>
      </c>
      <c r="F302" s="195" t="s">
        <v>1781</v>
      </c>
      <c r="G302" s="14"/>
      <c r="H302" s="196">
        <v>2.5880000000000001</v>
      </c>
      <c r="I302" s="197"/>
      <c r="J302" s="14"/>
      <c r="K302" s="14"/>
      <c r="L302" s="193"/>
      <c r="M302" s="198"/>
      <c r="N302" s="199"/>
      <c r="O302" s="199"/>
      <c r="P302" s="199"/>
      <c r="Q302" s="199"/>
      <c r="R302" s="199"/>
      <c r="S302" s="199"/>
      <c r="T302" s="20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194" t="s">
        <v>265</v>
      </c>
      <c r="AU302" s="194" t="s">
        <v>90</v>
      </c>
      <c r="AV302" s="14" t="s">
        <v>90</v>
      </c>
      <c r="AW302" s="14" t="s">
        <v>35</v>
      </c>
      <c r="AX302" s="14" t="s">
        <v>87</v>
      </c>
      <c r="AY302" s="194" t="s">
        <v>255</v>
      </c>
    </row>
    <row r="303" s="2" customFormat="1" ht="37.8" customHeight="1">
      <c r="A303" s="38"/>
      <c r="B303" s="171"/>
      <c r="C303" s="172" t="s">
        <v>356</v>
      </c>
      <c r="D303" s="172" t="s">
        <v>258</v>
      </c>
      <c r="E303" s="173" t="s">
        <v>1169</v>
      </c>
      <c r="F303" s="174" t="s">
        <v>1170</v>
      </c>
      <c r="G303" s="175" t="s">
        <v>693</v>
      </c>
      <c r="H303" s="176">
        <v>2.25</v>
      </c>
      <c r="I303" s="177"/>
      <c r="J303" s="178">
        <f>ROUND(I303*H303,2)</f>
        <v>0</v>
      </c>
      <c r="K303" s="174" t="s">
        <v>262</v>
      </c>
      <c r="L303" s="39"/>
      <c r="M303" s="179" t="s">
        <v>1</v>
      </c>
      <c r="N303" s="180" t="s">
        <v>44</v>
      </c>
      <c r="O303" s="77"/>
      <c r="P303" s="181">
        <f>O303*H303</f>
        <v>0</v>
      </c>
      <c r="Q303" s="181">
        <v>0</v>
      </c>
      <c r="R303" s="181">
        <f>Q303*H303</f>
        <v>0</v>
      </c>
      <c r="S303" s="181">
        <v>0</v>
      </c>
      <c r="T303" s="18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3" t="s">
        <v>263</v>
      </c>
      <c r="AT303" s="183" t="s">
        <v>258</v>
      </c>
      <c r="AU303" s="183" t="s">
        <v>90</v>
      </c>
      <c r="AY303" s="19" t="s">
        <v>255</v>
      </c>
      <c r="BE303" s="184">
        <f>IF(N303="základní",J303,0)</f>
        <v>0</v>
      </c>
      <c r="BF303" s="184">
        <f>IF(N303="snížená",J303,0)</f>
        <v>0</v>
      </c>
      <c r="BG303" s="184">
        <f>IF(N303="zákl. přenesená",J303,0)</f>
        <v>0</v>
      </c>
      <c r="BH303" s="184">
        <f>IF(N303="sníž. přenesená",J303,0)</f>
        <v>0</v>
      </c>
      <c r="BI303" s="184">
        <f>IF(N303="nulová",J303,0)</f>
        <v>0</v>
      </c>
      <c r="BJ303" s="19" t="s">
        <v>87</v>
      </c>
      <c r="BK303" s="184">
        <f>ROUND(I303*H303,2)</f>
        <v>0</v>
      </c>
      <c r="BL303" s="19" t="s">
        <v>263</v>
      </c>
      <c r="BM303" s="183" t="s">
        <v>1782</v>
      </c>
    </row>
    <row r="304" s="13" customFormat="1">
      <c r="A304" s="13"/>
      <c r="B304" s="185"/>
      <c r="C304" s="13"/>
      <c r="D304" s="186" t="s">
        <v>265</v>
      </c>
      <c r="E304" s="187" t="s">
        <v>1</v>
      </c>
      <c r="F304" s="188" t="s">
        <v>1723</v>
      </c>
      <c r="G304" s="13"/>
      <c r="H304" s="187" t="s">
        <v>1</v>
      </c>
      <c r="I304" s="189"/>
      <c r="J304" s="13"/>
      <c r="K304" s="13"/>
      <c r="L304" s="185"/>
      <c r="M304" s="190"/>
      <c r="N304" s="191"/>
      <c r="O304" s="191"/>
      <c r="P304" s="191"/>
      <c r="Q304" s="191"/>
      <c r="R304" s="191"/>
      <c r="S304" s="191"/>
      <c r="T304" s="19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87" t="s">
        <v>265</v>
      </c>
      <c r="AU304" s="187" t="s">
        <v>90</v>
      </c>
      <c r="AV304" s="13" t="s">
        <v>87</v>
      </c>
      <c r="AW304" s="13" t="s">
        <v>35</v>
      </c>
      <c r="AX304" s="13" t="s">
        <v>79</v>
      </c>
      <c r="AY304" s="187" t="s">
        <v>255</v>
      </c>
    </row>
    <row r="305" s="14" customFormat="1">
      <c r="A305" s="14"/>
      <c r="B305" s="193"/>
      <c r="C305" s="14"/>
      <c r="D305" s="186" t="s">
        <v>265</v>
      </c>
      <c r="E305" s="194" t="s">
        <v>1</v>
      </c>
      <c r="F305" s="195" t="s">
        <v>1776</v>
      </c>
      <c r="G305" s="14"/>
      <c r="H305" s="196">
        <v>2.25</v>
      </c>
      <c r="I305" s="197"/>
      <c r="J305" s="14"/>
      <c r="K305" s="14"/>
      <c r="L305" s="193"/>
      <c r="M305" s="198"/>
      <c r="N305" s="199"/>
      <c r="O305" s="199"/>
      <c r="P305" s="199"/>
      <c r="Q305" s="199"/>
      <c r="R305" s="199"/>
      <c r="S305" s="199"/>
      <c r="T305" s="20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194" t="s">
        <v>265</v>
      </c>
      <c r="AU305" s="194" t="s">
        <v>90</v>
      </c>
      <c r="AV305" s="14" t="s">
        <v>90</v>
      </c>
      <c r="AW305" s="14" t="s">
        <v>35</v>
      </c>
      <c r="AX305" s="14" t="s">
        <v>79</v>
      </c>
      <c r="AY305" s="194" t="s">
        <v>255</v>
      </c>
    </row>
    <row r="306" s="15" customFormat="1">
      <c r="A306" s="15"/>
      <c r="B306" s="201"/>
      <c r="C306" s="15"/>
      <c r="D306" s="186" t="s">
        <v>265</v>
      </c>
      <c r="E306" s="202" t="s">
        <v>1</v>
      </c>
      <c r="F306" s="203" t="s">
        <v>269</v>
      </c>
      <c r="G306" s="15"/>
      <c r="H306" s="204">
        <v>2.25</v>
      </c>
      <c r="I306" s="205"/>
      <c r="J306" s="15"/>
      <c r="K306" s="15"/>
      <c r="L306" s="201"/>
      <c r="M306" s="206"/>
      <c r="N306" s="207"/>
      <c r="O306" s="207"/>
      <c r="P306" s="207"/>
      <c r="Q306" s="207"/>
      <c r="R306" s="207"/>
      <c r="S306" s="207"/>
      <c r="T306" s="20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02" t="s">
        <v>265</v>
      </c>
      <c r="AU306" s="202" t="s">
        <v>90</v>
      </c>
      <c r="AV306" s="15" t="s">
        <v>270</v>
      </c>
      <c r="AW306" s="15" t="s">
        <v>35</v>
      </c>
      <c r="AX306" s="15" t="s">
        <v>87</v>
      </c>
      <c r="AY306" s="202" t="s">
        <v>255</v>
      </c>
    </row>
    <row r="307" s="2" customFormat="1" ht="21.75" customHeight="1">
      <c r="A307" s="38"/>
      <c r="B307" s="171"/>
      <c r="C307" s="172" t="s">
        <v>352</v>
      </c>
      <c r="D307" s="172" t="s">
        <v>258</v>
      </c>
      <c r="E307" s="173" t="s">
        <v>1172</v>
      </c>
      <c r="F307" s="174" t="s">
        <v>1173</v>
      </c>
      <c r="G307" s="175" t="s">
        <v>693</v>
      </c>
      <c r="H307" s="176">
        <v>2.25</v>
      </c>
      <c r="I307" s="177"/>
      <c r="J307" s="178">
        <f>ROUND(I307*H307,2)</f>
        <v>0</v>
      </c>
      <c r="K307" s="174" t="s">
        <v>262</v>
      </c>
      <c r="L307" s="39"/>
      <c r="M307" s="179" t="s">
        <v>1</v>
      </c>
      <c r="N307" s="180" t="s">
        <v>44</v>
      </c>
      <c r="O307" s="77"/>
      <c r="P307" s="181">
        <f>O307*H307</f>
        <v>0</v>
      </c>
      <c r="Q307" s="181">
        <v>0</v>
      </c>
      <c r="R307" s="181">
        <f>Q307*H307</f>
        <v>0</v>
      </c>
      <c r="S307" s="181">
        <v>0.027199999999999998</v>
      </c>
      <c r="T307" s="182">
        <f>S307*H307</f>
        <v>0.061199999999999997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3" t="s">
        <v>263</v>
      </c>
      <c r="AT307" s="183" t="s">
        <v>258</v>
      </c>
      <c r="AU307" s="183" t="s">
        <v>90</v>
      </c>
      <c r="AY307" s="19" t="s">
        <v>255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19" t="s">
        <v>87</v>
      </c>
      <c r="BK307" s="184">
        <f>ROUND(I307*H307,2)</f>
        <v>0</v>
      </c>
      <c r="BL307" s="19" t="s">
        <v>263</v>
      </c>
      <c r="BM307" s="183" t="s">
        <v>1783</v>
      </c>
    </row>
    <row r="308" s="13" customFormat="1">
      <c r="A308" s="13"/>
      <c r="B308" s="185"/>
      <c r="C308" s="13"/>
      <c r="D308" s="186" t="s">
        <v>265</v>
      </c>
      <c r="E308" s="187" t="s">
        <v>1</v>
      </c>
      <c r="F308" s="188" t="s">
        <v>1723</v>
      </c>
      <c r="G308" s="13"/>
      <c r="H308" s="187" t="s">
        <v>1</v>
      </c>
      <c r="I308" s="189"/>
      <c r="J308" s="13"/>
      <c r="K308" s="13"/>
      <c r="L308" s="185"/>
      <c r="M308" s="190"/>
      <c r="N308" s="191"/>
      <c r="O308" s="191"/>
      <c r="P308" s="191"/>
      <c r="Q308" s="191"/>
      <c r="R308" s="191"/>
      <c r="S308" s="191"/>
      <c r="T308" s="19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87" t="s">
        <v>265</v>
      </c>
      <c r="AU308" s="187" t="s">
        <v>90</v>
      </c>
      <c r="AV308" s="13" t="s">
        <v>87</v>
      </c>
      <c r="AW308" s="13" t="s">
        <v>35</v>
      </c>
      <c r="AX308" s="13" t="s">
        <v>79</v>
      </c>
      <c r="AY308" s="187" t="s">
        <v>255</v>
      </c>
    </row>
    <row r="309" s="14" customFormat="1">
      <c r="A309" s="14"/>
      <c r="B309" s="193"/>
      <c r="C309" s="14"/>
      <c r="D309" s="186" t="s">
        <v>265</v>
      </c>
      <c r="E309" s="194" t="s">
        <v>1</v>
      </c>
      <c r="F309" s="195" t="s">
        <v>1776</v>
      </c>
      <c r="G309" s="14"/>
      <c r="H309" s="196">
        <v>2.25</v>
      </c>
      <c r="I309" s="197"/>
      <c r="J309" s="14"/>
      <c r="K309" s="14"/>
      <c r="L309" s="193"/>
      <c r="M309" s="198"/>
      <c r="N309" s="199"/>
      <c r="O309" s="199"/>
      <c r="P309" s="199"/>
      <c r="Q309" s="199"/>
      <c r="R309" s="199"/>
      <c r="S309" s="199"/>
      <c r="T309" s="20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194" t="s">
        <v>265</v>
      </c>
      <c r="AU309" s="194" t="s">
        <v>90</v>
      </c>
      <c r="AV309" s="14" t="s">
        <v>90</v>
      </c>
      <c r="AW309" s="14" t="s">
        <v>35</v>
      </c>
      <c r="AX309" s="14" t="s">
        <v>79</v>
      </c>
      <c r="AY309" s="194" t="s">
        <v>255</v>
      </c>
    </row>
    <row r="310" s="15" customFormat="1">
      <c r="A310" s="15"/>
      <c r="B310" s="201"/>
      <c r="C310" s="15"/>
      <c r="D310" s="186" t="s">
        <v>265</v>
      </c>
      <c r="E310" s="202" t="s">
        <v>1</v>
      </c>
      <c r="F310" s="203" t="s">
        <v>269</v>
      </c>
      <c r="G310" s="15"/>
      <c r="H310" s="204">
        <v>2.25</v>
      </c>
      <c r="I310" s="205"/>
      <c r="J310" s="15"/>
      <c r="K310" s="15"/>
      <c r="L310" s="201"/>
      <c r="M310" s="206"/>
      <c r="N310" s="207"/>
      <c r="O310" s="207"/>
      <c r="P310" s="207"/>
      <c r="Q310" s="207"/>
      <c r="R310" s="207"/>
      <c r="S310" s="207"/>
      <c r="T310" s="208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02" t="s">
        <v>265</v>
      </c>
      <c r="AU310" s="202" t="s">
        <v>90</v>
      </c>
      <c r="AV310" s="15" t="s">
        <v>270</v>
      </c>
      <c r="AW310" s="15" t="s">
        <v>35</v>
      </c>
      <c r="AX310" s="15" t="s">
        <v>87</v>
      </c>
      <c r="AY310" s="202" t="s">
        <v>255</v>
      </c>
    </row>
    <row r="311" s="2" customFormat="1" ht="33" customHeight="1">
      <c r="A311" s="38"/>
      <c r="B311" s="171"/>
      <c r="C311" s="172" t="s">
        <v>483</v>
      </c>
      <c r="D311" s="172" t="s">
        <v>258</v>
      </c>
      <c r="E311" s="173" t="s">
        <v>1175</v>
      </c>
      <c r="F311" s="174" t="s">
        <v>1176</v>
      </c>
      <c r="G311" s="175" t="s">
        <v>297</v>
      </c>
      <c r="H311" s="176">
        <v>4.5</v>
      </c>
      <c r="I311" s="177"/>
      <c r="J311" s="178">
        <f>ROUND(I311*H311,2)</f>
        <v>0</v>
      </c>
      <c r="K311" s="174" t="s">
        <v>262</v>
      </c>
      <c r="L311" s="39"/>
      <c r="M311" s="179" t="s">
        <v>1</v>
      </c>
      <c r="N311" s="180" t="s">
        <v>44</v>
      </c>
      <c r="O311" s="77"/>
      <c r="P311" s="181">
        <f>O311*H311</f>
        <v>0</v>
      </c>
      <c r="Q311" s="181">
        <v>0.00018000000000000001</v>
      </c>
      <c r="R311" s="181">
        <f>Q311*H311</f>
        <v>0.00081000000000000006</v>
      </c>
      <c r="S311" s="181">
        <v>0</v>
      </c>
      <c r="T311" s="182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83" t="s">
        <v>263</v>
      </c>
      <c r="AT311" s="183" t="s">
        <v>258</v>
      </c>
      <c r="AU311" s="183" t="s">
        <v>90</v>
      </c>
      <c r="AY311" s="19" t="s">
        <v>255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19" t="s">
        <v>87</v>
      </c>
      <c r="BK311" s="184">
        <f>ROUND(I311*H311,2)</f>
        <v>0</v>
      </c>
      <c r="BL311" s="19" t="s">
        <v>263</v>
      </c>
      <c r="BM311" s="183" t="s">
        <v>1784</v>
      </c>
    </row>
    <row r="312" s="13" customFormat="1">
      <c r="A312" s="13"/>
      <c r="B312" s="185"/>
      <c r="C312" s="13"/>
      <c r="D312" s="186" t="s">
        <v>265</v>
      </c>
      <c r="E312" s="187" t="s">
        <v>1</v>
      </c>
      <c r="F312" s="188" t="s">
        <v>1723</v>
      </c>
      <c r="G312" s="13"/>
      <c r="H312" s="187" t="s">
        <v>1</v>
      </c>
      <c r="I312" s="189"/>
      <c r="J312" s="13"/>
      <c r="K312" s="13"/>
      <c r="L312" s="185"/>
      <c r="M312" s="190"/>
      <c r="N312" s="191"/>
      <c r="O312" s="191"/>
      <c r="P312" s="191"/>
      <c r="Q312" s="191"/>
      <c r="R312" s="191"/>
      <c r="S312" s="191"/>
      <c r="T312" s="19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187" t="s">
        <v>265</v>
      </c>
      <c r="AU312" s="187" t="s">
        <v>90</v>
      </c>
      <c r="AV312" s="13" t="s">
        <v>87</v>
      </c>
      <c r="AW312" s="13" t="s">
        <v>35</v>
      </c>
      <c r="AX312" s="13" t="s">
        <v>79</v>
      </c>
      <c r="AY312" s="187" t="s">
        <v>255</v>
      </c>
    </row>
    <row r="313" s="14" customFormat="1">
      <c r="A313" s="14"/>
      <c r="B313" s="193"/>
      <c r="C313" s="14"/>
      <c r="D313" s="186" t="s">
        <v>265</v>
      </c>
      <c r="E313" s="194" t="s">
        <v>1</v>
      </c>
      <c r="F313" s="195" t="s">
        <v>1785</v>
      </c>
      <c r="G313" s="14"/>
      <c r="H313" s="196">
        <v>4.5</v>
      </c>
      <c r="I313" s="197"/>
      <c r="J313" s="14"/>
      <c r="K313" s="14"/>
      <c r="L313" s="193"/>
      <c r="M313" s="198"/>
      <c r="N313" s="199"/>
      <c r="O313" s="199"/>
      <c r="P313" s="199"/>
      <c r="Q313" s="199"/>
      <c r="R313" s="199"/>
      <c r="S313" s="199"/>
      <c r="T313" s="200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194" t="s">
        <v>265</v>
      </c>
      <c r="AU313" s="194" t="s">
        <v>90</v>
      </c>
      <c r="AV313" s="14" t="s">
        <v>90</v>
      </c>
      <c r="AW313" s="14" t="s">
        <v>35</v>
      </c>
      <c r="AX313" s="14" t="s">
        <v>79</v>
      </c>
      <c r="AY313" s="194" t="s">
        <v>255</v>
      </c>
    </row>
    <row r="314" s="15" customFormat="1">
      <c r="A314" s="15"/>
      <c r="B314" s="201"/>
      <c r="C314" s="15"/>
      <c r="D314" s="186" t="s">
        <v>265</v>
      </c>
      <c r="E314" s="202" t="s">
        <v>1</v>
      </c>
      <c r="F314" s="203" t="s">
        <v>269</v>
      </c>
      <c r="G314" s="15"/>
      <c r="H314" s="204">
        <v>4.5</v>
      </c>
      <c r="I314" s="205"/>
      <c r="J314" s="15"/>
      <c r="K314" s="15"/>
      <c r="L314" s="201"/>
      <c r="M314" s="206"/>
      <c r="N314" s="207"/>
      <c r="O314" s="207"/>
      <c r="P314" s="207"/>
      <c r="Q314" s="207"/>
      <c r="R314" s="207"/>
      <c r="S314" s="207"/>
      <c r="T314" s="208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02" t="s">
        <v>265</v>
      </c>
      <c r="AU314" s="202" t="s">
        <v>90</v>
      </c>
      <c r="AV314" s="15" t="s">
        <v>270</v>
      </c>
      <c r="AW314" s="15" t="s">
        <v>35</v>
      </c>
      <c r="AX314" s="15" t="s">
        <v>87</v>
      </c>
      <c r="AY314" s="202" t="s">
        <v>255</v>
      </c>
    </row>
    <row r="315" s="2" customFormat="1" ht="16.5" customHeight="1">
      <c r="A315" s="38"/>
      <c r="B315" s="171"/>
      <c r="C315" s="209" t="s">
        <v>488</v>
      </c>
      <c r="D315" s="209" t="s">
        <v>277</v>
      </c>
      <c r="E315" s="210" t="s">
        <v>1179</v>
      </c>
      <c r="F315" s="211" t="s">
        <v>1180</v>
      </c>
      <c r="G315" s="212" t="s">
        <v>297</v>
      </c>
      <c r="H315" s="213">
        <v>4.9500000000000002</v>
      </c>
      <c r="I315" s="214"/>
      <c r="J315" s="215">
        <f>ROUND(I315*H315,2)</f>
        <v>0</v>
      </c>
      <c r="K315" s="211" t="s">
        <v>262</v>
      </c>
      <c r="L315" s="216"/>
      <c r="M315" s="217" t="s">
        <v>1</v>
      </c>
      <c r="N315" s="218" t="s">
        <v>44</v>
      </c>
      <c r="O315" s="77"/>
      <c r="P315" s="181">
        <f>O315*H315</f>
        <v>0</v>
      </c>
      <c r="Q315" s="181">
        <v>0.00029999999999999997</v>
      </c>
      <c r="R315" s="181">
        <f>Q315*H315</f>
        <v>0.001485</v>
      </c>
      <c r="S315" s="181">
        <v>0</v>
      </c>
      <c r="T315" s="18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3" t="s">
        <v>397</v>
      </c>
      <c r="AT315" s="183" t="s">
        <v>277</v>
      </c>
      <c r="AU315" s="183" t="s">
        <v>90</v>
      </c>
      <c r="AY315" s="19" t="s">
        <v>255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19" t="s">
        <v>87</v>
      </c>
      <c r="BK315" s="184">
        <f>ROUND(I315*H315,2)</f>
        <v>0</v>
      </c>
      <c r="BL315" s="19" t="s">
        <v>263</v>
      </c>
      <c r="BM315" s="183" t="s">
        <v>1786</v>
      </c>
    </row>
    <row r="316" s="14" customFormat="1">
      <c r="A316" s="14"/>
      <c r="B316" s="193"/>
      <c r="C316" s="14"/>
      <c r="D316" s="186" t="s">
        <v>265</v>
      </c>
      <c r="E316" s="194" t="s">
        <v>1</v>
      </c>
      <c r="F316" s="195" t="s">
        <v>1787</v>
      </c>
      <c r="G316" s="14"/>
      <c r="H316" s="196">
        <v>4.9500000000000002</v>
      </c>
      <c r="I316" s="197"/>
      <c r="J316" s="14"/>
      <c r="K316" s="14"/>
      <c r="L316" s="193"/>
      <c r="M316" s="198"/>
      <c r="N316" s="199"/>
      <c r="O316" s="199"/>
      <c r="P316" s="199"/>
      <c r="Q316" s="199"/>
      <c r="R316" s="199"/>
      <c r="S316" s="199"/>
      <c r="T316" s="20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194" t="s">
        <v>265</v>
      </c>
      <c r="AU316" s="194" t="s">
        <v>90</v>
      </c>
      <c r="AV316" s="14" t="s">
        <v>90</v>
      </c>
      <c r="AW316" s="14" t="s">
        <v>35</v>
      </c>
      <c r="AX316" s="14" t="s">
        <v>87</v>
      </c>
      <c r="AY316" s="194" t="s">
        <v>255</v>
      </c>
    </row>
    <row r="317" s="2" customFormat="1" ht="24.15" customHeight="1">
      <c r="A317" s="38"/>
      <c r="B317" s="171"/>
      <c r="C317" s="172" t="s">
        <v>370</v>
      </c>
      <c r="D317" s="172" t="s">
        <v>258</v>
      </c>
      <c r="E317" s="173" t="s">
        <v>1183</v>
      </c>
      <c r="F317" s="174" t="s">
        <v>1184</v>
      </c>
      <c r="G317" s="175" t="s">
        <v>693</v>
      </c>
      <c r="H317" s="176">
        <v>2.25</v>
      </c>
      <c r="I317" s="177"/>
      <c r="J317" s="178">
        <f>ROUND(I317*H317,2)</f>
        <v>0</v>
      </c>
      <c r="K317" s="174" t="s">
        <v>262</v>
      </c>
      <c r="L317" s="39"/>
      <c r="M317" s="179" t="s">
        <v>1</v>
      </c>
      <c r="N317" s="180" t="s">
        <v>44</v>
      </c>
      <c r="O317" s="77"/>
      <c r="P317" s="181">
        <f>O317*H317</f>
        <v>0</v>
      </c>
      <c r="Q317" s="181">
        <v>5.0000000000000002E-05</v>
      </c>
      <c r="R317" s="181">
        <f>Q317*H317</f>
        <v>0.00011250000000000001</v>
      </c>
      <c r="S317" s="181">
        <v>0</v>
      </c>
      <c r="T317" s="182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83" t="s">
        <v>263</v>
      </c>
      <c r="AT317" s="183" t="s">
        <v>258</v>
      </c>
      <c r="AU317" s="183" t="s">
        <v>90</v>
      </c>
      <c r="AY317" s="19" t="s">
        <v>255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19" t="s">
        <v>87</v>
      </c>
      <c r="BK317" s="184">
        <f>ROUND(I317*H317,2)</f>
        <v>0</v>
      </c>
      <c r="BL317" s="19" t="s">
        <v>263</v>
      </c>
      <c r="BM317" s="183" t="s">
        <v>1788</v>
      </c>
    </row>
    <row r="318" s="13" customFormat="1">
      <c r="A318" s="13"/>
      <c r="B318" s="185"/>
      <c r="C318" s="13"/>
      <c r="D318" s="186" t="s">
        <v>265</v>
      </c>
      <c r="E318" s="187" t="s">
        <v>1</v>
      </c>
      <c r="F318" s="188" t="s">
        <v>1723</v>
      </c>
      <c r="G318" s="13"/>
      <c r="H318" s="187" t="s">
        <v>1</v>
      </c>
      <c r="I318" s="189"/>
      <c r="J318" s="13"/>
      <c r="K318" s="13"/>
      <c r="L318" s="185"/>
      <c r="M318" s="190"/>
      <c r="N318" s="191"/>
      <c r="O318" s="191"/>
      <c r="P318" s="191"/>
      <c r="Q318" s="191"/>
      <c r="R318" s="191"/>
      <c r="S318" s="191"/>
      <c r="T318" s="19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87" t="s">
        <v>265</v>
      </c>
      <c r="AU318" s="187" t="s">
        <v>90</v>
      </c>
      <c r="AV318" s="13" t="s">
        <v>87</v>
      </c>
      <c r="AW318" s="13" t="s">
        <v>35</v>
      </c>
      <c r="AX318" s="13" t="s">
        <v>79</v>
      </c>
      <c r="AY318" s="187" t="s">
        <v>255</v>
      </c>
    </row>
    <row r="319" s="14" customFormat="1">
      <c r="A319" s="14"/>
      <c r="B319" s="193"/>
      <c r="C319" s="14"/>
      <c r="D319" s="186" t="s">
        <v>265</v>
      </c>
      <c r="E319" s="194" t="s">
        <v>1</v>
      </c>
      <c r="F319" s="195" t="s">
        <v>1776</v>
      </c>
      <c r="G319" s="14"/>
      <c r="H319" s="196">
        <v>2.25</v>
      </c>
      <c r="I319" s="197"/>
      <c r="J319" s="14"/>
      <c r="K319" s="14"/>
      <c r="L319" s="193"/>
      <c r="M319" s="198"/>
      <c r="N319" s="199"/>
      <c r="O319" s="199"/>
      <c r="P319" s="199"/>
      <c r="Q319" s="199"/>
      <c r="R319" s="199"/>
      <c r="S319" s="199"/>
      <c r="T319" s="20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194" t="s">
        <v>265</v>
      </c>
      <c r="AU319" s="194" t="s">
        <v>90</v>
      </c>
      <c r="AV319" s="14" t="s">
        <v>90</v>
      </c>
      <c r="AW319" s="14" t="s">
        <v>35</v>
      </c>
      <c r="AX319" s="14" t="s">
        <v>79</v>
      </c>
      <c r="AY319" s="194" t="s">
        <v>255</v>
      </c>
    </row>
    <row r="320" s="15" customFormat="1">
      <c r="A320" s="15"/>
      <c r="B320" s="201"/>
      <c r="C320" s="15"/>
      <c r="D320" s="186" t="s">
        <v>265</v>
      </c>
      <c r="E320" s="202" t="s">
        <v>1</v>
      </c>
      <c r="F320" s="203" t="s">
        <v>269</v>
      </c>
      <c r="G320" s="15"/>
      <c r="H320" s="204">
        <v>2.25</v>
      </c>
      <c r="I320" s="205"/>
      <c r="J320" s="15"/>
      <c r="K320" s="15"/>
      <c r="L320" s="201"/>
      <c r="M320" s="206"/>
      <c r="N320" s="207"/>
      <c r="O320" s="207"/>
      <c r="P320" s="207"/>
      <c r="Q320" s="207"/>
      <c r="R320" s="207"/>
      <c r="S320" s="207"/>
      <c r="T320" s="20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02" t="s">
        <v>265</v>
      </c>
      <c r="AU320" s="202" t="s">
        <v>90</v>
      </c>
      <c r="AV320" s="15" t="s">
        <v>270</v>
      </c>
      <c r="AW320" s="15" t="s">
        <v>35</v>
      </c>
      <c r="AX320" s="15" t="s">
        <v>87</v>
      </c>
      <c r="AY320" s="202" t="s">
        <v>255</v>
      </c>
    </row>
    <row r="321" s="2" customFormat="1" ht="49.05" customHeight="1">
      <c r="A321" s="38"/>
      <c r="B321" s="171"/>
      <c r="C321" s="172" t="s">
        <v>495</v>
      </c>
      <c r="D321" s="172" t="s">
        <v>258</v>
      </c>
      <c r="E321" s="173" t="s">
        <v>1186</v>
      </c>
      <c r="F321" s="174" t="s">
        <v>1187</v>
      </c>
      <c r="G321" s="175" t="s">
        <v>759</v>
      </c>
      <c r="H321" s="224"/>
      <c r="I321" s="177"/>
      <c r="J321" s="178">
        <f>ROUND(I321*H321,2)</f>
        <v>0</v>
      </c>
      <c r="K321" s="174" t="s">
        <v>262</v>
      </c>
      <c r="L321" s="39"/>
      <c r="M321" s="179" t="s">
        <v>1</v>
      </c>
      <c r="N321" s="180" t="s">
        <v>44</v>
      </c>
      <c r="O321" s="77"/>
      <c r="P321" s="181">
        <f>O321*H321</f>
        <v>0</v>
      </c>
      <c r="Q321" s="181">
        <v>0</v>
      </c>
      <c r="R321" s="181">
        <f>Q321*H321</f>
        <v>0</v>
      </c>
      <c r="S321" s="181">
        <v>0</v>
      </c>
      <c r="T321" s="18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83" t="s">
        <v>263</v>
      </c>
      <c r="AT321" s="183" t="s">
        <v>258</v>
      </c>
      <c r="AU321" s="183" t="s">
        <v>90</v>
      </c>
      <c r="AY321" s="19" t="s">
        <v>255</v>
      </c>
      <c r="BE321" s="184">
        <f>IF(N321="základní",J321,0)</f>
        <v>0</v>
      </c>
      <c r="BF321" s="184">
        <f>IF(N321="snížená",J321,0)</f>
        <v>0</v>
      </c>
      <c r="BG321" s="184">
        <f>IF(N321="zákl. přenesená",J321,0)</f>
        <v>0</v>
      </c>
      <c r="BH321" s="184">
        <f>IF(N321="sníž. přenesená",J321,0)</f>
        <v>0</v>
      </c>
      <c r="BI321" s="184">
        <f>IF(N321="nulová",J321,0)</f>
        <v>0</v>
      </c>
      <c r="BJ321" s="19" t="s">
        <v>87</v>
      </c>
      <c r="BK321" s="184">
        <f>ROUND(I321*H321,2)</f>
        <v>0</v>
      </c>
      <c r="BL321" s="19" t="s">
        <v>263</v>
      </c>
      <c r="BM321" s="183" t="s">
        <v>1789</v>
      </c>
    </row>
    <row r="322" s="12" customFormat="1" ht="22.8" customHeight="1">
      <c r="A322" s="12"/>
      <c r="B322" s="158"/>
      <c r="C322" s="12"/>
      <c r="D322" s="159" t="s">
        <v>78</v>
      </c>
      <c r="E322" s="169" t="s">
        <v>859</v>
      </c>
      <c r="F322" s="169" t="s">
        <v>860</v>
      </c>
      <c r="G322" s="12"/>
      <c r="H322" s="12"/>
      <c r="I322" s="161"/>
      <c r="J322" s="170">
        <f>BK322</f>
        <v>0</v>
      </c>
      <c r="K322" s="12"/>
      <c r="L322" s="158"/>
      <c r="M322" s="163"/>
      <c r="N322" s="164"/>
      <c r="O322" s="164"/>
      <c r="P322" s="165">
        <f>SUM(P323:P359)</f>
        <v>0</v>
      </c>
      <c r="Q322" s="164"/>
      <c r="R322" s="165">
        <f>SUM(R323:R359)</f>
        <v>0.0096930000000000002</v>
      </c>
      <c r="S322" s="164"/>
      <c r="T322" s="166">
        <f>SUM(T323:T359)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159" t="s">
        <v>90</v>
      </c>
      <c r="AT322" s="167" t="s">
        <v>78</v>
      </c>
      <c r="AU322" s="167" t="s">
        <v>87</v>
      </c>
      <c r="AY322" s="159" t="s">
        <v>255</v>
      </c>
      <c r="BK322" s="168">
        <f>SUM(BK323:BK359)</f>
        <v>0</v>
      </c>
    </row>
    <row r="323" s="2" customFormat="1" ht="37.8" customHeight="1">
      <c r="A323" s="38"/>
      <c r="B323" s="171"/>
      <c r="C323" s="172" t="s">
        <v>499</v>
      </c>
      <c r="D323" s="172" t="s">
        <v>258</v>
      </c>
      <c r="E323" s="173" t="s">
        <v>861</v>
      </c>
      <c r="F323" s="174" t="s">
        <v>862</v>
      </c>
      <c r="G323" s="175" t="s">
        <v>693</v>
      </c>
      <c r="H323" s="176">
        <v>20.399999999999999</v>
      </c>
      <c r="I323" s="177"/>
      <c r="J323" s="178">
        <f>ROUND(I323*H323,2)</f>
        <v>0</v>
      </c>
      <c r="K323" s="174" t="s">
        <v>262</v>
      </c>
      <c r="L323" s="39"/>
      <c r="M323" s="179" t="s">
        <v>1</v>
      </c>
      <c r="N323" s="180" t="s">
        <v>44</v>
      </c>
      <c r="O323" s="77"/>
      <c r="P323" s="181">
        <f>O323*H323</f>
        <v>0</v>
      </c>
      <c r="Q323" s="181">
        <v>6.9999999999999994E-05</v>
      </c>
      <c r="R323" s="181">
        <f>Q323*H323</f>
        <v>0.0014279999999999998</v>
      </c>
      <c r="S323" s="181">
        <v>0</v>
      </c>
      <c r="T323" s="182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83" t="s">
        <v>263</v>
      </c>
      <c r="AT323" s="183" t="s">
        <v>258</v>
      </c>
      <c r="AU323" s="183" t="s">
        <v>90</v>
      </c>
      <c r="AY323" s="19" t="s">
        <v>255</v>
      </c>
      <c r="BE323" s="184">
        <f>IF(N323="základní",J323,0)</f>
        <v>0</v>
      </c>
      <c r="BF323" s="184">
        <f>IF(N323="snížená",J323,0)</f>
        <v>0</v>
      </c>
      <c r="BG323" s="184">
        <f>IF(N323="zákl. přenesená",J323,0)</f>
        <v>0</v>
      </c>
      <c r="BH323" s="184">
        <f>IF(N323="sníž. přenesená",J323,0)</f>
        <v>0</v>
      </c>
      <c r="BI323" s="184">
        <f>IF(N323="nulová",J323,0)</f>
        <v>0</v>
      </c>
      <c r="BJ323" s="19" t="s">
        <v>87</v>
      </c>
      <c r="BK323" s="184">
        <f>ROUND(I323*H323,2)</f>
        <v>0</v>
      </c>
      <c r="BL323" s="19" t="s">
        <v>263</v>
      </c>
      <c r="BM323" s="183" t="s">
        <v>1790</v>
      </c>
    </row>
    <row r="324" s="13" customFormat="1">
      <c r="A324" s="13"/>
      <c r="B324" s="185"/>
      <c r="C324" s="13"/>
      <c r="D324" s="186" t="s">
        <v>265</v>
      </c>
      <c r="E324" s="187" t="s">
        <v>1</v>
      </c>
      <c r="F324" s="188" t="s">
        <v>868</v>
      </c>
      <c r="G324" s="13"/>
      <c r="H324" s="187" t="s">
        <v>1</v>
      </c>
      <c r="I324" s="189"/>
      <c r="J324" s="13"/>
      <c r="K324" s="13"/>
      <c r="L324" s="185"/>
      <c r="M324" s="190"/>
      <c r="N324" s="191"/>
      <c r="O324" s="191"/>
      <c r="P324" s="191"/>
      <c r="Q324" s="191"/>
      <c r="R324" s="191"/>
      <c r="S324" s="191"/>
      <c r="T324" s="19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87" t="s">
        <v>265</v>
      </c>
      <c r="AU324" s="187" t="s">
        <v>90</v>
      </c>
      <c r="AV324" s="13" t="s">
        <v>87</v>
      </c>
      <c r="AW324" s="13" t="s">
        <v>35</v>
      </c>
      <c r="AX324" s="13" t="s">
        <v>79</v>
      </c>
      <c r="AY324" s="187" t="s">
        <v>255</v>
      </c>
    </row>
    <row r="325" s="13" customFormat="1">
      <c r="A325" s="13"/>
      <c r="B325" s="185"/>
      <c r="C325" s="13"/>
      <c r="D325" s="186" t="s">
        <v>265</v>
      </c>
      <c r="E325" s="187" t="s">
        <v>1</v>
      </c>
      <c r="F325" s="188" t="s">
        <v>1791</v>
      </c>
      <c r="G325" s="13"/>
      <c r="H325" s="187" t="s">
        <v>1</v>
      </c>
      <c r="I325" s="189"/>
      <c r="J325" s="13"/>
      <c r="K325" s="13"/>
      <c r="L325" s="185"/>
      <c r="M325" s="190"/>
      <c r="N325" s="191"/>
      <c r="O325" s="191"/>
      <c r="P325" s="191"/>
      <c r="Q325" s="191"/>
      <c r="R325" s="191"/>
      <c r="S325" s="191"/>
      <c r="T325" s="19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87" t="s">
        <v>265</v>
      </c>
      <c r="AU325" s="187" t="s">
        <v>90</v>
      </c>
      <c r="AV325" s="13" t="s">
        <v>87</v>
      </c>
      <c r="AW325" s="13" t="s">
        <v>35</v>
      </c>
      <c r="AX325" s="13" t="s">
        <v>79</v>
      </c>
      <c r="AY325" s="187" t="s">
        <v>255</v>
      </c>
    </row>
    <row r="326" s="14" customFormat="1">
      <c r="A326" s="14"/>
      <c r="B326" s="193"/>
      <c r="C326" s="14"/>
      <c r="D326" s="186" t="s">
        <v>265</v>
      </c>
      <c r="E326" s="194" t="s">
        <v>1</v>
      </c>
      <c r="F326" s="195" t="s">
        <v>1191</v>
      </c>
      <c r="G326" s="14"/>
      <c r="H326" s="196">
        <v>1.5</v>
      </c>
      <c r="I326" s="197"/>
      <c r="J326" s="14"/>
      <c r="K326" s="14"/>
      <c r="L326" s="193"/>
      <c r="M326" s="198"/>
      <c r="N326" s="199"/>
      <c r="O326" s="199"/>
      <c r="P326" s="199"/>
      <c r="Q326" s="199"/>
      <c r="R326" s="199"/>
      <c r="S326" s="199"/>
      <c r="T326" s="20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194" t="s">
        <v>265</v>
      </c>
      <c r="AU326" s="194" t="s">
        <v>90</v>
      </c>
      <c r="AV326" s="14" t="s">
        <v>90</v>
      </c>
      <c r="AW326" s="14" t="s">
        <v>35</v>
      </c>
      <c r="AX326" s="14" t="s">
        <v>79</v>
      </c>
      <c r="AY326" s="194" t="s">
        <v>255</v>
      </c>
    </row>
    <row r="327" s="16" customFormat="1">
      <c r="A327" s="16"/>
      <c r="B327" s="225"/>
      <c r="C327" s="16"/>
      <c r="D327" s="186" t="s">
        <v>265</v>
      </c>
      <c r="E327" s="226" t="s">
        <v>1</v>
      </c>
      <c r="F327" s="227" t="s">
        <v>867</v>
      </c>
      <c r="G327" s="16"/>
      <c r="H327" s="228">
        <v>1.5</v>
      </c>
      <c r="I327" s="229"/>
      <c r="J327" s="16"/>
      <c r="K327" s="16"/>
      <c r="L327" s="225"/>
      <c r="M327" s="230"/>
      <c r="N327" s="231"/>
      <c r="O327" s="231"/>
      <c r="P327" s="231"/>
      <c r="Q327" s="231"/>
      <c r="R327" s="231"/>
      <c r="S327" s="231"/>
      <c r="T327" s="232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226" t="s">
        <v>265</v>
      </c>
      <c r="AU327" s="226" t="s">
        <v>90</v>
      </c>
      <c r="AV327" s="16" t="s">
        <v>268</v>
      </c>
      <c r="AW327" s="16" t="s">
        <v>35</v>
      </c>
      <c r="AX327" s="16" t="s">
        <v>79</v>
      </c>
      <c r="AY327" s="226" t="s">
        <v>255</v>
      </c>
    </row>
    <row r="328" s="13" customFormat="1">
      <c r="A328" s="13"/>
      <c r="B328" s="185"/>
      <c r="C328" s="13"/>
      <c r="D328" s="186" t="s">
        <v>265</v>
      </c>
      <c r="E328" s="187" t="s">
        <v>1</v>
      </c>
      <c r="F328" s="188" t="s">
        <v>1192</v>
      </c>
      <c r="G328" s="13"/>
      <c r="H328" s="187" t="s">
        <v>1</v>
      </c>
      <c r="I328" s="189"/>
      <c r="J328" s="13"/>
      <c r="K328" s="13"/>
      <c r="L328" s="185"/>
      <c r="M328" s="190"/>
      <c r="N328" s="191"/>
      <c r="O328" s="191"/>
      <c r="P328" s="191"/>
      <c r="Q328" s="191"/>
      <c r="R328" s="191"/>
      <c r="S328" s="191"/>
      <c r="T328" s="19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87" t="s">
        <v>265</v>
      </c>
      <c r="AU328" s="187" t="s">
        <v>90</v>
      </c>
      <c r="AV328" s="13" t="s">
        <v>87</v>
      </c>
      <c r="AW328" s="13" t="s">
        <v>35</v>
      </c>
      <c r="AX328" s="13" t="s">
        <v>79</v>
      </c>
      <c r="AY328" s="187" t="s">
        <v>255</v>
      </c>
    </row>
    <row r="329" s="13" customFormat="1">
      <c r="A329" s="13"/>
      <c r="B329" s="185"/>
      <c r="C329" s="13"/>
      <c r="D329" s="186" t="s">
        <v>265</v>
      </c>
      <c r="E329" s="187" t="s">
        <v>1</v>
      </c>
      <c r="F329" s="188" t="s">
        <v>1792</v>
      </c>
      <c r="G329" s="13"/>
      <c r="H329" s="187" t="s">
        <v>1</v>
      </c>
      <c r="I329" s="189"/>
      <c r="J329" s="13"/>
      <c r="K329" s="13"/>
      <c r="L329" s="185"/>
      <c r="M329" s="190"/>
      <c r="N329" s="191"/>
      <c r="O329" s="191"/>
      <c r="P329" s="191"/>
      <c r="Q329" s="191"/>
      <c r="R329" s="191"/>
      <c r="S329" s="191"/>
      <c r="T329" s="19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87" t="s">
        <v>265</v>
      </c>
      <c r="AU329" s="187" t="s">
        <v>90</v>
      </c>
      <c r="AV329" s="13" t="s">
        <v>87</v>
      </c>
      <c r="AW329" s="13" t="s">
        <v>35</v>
      </c>
      <c r="AX329" s="13" t="s">
        <v>79</v>
      </c>
      <c r="AY329" s="187" t="s">
        <v>255</v>
      </c>
    </row>
    <row r="330" s="14" customFormat="1">
      <c r="A330" s="14"/>
      <c r="B330" s="193"/>
      <c r="C330" s="14"/>
      <c r="D330" s="186" t="s">
        <v>265</v>
      </c>
      <c r="E330" s="194" t="s">
        <v>1</v>
      </c>
      <c r="F330" s="195" t="s">
        <v>1629</v>
      </c>
      <c r="G330" s="14"/>
      <c r="H330" s="196">
        <v>18.899999999999999</v>
      </c>
      <c r="I330" s="197"/>
      <c r="J330" s="14"/>
      <c r="K330" s="14"/>
      <c r="L330" s="193"/>
      <c r="M330" s="198"/>
      <c r="N330" s="199"/>
      <c r="O330" s="199"/>
      <c r="P330" s="199"/>
      <c r="Q330" s="199"/>
      <c r="R330" s="199"/>
      <c r="S330" s="199"/>
      <c r="T330" s="20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194" t="s">
        <v>265</v>
      </c>
      <c r="AU330" s="194" t="s">
        <v>90</v>
      </c>
      <c r="AV330" s="14" t="s">
        <v>90</v>
      </c>
      <c r="AW330" s="14" t="s">
        <v>35</v>
      </c>
      <c r="AX330" s="14" t="s">
        <v>79</v>
      </c>
      <c r="AY330" s="194" t="s">
        <v>255</v>
      </c>
    </row>
    <row r="331" s="16" customFormat="1">
      <c r="A331" s="16"/>
      <c r="B331" s="225"/>
      <c r="C331" s="16"/>
      <c r="D331" s="186" t="s">
        <v>265</v>
      </c>
      <c r="E331" s="226" t="s">
        <v>1</v>
      </c>
      <c r="F331" s="227" t="s">
        <v>867</v>
      </c>
      <c r="G331" s="16"/>
      <c r="H331" s="228">
        <v>18.899999999999999</v>
      </c>
      <c r="I331" s="229"/>
      <c r="J331" s="16"/>
      <c r="K331" s="16"/>
      <c r="L331" s="225"/>
      <c r="M331" s="230"/>
      <c r="N331" s="231"/>
      <c r="O331" s="231"/>
      <c r="P331" s="231"/>
      <c r="Q331" s="231"/>
      <c r="R331" s="231"/>
      <c r="S331" s="231"/>
      <c r="T331" s="232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6" t="s">
        <v>265</v>
      </c>
      <c r="AU331" s="226" t="s">
        <v>90</v>
      </c>
      <c r="AV331" s="16" t="s">
        <v>268</v>
      </c>
      <c r="AW331" s="16" t="s">
        <v>35</v>
      </c>
      <c r="AX331" s="16" t="s">
        <v>79</v>
      </c>
      <c r="AY331" s="226" t="s">
        <v>255</v>
      </c>
    </row>
    <row r="332" s="15" customFormat="1">
      <c r="A332" s="15"/>
      <c r="B332" s="201"/>
      <c r="C332" s="15"/>
      <c r="D332" s="186" t="s">
        <v>265</v>
      </c>
      <c r="E332" s="202" t="s">
        <v>1</v>
      </c>
      <c r="F332" s="203" t="s">
        <v>269</v>
      </c>
      <c r="G332" s="15"/>
      <c r="H332" s="204">
        <v>20.399999999999999</v>
      </c>
      <c r="I332" s="205"/>
      <c r="J332" s="15"/>
      <c r="K332" s="15"/>
      <c r="L332" s="201"/>
      <c r="M332" s="206"/>
      <c r="N332" s="207"/>
      <c r="O332" s="207"/>
      <c r="P332" s="207"/>
      <c r="Q332" s="207"/>
      <c r="R332" s="207"/>
      <c r="S332" s="207"/>
      <c r="T332" s="20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02" t="s">
        <v>265</v>
      </c>
      <c r="AU332" s="202" t="s">
        <v>90</v>
      </c>
      <c r="AV332" s="15" t="s">
        <v>270</v>
      </c>
      <c r="AW332" s="15" t="s">
        <v>35</v>
      </c>
      <c r="AX332" s="15" t="s">
        <v>87</v>
      </c>
      <c r="AY332" s="202" t="s">
        <v>255</v>
      </c>
    </row>
    <row r="333" s="2" customFormat="1" ht="24.15" customHeight="1">
      <c r="A333" s="38"/>
      <c r="B333" s="171"/>
      <c r="C333" s="172" t="s">
        <v>924</v>
      </c>
      <c r="D333" s="172" t="s">
        <v>258</v>
      </c>
      <c r="E333" s="173" t="s">
        <v>872</v>
      </c>
      <c r="F333" s="174" t="s">
        <v>873</v>
      </c>
      <c r="G333" s="175" t="s">
        <v>693</v>
      </c>
      <c r="H333" s="176">
        <v>1.5</v>
      </c>
      <c r="I333" s="177"/>
      <c r="J333" s="178">
        <f>ROUND(I333*H333,2)</f>
        <v>0</v>
      </c>
      <c r="K333" s="174" t="s">
        <v>262</v>
      </c>
      <c r="L333" s="39"/>
      <c r="M333" s="179" t="s">
        <v>1</v>
      </c>
      <c r="N333" s="180" t="s">
        <v>44</v>
      </c>
      <c r="O333" s="77"/>
      <c r="P333" s="181">
        <f>O333*H333</f>
        <v>0</v>
      </c>
      <c r="Q333" s="181">
        <v>0.00011</v>
      </c>
      <c r="R333" s="181">
        <f>Q333*H333</f>
        <v>0.000165</v>
      </c>
      <c r="S333" s="181">
        <v>0</v>
      </c>
      <c r="T333" s="18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83" t="s">
        <v>263</v>
      </c>
      <c r="AT333" s="183" t="s">
        <v>258</v>
      </c>
      <c r="AU333" s="183" t="s">
        <v>90</v>
      </c>
      <c r="AY333" s="19" t="s">
        <v>255</v>
      </c>
      <c r="BE333" s="184">
        <f>IF(N333="základní",J333,0)</f>
        <v>0</v>
      </c>
      <c r="BF333" s="184">
        <f>IF(N333="snížená",J333,0)</f>
        <v>0</v>
      </c>
      <c r="BG333" s="184">
        <f>IF(N333="zákl. přenesená",J333,0)</f>
        <v>0</v>
      </c>
      <c r="BH333" s="184">
        <f>IF(N333="sníž. přenesená",J333,0)</f>
        <v>0</v>
      </c>
      <c r="BI333" s="184">
        <f>IF(N333="nulová",J333,0)</f>
        <v>0</v>
      </c>
      <c r="BJ333" s="19" t="s">
        <v>87</v>
      </c>
      <c r="BK333" s="184">
        <f>ROUND(I333*H333,2)</f>
        <v>0</v>
      </c>
      <c r="BL333" s="19" t="s">
        <v>263</v>
      </c>
      <c r="BM333" s="183" t="s">
        <v>1793</v>
      </c>
    </row>
    <row r="334" s="13" customFormat="1">
      <c r="A334" s="13"/>
      <c r="B334" s="185"/>
      <c r="C334" s="13"/>
      <c r="D334" s="186" t="s">
        <v>265</v>
      </c>
      <c r="E334" s="187" t="s">
        <v>1</v>
      </c>
      <c r="F334" s="188" t="s">
        <v>876</v>
      </c>
      <c r="G334" s="13"/>
      <c r="H334" s="187" t="s">
        <v>1</v>
      </c>
      <c r="I334" s="189"/>
      <c r="J334" s="13"/>
      <c r="K334" s="13"/>
      <c r="L334" s="185"/>
      <c r="M334" s="190"/>
      <c r="N334" s="191"/>
      <c r="O334" s="191"/>
      <c r="P334" s="191"/>
      <c r="Q334" s="191"/>
      <c r="R334" s="191"/>
      <c r="S334" s="191"/>
      <c r="T334" s="19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87" t="s">
        <v>265</v>
      </c>
      <c r="AU334" s="187" t="s">
        <v>90</v>
      </c>
      <c r="AV334" s="13" t="s">
        <v>87</v>
      </c>
      <c r="AW334" s="13" t="s">
        <v>35</v>
      </c>
      <c r="AX334" s="13" t="s">
        <v>79</v>
      </c>
      <c r="AY334" s="187" t="s">
        <v>255</v>
      </c>
    </row>
    <row r="335" s="13" customFormat="1">
      <c r="A335" s="13"/>
      <c r="B335" s="185"/>
      <c r="C335" s="13"/>
      <c r="D335" s="186" t="s">
        <v>265</v>
      </c>
      <c r="E335" s="187" t="s">
        <v>1</v>
      </c>
      <c r="F335" s="188" t="s">
        <v>1791</v>
      </c>
      <c r="G335" s="13"/>
      <c r="H335" s="187" t="s">
        <v>1</v>
      </c>
      <c r="I335" s="189"/>
      <c r="J335" s="13"/>
      <c r="K335" s="13"/>
      <c r="L335" s="185"/>
      <c r="M335" s="190"/>
      <c r="N335" s="191"/>
      <c r="O335" s="191"/>
      <c r="P335" s="191"/>
      <c r="Q335" s="191"/>
      <c r="R335" s="191"/>
      <c r="S335" s="191"/>
      <c r="T335" s="19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87" t="s">
        <v>265</v>
      </c>
      <c r="AU335" s="187" t="s">
        <v>90</v>
      </c>
      <c r="AV335" s="13" t="s">
        <v>87</v>
      </c>
      <c r="AW335" s="13" t="s">
        <v>35</v>
      </c>
      <c r="AX335" s="13" t="s">
        <v>79</v>
      </c>
      <c r="AY335" s="187" t="s">
        <v>255</v>
      </c>
    </row>
    <row r="336" s="14" customFormat="1">
      <c r="A336" s="14"/>
      <c r="B336" s="193"/>
      <c r="C336" s="14"/>
      <c r="D336" s="186" t="s">
        <v>265</v>
      </c>
      <c r="E336" s="194" t="s">
        <v>1</v>
      </c>
      <c r="F336" s="195" t="s">
        <v>1191</v>
      </c>
      <c r="G336" s="14"/>
      <c r="H336" s="196">
        <v>1.5</v>
      </c>
      <c r="I336" s="197"/>
      <c r="J336" s="14"/>
      <c r="K336" s="14"/>
      <c r="L336" s="193"/>
      <c r="M336" s="198"/>
      <c r="N336" s="199"/>
      <c r="O336" s="199"/>
      <c r="P336" s="199"/>
      <c r="Q336" s="199"/>
      <c r="R336" s="199"/>
      <c r="S336" s="199"/>
      <c r="T336" s="20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194" t="s">
        <v>265</v>
      </c>
      <c r="AU336" s="194" t="s">
        <v>90</v>
      </c>
      <c r="AV336" s="14" t="s">
        <v>90</v>
      </c>
      <c r="AW336" s="14" t="s">
        <v>35</v>
      </c>
      <c r="AX336" s="14" t="s">
        <v>79</v>
      </c>
      <c r="AY336" s="194" t="s">
        <v>255</v>
      </c>
    </row>
    <row r="337" s="15" customFormat="1">
      <c r="A337" s="15"/>
      <c r="B337" s="201"/>
      <c r="C337" s="15"/>
      <c r="D337" s="186" t="s">
        <v>265</v>
      </c>
      <c r="E337" s="202" t="s">
        <v>1</v>
      </c>
      <c r="F337" s="203" t="s">
        <v>269</v>
      </c>
      <c r="G337" s="15"/>
      <c r="H337" s="204">
        <v>1.5</v>
      </c>
      <c r="I337" s="205"/>
      <c r="J337" s="15"/>
      <c r="K337" s="15"/>
      <c r="L337" s="201"/>
      <c r="M337" s="206"/>
      <c r="N337" s="207"/>
      <c r="O337" s="207"/>
      <c r="P337" s="207"/>
      <c r="Q337" s="207"/>
      <c r="R337" s="207"/>
      <c r="S337" s="207"/>
      <c r="T337" s="208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02" t="s">
        <v>265</v>
      </c>
      <c r="AU337" s="202" t="s">
        <v>90</v>
      </c>
      <c r="AV337" s="15" t="s">
        <v>270</v>
      </c>
      <c r="AW337" s="15" t="s">
        <v>35</v>
      </c>
      <c r="AX337" s="15" t="s">
        <v>87</v>
      </c>
      <c r="AY337" s="202" t="s">
        <v>255</v>
      </c>
    </row>
    <row r="338" s="2" customFormat="1" ht="24.15" customHeight="1">
      <c r="A338" s="38"/>
      <c r="B338" s="171"/>
      <c r="C338" s="172" t="s">
        <v>933</v>
      </c>
      <c r="D338" s="172" t="s">
        <v>258</v>
      </c>
      <c r="E338" s="173" t="s">
        <v>877</v>
      </c>
      <c r="F338" s="174" t="s">
        <v>878</v>
      </c>
      <c r="G338" s="175" t="s">
        <v>693</v>
      </c>
      <c r="H338" s="176">
        <v>1.5</v>
      </c>
      <c r="I338" s="177"/>
      <c r="J338" s="178">
        <f>ROUND(I338*H338,2)</f>
        <v>0</v>
      </c>
      <c r="K338" s="174" t="s">
        <v>262</v>
      </c>
      <c r="L338" s="39"/>
      <c r="M338" s="179" t="s">
        <v>1</v>
      </c>
      <c r="N338" s="180" t="s">
        <v>44</v>
      </c>
      <c r="O338" s="77"/>
      <c r="P338" s="181">
        <f>O338*H338</f>
        <v>0</v>
      </c>
      <c r="Q338" s="181">
        <v>0.00012999999999999999</v>
      </c>
      <c r="R338" s="181">
        <f>Q338*H338</f>
        <v>0.00019499999999999997</v>
      </c>
      <c r="S338" s="181">
        <v>0</v>
      </c>
      <c r="T338" s="18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3" t="s">
        <v>263</v>
      </c>
      <c r="AT338" s="183" t="s">
        <v>258</v>
      </c>
      <c r="AU338" s="183" t="s">
        <v>90</v>
      </c>
      <c r="AY338" s="19" t="s">
        <v>255</v>
      </c>
      <c r="BE338" s="184">
        <f>IF(N338="základní",J338,0)</f>
        <v>0</v>
      </c>
      <c r="BF338" s="184">
        <f>IF(N338="snížená",J338,0)</f>
        <v>0</v>
      </c>
      <c r="BG338" s="184">
        <f>IF(N338="zákl. přenesená",J338,0)</f>
        <v>0</v>
      </c>
      <c r="BH338" s="184">
        <f>IF(N338="sníž. přenesená",J338,0)</f>
        <v>0</v>
      </c>
      <c r="BI338" s="184">
        <f>IF(N338="nulová",J338,0)</f>
        <v>0</v>
      </c>
      <c r="BJ338" s="19" t="s">
        <v>87</v>
      </c>
      <c r="BK338" s="184">
        <f>ROUND(I338*H338,2)</f>
        <v>0</v>
      </c>
      <c r="BL338" s="19" t="s">
        <v>263</v>
      </c>
      <c r="BM338" s="183" t="s">
        <v>1794</v>
      </c>
    </row>
    <row r="339" s="13" customFormat="1">
      <c r="A339" s="13"/>
      <c r="B339" s="185"/>
      <c r="C339" s="13"/>
      <c r="D339" s="186" t="s">
        <v>265</v>
      </c>
      <c r="E339" s="187" t="s">
        <v>1</v>
      </c>
      <c r="F339" s="188" t="s">
        <v>881</v>
      </c>
      <c r="G339" s="13"/>
      <c r="H339" s="187" t="s">
        <v>1</v>
      </c>
      <c r="I339" s="189"/>
      <c r="J339" s="13"/>
      <c r="K339" s="13"/>
      <c r="L339" s="185"/>
      <c r="M339" s="190"/>
      <c r="N339" s="191"/>
      <c r="O339" s="191"/>
      <c r="P339" s="191"/>
      <c r="Q339" s="191"/>
      <c r="R339" s="191"/>
      <c r="S339" s="191"/>
      <c r="T339" s="19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87" t="s">
        <v>265</v>
      </c>
      <c r="AU339" s="187" t="s">
        <v>90</v>
      </c>
      <c r="AV339" s="13" t="s">
        <v>87</v>
      </c>
      <c r="AW339" s="13" t="s">
        <v>35</v>
      </c>
      <c r="AX339" s="13" t="s">
        <v>79</v>
      </c>
      <c r="AY339" s="187" t="s">
        <v>255</v>
      </c>
    </row>
    <row r="340" s="13" customFormat="1">
      <c r="A340" s="13"/>
      <c r="B340" s="185"/>
      <c r="C340" s="13"/>
      <c r="D340" s="186" t="s">
        <v>265</v>
      </c>
      <c r="E340" s="187" t="s">
        <v>1</v>
      </c>
      <c r="F340" s="188" t="s">
        <v>1791</v>
      </c>
      <c r="G340" s="13"/>
      <c r="H340" s="187" t="s">
        <v>1</v>
      </c>
      <c r="I340" s="189"/>
      <c r="J340" s="13"/>
      <c r="K340" s="13"/>
      <c r="L340" s="185"/>
      <c r="M340" s="190"/>
      <c r="N340" s="191"/>
      <c r="O340" s="191"/>
      <c r="P340" s="191"/>
      <c r="Q340" s="191"/>
      <c r="R340" s="191"/>
      <c r="S340" s="191"/>
      <c r="T340" s="19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187" t="s">
        <v>265</v>
      </c>
      <c r="AU340" s="187" t="s">
        <v>90</v>
      </c>
      <c r="AV340" s="13" t="s">
        <v>87</v>
      </c>
      <c r="AW340" s="13" t="s">
        <v>35</v>
      </c>
      <c r="AX340" s="13" t="s">
        <v>79</v>
      </c>
      <c r="AY340" s="187" t="s">
        <v>255</v>
      </c>
    </row>
    <row r="341" s="14" customFormat="1">
      <c r="A341" s="14"/>
      <c r="B341" s="193"/>
      <c r="C341" s="14"/>
      <c r="D341" s="186" t="s">
        <v>265</v>
      </c>
      <c r="E341" s="194" t="s">
        <v>1</v>
      </c>
      <c r="F341" s="195" t="s">
        <v>1191</v>
      </c>
      <c r="G341" s="14"/>
      <c r="H341" s="196">
        <v>1.5</v>
      </c>
      <c r="I341" s="197"/>
      <c r="J341" s="14"/>
      <c r="K341" s="14"/>
      <c r="L341" s="193"/>
      <c r="M341" s="198"/>
      <c r="N341" s="199"/>
      <c r="O341" s="199"/>
      <c r="P341" s="199"/>
      <c r="Q341" s="199"/>
      <c r="R341" s="199"/>
      <c r="S341" s="199"/>
      <c r="T341" s="20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194" t="s">
        <v>265</v>
      </c>
      <c r="AU341" s="194" t="s">
        <v>90</v>
      </c>
      <c r="AV341" s="14" t="s">
        <v>90</v>
      </c>
      <c r="AW341" s="14" t="s">
        <v>35</v>
      </c>
      <c r="AX341" s="14" t="s">
        <v>79</v>
      </c>
      <c r="AY341" s="194" t="s">
        <v>255</v>
      </c>
    </row>
    <row r="342" s="15" customFormat="1">
      <c r="A342" s="15"/>
      <c r="B342" s="201"/>
      <c r="C342" s="15"/>
      <c r="D342" s="186" t="s">
        <v>265</v>
      </c>
      <c r="E342" s="202" t="s">
        <v>1</v>
      </c>
      <c r="F342" s="203" t="s">
        <v>269</v>
      </c>
      <c r="G342" s="15"/>
      <c r="H342" s="204">
        <v>1.5</v>
      </c>
      <c r="I342" s="205"/>
      <c r="J342" s="15"/>
      <c r="K342" s="15"/>
      <c r="L342" s="201"/>
      <c r="M342" s="206"/>
      <c r="N342" s="207"/>
      <c r="O342" s="207"/>
      <c r="P342" s="207"/>
      <c r="Q342" s="207"/>
      <c r="R342" s="207"/>
      <c r="S342" s="207"/>
      <c r="T342" s="20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02" t="s">
        <v>265</v>
      </c>
      <c r="AU342" s="202" t="s">
        <v>90</v>
      </c>
      <c r="AV342" s="15" t="s">
        <v>270</v>
      </c>
      <c r="AW342" s="15" t="s">
        <v>35</v>
      </c>
      <c r="AX342" s="15" t="s">
        <v>87</v>
      </c>
      <c r="AY342" s="202" t="s">
        <v>255</v>
      </c>
    </row>
    <row r="343" s="2" customFormat="1" ht="24.15" customHeight="1">
      <c r="A343" s="38"/>
      <c r="B343" s="171"/>
      <c r="C343" s="172" t="s">
        <v>560</v>
      </c>
      <c r="D343" s="172" t="s">
        <v>258</v>
      </c>
      <c r="E343" s="173" t="s">
        <v>882</v>
      </c>
      <c r="F343" s="174" t="s">
        <v>883</v>
      </c>
      <c r="G343" s="175" t="s">
        <v>693</v>
      </c>
      <c r="H343" s="176">
        <v>1.5</v>
      </c>
      <c r="I343" s="177"/>
      <c r="J343" s="178">
        <f>ROUND(I343*H343,2)</f>
        <v>0</v>
      </c>
      <c r="K343" s="174" t="s">
        <v>262</v>
      </c>
      <c r="L343" s="39"/>
      <c r="M343" s="179" t="s">
        <v>1</v>
      </c>
      <c r="N343" s="180" t="s">
        <v>44</v>
      </c>
      <c r="O343" s="77"/>
      <c r="P343" s="181">
        <f>O343*H343</f>
        <v>0</v>
      </c>
      <c r="Q343" s="181">
        <v>0.00023000000000000001</v>
      </c>
      <c r="R343" s="181">
        <f>Q343*H343</f>
        <v>0.00034500000000000004</v>
      </c>
      <c r="S343" s="181">
        <v>0</v>
      </c>
      <c r="T343" s="18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3" t="s">
        <v>263</v>
      </c>
      <c r="AT343" s="183" t="s">
        <v>258</v>
      </c>
      <c r="AU343" s="183" t="s">
        <v>90</v>
      </c>
      <c r="AY343" s="19" t="s">
        <v>255</v>
      </c>
      <c r="BE343" s="184">
        <f>IF(N343="základní",J343,0)</f>
        <v>0</v>
      </c>
      <c r="BF343" s="184">
        <f>IF(N343="snížená",J343,0)</f>
        <v>0</v>
      </c>
      <c r="BG343" s="184">
        <f>IF(N343="zákl. přenesená",J343,0)</f>
        <v>0</v>
      </c>
      <c r="BH343" s="184">
        <f>IF(N343="sníž. přenesená",J343,0)</f>
        <v>0</v>
      </c>
      <c r="BI343" s="184">
        <f>IF(N343="nulová",J343,0)</f>
        <v>0</v>
      </c>
      <c r="BJ343" s="19" t="s">
        <v>87</v>
      </c>
      <c r="BK343" s="184">
        <f>ROUND(I343*H343,2)</f>
        <v>0</v>
      </c>
      <c r="BL343" s="19" t="s">
        <v>263</v>
      </c>
      <c r="BM343" s="183" t="s">
        <v>1795</v>
      </c>
    </row>
    <row r="344" s="13" customFormat="1">
      <c r="A344" s="13"/>
      <c r="B344" s="185"/>
      <c r="C344" s="13"/>
      <c r="D344" s="186" t="s">
        <v>265</v>
      </c>
      <c r="E344" s="187" t="s">
        <v>1</v>
      </c>
      <c r="F344" s="188" t="s">
        <v>881</v>
      </c>
      <c r="G344" s="13"/>
      <c r="H344" s="187" t="s">
        <v>1</v>
      </c>
      <c r="I344" s="189"/>
      <c r="J344" s="13"/>
      <c r="K344" s="13"/>
      <c r="L344" s="185"/>
      <c r="M344" s="190"/>
      <c r="N344" s="191"/>
      <c r="O344" s="191"/>
      <c r="P344" s="191"/>
      <c r="Q344" s="191"/>
      <c r="R344" s="191"/>
      <c r="S344" s="191"/>
      <c r="T344" s="19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87" t="s">
        <v>265</v>
      </c>
      <c r="AU344" s="187" t="s">
        <v>90</v>
      </c>
      <c r="AV344" s="13" t="s">
        <v>87</v>
      </c>
      <c r="AW344" s="13" t="s">
        <v>35</v>
      </c>
      <c r="AX344" s="13" t="s">
        <v>79</v>
      </c>
      <c r="AY344" s="187" t="s">
        <v>255</v>
      </c>
    </row>
    <row r="345" s="13" customFormat="1">
      <c r="A345" s="13"/>
      <c r="B345" s="185"/>
      <c r="C345" s="13"/>
      <c r="D345" s="186" t="s">
        <v>265</v>
      </c>
      <c r="E345" s="187" t="s">
        <v>1</v>
      </c>
      <c r="F345" s="188" t="s">
        <v>1791</v>
      </c>
      <c r="G345" s="13"/>
      <c r="H345" s="187" t="s">
        <v>1</v>
      </c>
      <c r="I345" s="189"/>
      <c r="J345" s="13"/>
      <c r="K345" s="13"/>
      <c r="L345" s="185"/>
      <c r="M345" s="190"/>
      <c r="N345" s="191"/>
      <c r="O345" s="191"/>
      <c r="P345" s="191"/>
      <c r="Q345" s="191"/>
      <c r="R345" s="191"/>
      <c r="S345" s="191"/>
      <c r="T345" s="19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87" t="s">
        <v>265</v>
      </c>
      <c r="AU345" s="187" t="s">
        <v>90</v>
      </c>
      <c r="AV345" s="13" t="s">
        <v>87</v>
      </c>
      <c r="AW345" s="13" t="s">
        <v>35</v>
      </c>
      <c r="AX345" s="13" t="s">
        <v>79</v>
      </c>
      <c r="AY345" s="187" t="s">
        <v>255</v>
      </c>
    </row>
    <row r="346" s="14" customFormat="1">
      <c r="A346" s="14"/>
      <c r="B346" s="193"/>
      <c r="C346" s="14"/>
      <c r="D346" s="186" t="s">
        <v>265</v>
      </c>
      <c r="E346" s="194" t="s">
        <v>1</v>
      </c>
      <c r="F346" s="195" t="s">
        <v>1191</v>
      </c>
      <c r="G346" s="14"/>
      <c r="H346" s="196">
        <v>1.5</v>
      </c>
      <c r="I346" s="197"/>
      <c r="J346" s="14"/>
      <c r="K346" s="14"/>
      <c r="L346" s="193"/>
      <c r="M346" s="198"/>
      <c r="N346" s="199"/>
      <c r="O346" s="199"/>
      <c r="P346" s="199"/>
      <c r="Q346" s="199"/>
      <c r="R346" s="199"/>
      <c r="S346" s="199"/>
      <c r="T346" s="20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194" t="s">
        <v>265</v>
      </c>
      <c r="AU346" s="194" t="s">
        <v>90</v>
      </c>
      <c r="AV346" s="14" t="s">
        <v>90</v>
      </c>
      <c r="AW346" s="14" t="s">
        <v>35</v>
      </c>
      <c r="AX346" s="14" t="s">
        <v>79</v>
      </c>
      <c r="AY346" s="194" t="s">
        <v>255</v>
      </c>
    </row>
    <row r="347" s="15" customFormat="1">
      <c r="A347" s="15"/>
      <c r="B347" s="201"/>
      <c r="C347" s="15"/>
      <c r="D347" s="186" t="s">
        <v>265</v>
      </c>
      <c r="E347" s="202" t="s">
        <v>1</v>
      </c>
      <c r="F347" s="203" t="s">
        <v>269</v>
      </c>
      <c r="G347" s="15"/>
      <c r="H347" s="204">
        <v>1.5</v>
      </c>
      <c r="I347" s="205"/>
      <c r="J347" s="15"/>
      <c r="K347" s="15"/>
      <c r="L347" s="201"/>
      <c r="M347" s="206"/>
      <c r="N347" s="207"/>
      <c r="O347" s="207"/>
      <c r="P347" s="207"/>
      <c r="Q347" s="207"/>
      <c r="R347" s="207"/>
      <c r="S347" s="207"/>
      <c r="T347" s="208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02" t="s">
        <v>265</v>
      </c>
      <c r="AU347" s="202" t="s">
        <v>90</v>
      </c>
      <c r="AV347" s="15" t="s">
        <v>270</v>
      </c>
      <c r="AW347" s="15" t="s">
        <v>35</v>
      </c>
      <c r="AX347" s="15" t="s">
        <v>87</v>
      </c>
      <c r="AY347" s="202" t="s">
        <v>255</v>
      </c>
    </row>
    <row r="348" s="2" customFormat="1" ht="24.15" customHeight="1">
      <c r="A348" s="38"/>
      <c r="B348" s="171"/>
      <c r="C348" s="172" t="s">
        <v>941</v>
      </c>
      <c r="D348" s="172" t="s">
        <v>258</v>
      </c>
      <c r="E348" s="173" t="s">
        <v>1198</v>
      </c>
      <c r="F348" s="174" t="s">
        <v>1199</v>
      </c>
      <c r="G348" s="175" t="s">
        <v>693</v>
      </c>
      <c r="H348" s="176">
        <v>18.899999999999999</v>
      </c>
      <c r="I348" s="177"/>
      <c r="J348" s="178">
        <f>ROUND(I348*H348,2)</f>
        <v>0</v>
      </c>
      <c r="K348" s="174" t="s">
        <v>262</v>
      </c>
      <c r="L348" s="39"/>
      <c r="M348" s="179" t="s">
        <v>1</v>
      </c>
      <c r="N348" s="180" t="s">
        <v>44</v>
      </c>
      <c r="O348" s="77"/>
      <c r="P348" s="181">
        <f>O348*H348</f>
        <v>0</v>
      </c>
      <c r="Q348" s="181">
        <v>0.00022000000000000001</v>
      </c>
      <c r="R348" s="181">
        <f>Q348*H348</f>
        <v>0.0041580000000000002</v>
      </c>
      <c r="S348" s="181">
        <v>0</v>
      </c>
      <c r="T348" s="18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3" t="s">
        <v>263</v>
      </c>
      <c r="AT348" s="183" t="s">
        <v>258</v>
      </c>
      <c r="AU348" s="183" t="s">
        <v>90</v>
      </c>
      <c r="AY348" s="19" t="s">
        <v>255</v>
      </c>
      <c r="BE348" s="184">
        <f>IF(N348="základní",J348,0)</f>
        <v>0</v>
      </c>
      <c r="BF348" s="184">
        <f>IF(N348="snížená",J348,0)</f>
        <v>0</v>
      </c>
      <c r="BG348" s="184">
        <f>IF(N348="zákl. přenesená",J348,0)</f>
        <v>0</v>
      </c>
      <c r="BH348" s="184">
        <f>IF(N348="sníž. přenesená",J348,0)</f>
        <v>0</v>
      </c>
      <c r="BI348" s="184">
        <f>IF(N348="nulová",J348,0)</f>
        <v>0</v>
      </c>
      <c r="BJ348" s="19" t="s">
        <v>87</v>
      </c>
      <c r="BK348" s="184">
        <f>ROUND(I348*H348,2)</f>
        <v>0</v>
      </c>
      <c r="BL348" s="19" t="s">
        <v>263</v>
      </c>
      <c r="BM348" s="183" t="s">
        <v>1796</v>
      </c>
    </row>
    <row r="349" s="13" customFormat="1">
      <c r="A349" s="13"/>
      <c r="B349" s="185"/>
      <c r="C349" s="13"/>
      <c r="D349" s="186" t="s">
        <v>265</v>
      </c>
      <c r="E349" s="187" t="s">
        <v>1</v>
      </c>
      <c r="F349" s="188" t="s">
        <v>1201</v>
      </c>
      <c r="G349" s="13"/>
      <c r="H349" s="187" t="s">
        <v>1</v>
      </c>
      <c r="I349" s="189"/>
      <c r="J349" s="13"/>
      <c r="K349" s="13"/>
      <c r="L349" s="185"/>
      <c r="M349" s="190"/>
      <c r="N349" s="191"/>
      <c r="O349" s="191"/>
      <c r="P349" s="191"/>
      <c r="Q349" s="191"/>
      <c r="R349" s="191"/>
      <c r="S349" s="191"/>
      <c r="T349" s="19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87" t="s">
        <v>265</v>
      </c>
      <c r="AU349" s="187" t="s">
        <v>90</v>
      </c>
      <c r="AV349" s="13" t="s">
        <v>87</v>
      </c>
      <c r="AW349" s="13" t="s">
        <v>35</v>
      </c>
      <c r="AX349" s="13" t="s">
        <v>79</v>
      </c>
      <c r="AY349" s="187" t="s">
        <v>255</v>
      </c>
    </row>
    <row r="350" s="13" customFormat="1">
      <c r="A350" s="13"/>
      <c r="B350" s="185"/>
      <c r="C350" s="13"/>
      <c r="D350" s="186" t="s">
        <v>265</v>
      </c>
      <c r="E350" s="187" t="s">
        <v>1</v>
      </c>
      <c r="F350" s="188" t="s">
        <v>1792</v>
      </c>
      <c r="G350" s="13"/>
      <c r="H350" s="187" t="s">
        <v>1</v>
      </c>
      <c r="I350" s="189"/>
      <c r="J350" s="13"/>
      <c r="K350" s="13"/>
      <c r="L350" s="185"/>
      <c r="M350" s="190"/>
      <c r="N350" s="191"/>
      <c r="O350" s="191"/>
      <c r="P350" s="191"/>
      <c r="Q350" s="191"/>
      <c r="R350" s="191"/>
      <c r="S350" s="191"/>
      <c r="T350" s="19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87" t="s">
        <v>265</v>
      </c>
      <c r="AU350" s="187" t="s">
        <v>90</v>
      </c>
      <c r="AV350" s="13" t="s">
        <v>87</v>
      </c>
      <c r="AW350" s="13" t="s">
        <v>35</v>
      </c>
      <c r="AX350" s="13" t="s">
        <v>79</v>
      </c>
      <c r="AY350" s="187" t="s">
        <v>255</v>
      </c>
    </row>
    <row r="351" s="14" customFormat="1">
      <c r="A351" s="14"/>
      <c r="B351" s="193"/>
      <c r="C351" s="14"/>
      <c r="D351" s="186" t="s">
        <v>265</v>
      </c>
      <c r="E351" s="194" t="s">
        <v>1</v>
      </c>
      <c r="F351" s="195" t="s">
        <v>1629</v>
      </c>
      <c r="G351" s="14"/>
      <c r="H351" s="196">
        <v>18.899999999999999</v>
      </c>
      <c r="I351" s="197"/>
      <c r="J351" s="14"/>
      <c r="K351" s="14"/>
      <c r="L351" s="193"/>
      <c r="M351" s="198"/>
      <c r="N351" s="199"/>
      <c r="O351" s="199"/>
      <c r="P351" s="199"/>
      <c r="Q351" s="199"/>
      <c r="R351" s="199"/>
      <c r="S351" s="199"/>
      <c r="T351" s="20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194" t="s">
        <v>265</v>
      </c>
      <c r="AU351" s="194" t="s">
        <v>90</v>
      </c>
      <c r="AV351" s="14" t="s">
        <v>90</v>
      </c>
      <c r="AW351" s="14" t="s">
        <v>35</v>
      </c>
      <c r="AX351" s="14" t="s">
        <v>79</v>
      </c>
      <c r="AY351" s="194" t="s">
        <v>255</v>
      </c>
    </row>
    <row r="352" s="15" customFormat="1">
      <c r="A352" s="15"/>
      <c r="B352" s="201"/>
      <c r="C352" s="15"/>
      <c r="D352" s="186" t="s">
        <v>265</v>
      </c>
      <c r="E352" s="202" t="s">
        <v>1</v>
      </c>
      <c r="F352" s="203" t="s">
        <v>269</v>
      </c>
      <c r="G352" s="15"/>
      <c r="H352" s="204">
        <v>18.899999999999999</v>
      </c>
      <c r="I352" s="205"/>
      <c r="J352" s="15"/>
      <c r="K352" s="15"/>
      <c r="L352" s="201"/>
      <c r="M352" s="206"/>
      <c r="N352" s="207"/>
      <c r="O352" s="207"/>
      <c r="P352" s="207"/>
      <c r="Q352" s="207"/>
      <c r="R352" s="207"/>
      <c r="S352" s="207"/>
      <c r="T352" s="208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02" t="s">
        <v>265</v>
      </c>
      <c r="AU352" s="202" t="s">
        <v>90</v>
      </c>
      <c r="AV352" s="15" t="s">
        <v>270</v>
      </c>
      <c r="AW352" s="15" t="s">
        <v>35</v>
      </c>
      <c r="AX352" s="15" t="s">
        <v>87</v>
      </c>
      <c r="AY352" s="202" t="s">
        <v>255</v>
      </c>
    </row>
    <row r="353" s="2" customFormat="1" ht="24.15" customHeight="1">
      <c r="A353" s="38"/>
      <c r="B353" s="171"/>
      <c r="C353" s="172" t="s">
        <v>339</v>
      </c>
      <c r="D353" s="172" t="s">
        <v>258</v>
      </c>
      <c r="E353" s="173" t="s">
        <v>1202</v>
      </c>
      <c r="F353" s="174" t="s">
        <v>1203</v>
      </c>
      <c r="G353" s="175" t="s">
        <v>693</v>
      </c>
      <c r="H353" s="176">
        <v>18.899999999999999</v>
      </c>
      <c r="I353" s="177"/>
      <c r="J353" s="178">
        <f>ROUND(I353*H353,2)</f>
        <v>0</v>
      </c>
      <c r="K353" s="174" t="s">
        <v>262</v>
      </c>
      <c r="L353" s="39"/>
      <c r="M353" s="179" t="s">
        <v>1</v>
      </c>
      <c r="N353" s="180" t="s">
        <v>44</v>
      </c>
      <c r="O353" s="77"/>
      <c r="P353" s="181">
        <f>O353*H353</f>
        <v>0</v>
      </c>
      <c r="Q353" s="181">
        <v>0</v>
      </c>
      <c r="R353" s="181">
        <f>Q353*H353</f>
        <v>0</v>
      </c>
      <c r="S353" s="181">
        <v>0</v>
      </c>
      <c r="T353" s="18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83" t="s">
        <v>263</v>
      </c>
      <c r="AT353" s="183" t="s">
        <v>258</v>
      </c>
      <c r="AU353" s="183" t="s">
        <v>90</v>
      </c>
      <c r="AY353" s="19" t="s">
        <v>255</v>
      </c>
      <c r="BE353" s="184">
        <f>IF(N353="základní",J353,0)</f>
        <v>0</v>
      </c>
      <c r="BF353" s="184">
        <f>IF(N353="snížená",J353,0)</f>
        <v>0</v>
      </c>
      <c r="BG353" s="184">
        <f>IF(N353="zákl. přenesená",J353,0)</f>
        <v>0</v>
      </c>
      <c r="BH353" s="184">
        <f>IF(N353="sníž. přenesená",J353,0)</f>
        <v>0</v>
      </c>
      <c r="BI353" s="184">
        <f>IF(N353="nulová",J353,0)</f>
        <v>0</v>
      </c>
      <c r="BJ353" s="19" t="s">
        <v>87</v>
      </c>
      <c r="BK353" s="184">
        <f>ROUND(I353*H353,2)</f>
        <v>0</v>
      </c>
      <c r="BL353" s="19" t="s">
        <v>263</v>
      </c>
      <c r="BM353" s="183" t="s">
        <v>1797</v>
      </c>
    </row>
    <row r="354" s="13" customFormat="1">
      <c r="A354" s="13"/>
      <c r="B354" s="185"/>
      <c r="C354" s="13"/>
      <c r="D354" s="186" t="s">
        <v>265</v>
      </c>
      <c r="E354" s="187" t="s">
        <v>1</v>
      </c>
      <c r="F354" s="188" t="s">
        <v>1205</v>
      </c>
      <c r="G354" s="13"/>
      <c r="H354" s="187" t="s">
        <v>1</v>
      </c>
      <c r="I354" s="189"/>
      <c r="J354" s="13"/>
      <c r="K354" s="13"/>
      <c r="L354" s="185"/>
      <c r="M354" s="190"/>
      <c r="N354" s="191"/>
      <c r="O354" s="191"/>
      <c r="P354" s="191"/>
      <c r="Q354" s="191"/>
      <c r="R354" s="191"/>
      <c r="S354" s="191"/>
      <c r="T354" s="19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187" t="s">
        <v>265</v>
      </c>
      <c r="AU354" s="187" t="s">
        <v>90</v>
      </c>
      <c r="AV354" s="13" t="s">
        <v>87</v>
      </c>
      <c r="AW354" s="13" t="s">
        <v>35</v>
      </c>
      <c r="AX354" s="13" t="s">
        <v>79</v>
      </c>
      <c r="AY354" s="187" t="s">
        <v>255</v>
      </c>
    </row>
    <row r="355" s="13" customFormat="1">
      <c r="A355" s="13"/>
      <c r="B355" s="185"/>
      <c r="C355" s="13"/>
      <c r="D355" s="186" t="s">
        <v>265</v>
      </c>
      <c r="E355" s="187" t="s">
        <v>1</v>
      </c>
      <c r="F355" s="188" t="s">
        <v>1792</v>
      </c>
      <c r="G355" s="13"/>
      <c r="H355" s="187" t="s">
        <v>1</v>
      </c>
      <c r="I355" s="189"/>
      <c r="J355" s="13"/>
      <c r="K355" s="13"/>
      <c r="L355" s="185"/>
      <c r="M355" s="190"/>
      <c r="N355" s="191"/>
      <c r="O355" s="191"/>
      <c r="P355" s="191"/>
      <c r="Q355" s="191"/>
      <c r="R355" s="191"/>
      <c r="S355" s="191"/>
      <c r="T355" s="19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87" t="s">
        <v>265</v>
      </c>
      <c r="AU355" s="187" t="s">
        <v>90</v>
      </c>
      <c r="AV355" s="13" t="s">
        <v>87</v>
      </c>
      <c r="AW355" s="13" t="s">
        <v>35</v>
      </c>
      <c r="AX355" s="13" t="s">
        <v>79</v>
      </c>
      <c r="AY355" s="187" t="s">
        <v>255</v>
      </c>
    </row>
    <row r="356" s="14" customFormat="1">
      <c r="A356" s="14"/>
      <c r="B356" s="193"/>
      <c r="C356" s="14"/>
      <c r="D356" s="186" t="s">
        <v>265</v>
      </c>
      <c r="E356" s="194" t="s">
        <v>1</v>
      </c>
      <c r="F356" s="195" t="s">
        <v>1629</v>
      </c>
      <c r="G356" s="14"/>
      <c r="H356" s="196">
        <v>18.899999999999999</v>
      </c>
      <c r="I356" s="197"/>
      <c r="J356" s="14"/>
      <c r="K356" s="14"/>
      <c r="L356" s="193"/>
      <c r="M356" s="198"/>
      <c r="N356" s="199"/>
      <c r="O356" s="199"/>
      <c r="P356" s="199"/>
      <c r="Q356" s="199"/>
      <c r="R356" s="199"/>
      <c r="S356" s="199"/>
      <c r="T356" s="20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194" t="s">
        <v>265</v>
      </c>
      <c r="AU356" s="194" t="s">
        <v>90</v>
      </c>
      <c r="AV356" s="14" t="s">
        <v>90</v>
      </c>
      <c r="AW356" s="14" t="s">
        <v>35</v>
      </c>
      <c r="AX356" s="14" t="s">
        <v>79</v>
      </c>
      <c r="AY356" s="194" t="s">
        <v>255</v>
      </c>
    </row>
    <row r="357" s="15" customFormat="1">
      <c r="A357" s="15"/>
      <c r="B357" s="201"/>
      <c r="C357" s="15"/>
      <c r="D357" s="186" t="s">
        <v>265</v>
      </c>
      <c r="E357" s="202" t="s">
        <v>1</v>
      </c>
      <c r="F357" s="203" t="s">
        <v>269</v>
      </c>
      <c r="G357" s="15"/>
      <c r="H357" s="204">
        <v>18.899999999999999</v>
      </c>
      <c r="I357" s="205"/>
      <c r="J357" s="15"/>
      <c r="K357" s="15"/>
      <c r="L357" s="201"/>
      <c r="M357" s="206"/>
      <c r="N357" s="207"/>
      <c r="O357" s="207"/>
      <c r="P357" s="207"/>
      <c r="Q357" s="207"/>
      <c r="R357" s="207"/>
      <c r="S357" s="207"/>
      <c r="T357" s="20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02" t="s">
        <v>265</v>
      </c>
      <c r="AU357" s="202" t="s">
        <v>90</v>
      </c>
      <c r="AV357" s="15" t="s">
        <v>270</v>
      </c>
      <c r="AW357" s="15" t="s">
        <v>35</v>
      </c>
      <c r="AX357" s="15" t="s">
        <v>87</v>
      </c>
      <c r="AY357" s="202" t="s">
        <v>255</v>
      </c>
    </row>
    <row r="358" s="2" customFormat="1" ht="24.15" customHeight="1">
      <c r="A358" s="38"/>
      <c r="B358" s="171"/>
      <c r="C358" s="209" t="s">
        <v>949</v>
      </c>
      <c r="D358" s="209" t="s">
        <v>277</v>
      </c>
      <c r="E358" s="210" t="s">
        <v>1206</v>
      </c>
      <c r="F358" s="211" t="s">
        <v>1207</v>
      </c>
      <c r="G358" s="212" t="s">
        <v>1208</v>
      </c>
      <c r="H358" s="213">
        <v>3.4020000000000001</v>
      </c>
      <c r="I358" s="214"/>
      <c r="J358" s="215">
        <f>ROUND(I358*H358,2)</f>
        <v>0</v>
      </c>
      <c r="K358" s="211" t="s">
        <v>262</v>
      </c>
      <c r="L358" s="216"/>
      <c r="M358" s="217" t="s">
        <v>1</v>
      </c>
      <c r="N358" s="218" t="s">
        <v>44</v>
      </c>
      <c r="O358" s="77"/>
      <c r="P358" s="181">
        <f>O358*H358</f>
        <v>0</v>
      </c>
      <c r="Q358" s="181">
        <v>0.001</v>
      </c>
      <c r="R358" s="181">
        <f>Q358*H358</f>
        <v>0.0034020000000000001</v>
      </c>
      <c r="S358" s="181">
        <v>0</v>
      </c>
      <c r="T358" s="18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3" t="s">
        <v>397</v>
      </c>
      <c r="AT358" s="183" t="s">
        <v>277</v>
      </c>
      <c r="AU358" s="183" t="s">
        <v>90</v>
      </c>
      <c r="AY358" s="19" t="s">
        <v>255</v>
      </c>
      <c r="BE358" s="184">
        <f>IF(N358="základní",J358,0)</f>
        <v>0</v>
      </c>
      <c r="BF358" s="184">
        <f>IF(N358="snížená",J358,0)</f>
        <v>0</v>
      </c>
      <c r="BG358" s="184">
        <f>IF(N358="zákl. přenesená",J358,0)</f>
        <v>0</v>
      </c>
      <c r="BH358" s="184">
        <f>IF(N358="sníž. přenesená",J358,0)</f>
        <v>0</v>
      </c>
      <c r="BI358" s="184">
        <f>IF(N358="nulová",J358,0)</f>
        <v>0</v>
      </c>
      <c r="BJ358" s="19" t="s">
        <v>87</v>
      </c>
      <c r="BK358" s="184">
        <f>ROUND(I358*H358,2)</f>
        <v>0</v>
      </c>
      <c r="BL358" s="19" t="s">
        <v>263</v>
      </c>
      <c r="BM358" s="183" t="s">
        <v>1798</v>
      </c>
    </row>
    <row r="359" s="14" customFormat="1">
      <c r="A359" s="14"/>
      <c r="B359" s="193"/>
      <c r="C359" s="14"/>
      <c r="D359" s="186" t="s">
        <v>265</v>
      </c>
      <c r="E359" s="194" t="s">
        <v>1</v>
      </c>
      <c r="F359" s="195" t="s">
        <v>1636</v>
      </c>
      <c r="G359" s="14"/>
      <c r="H359" s="196">
        <v>3.4020000000000001</v>
      </c>
      <c r="I359" s="197"/>
      <c r="J359" s="14"/>
      <c r="K359" s="14"/>
      <c r="L359" s="193"/>
      <c r="M359" s="198"/>
      <c r="N359" s="199"/>
      <c r="O359" s="199"/>
      <c r="P359" s="199"/>
      <c r="Q359" s="199"/>
      <c r="R359" s="199"/>
      <c r="S359" s="199"/>
      <c r="T359" s="20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194" t="s">
        <v>265</v>
      </c>
      <c r="AU359" s="194" t="s">
        <v>90</v>
      </c>
      <c r="AV359" s="14" t="s">
        <v>90</v>
      </c>
      <c r="AW359" s="14" t="s">
        <v>35</v>
      </c>
      <c r="AX359" s="14" t="s">
        <v>87</v>
      </c>
      <c r="AY359" s="194" t="s">
        <v>255</v>
      </c>
    </row>
    <row r="360" s="12" customFormat="1" ht="22.8" customHeight="1">
      <c r="A360" s="12"/>
      <c r="B360" s="158"/>
      <c r="C360" s="12"/>
      <c r="D360" s="159" t="s">
        <v>78</v>
      </c>
      <c r="E360" s="169" t="s">
        <v>886</v>
      </c>
      <c r="F360" s="169" t="s">
        <v>887</v>
      </c>
      <c r="G360" s="12"/>
      <c r="H360" s="12"/>
      <c r="I360" s="161"/>
      <c r="J360" s="170">
        <f>BK360</f>
        <v>0</v>
      </c>
      <c r="K360" s="12"/>
      <c r="L360" s="158"/>
      <c r="M360" s="163"/>
      <c r="N360" s="164"/>
      <c r="O360" s="164"/>
      <c r="P360" s="165">
        <f>SUM(P361:P396)</f>
        <v>0</v>
      </c>
      <c r="Q360" s="164"/>
      <c r="R360" s="165">
        <f>SUM(R361:R396)</f>
        <v>0.15734385000000001</v>
      </c>
      <c r="S360" s="164"/>
      <c r="T360" s="166">
        <f>SUM(T361:T396)</f>
        <v>0.041819519999999999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159" t="s">
        <v>90</v>
      </c>
      <c r="AT360" s="167" t="s">
        <v>78</v>
      </c>
      <c r="AU360" s="167" t="s">
        <v>87</v>
      </c>
      <c r="AY360" s="159" t="s">
        <v>255</v>
      </c>
      <c r="BK360" s="168">
        <f>SUM(BK361:BK396)</f>
        <v>0</v>
      </c>
    </row>
    <row r="361" s="2" customFormat="1" ht="24.15" customHeight="1">
      <c r="A361" s="38"/>
      <c r="B361" s="171"/>
      <c r="C361" s="172" t="s">
        <v>342</v>
      </c>
      <c r="D361" s="172" t="s">
        <v>258</v>
      </c>
      <c r="E361" s="173" t="s">
        <v>888</v>
      </c>
      <c r="F361" s="174" t="s">
        <v>889</v>
      </c>
      <c r="G361" s="175" t="s">
        <v>693</v>
      </c>
      <c r="H361" s="176">
        <v>90.912000000000006</v>
      </c>
      <c r="I361" s="177"/>
      <c r="J361" s="178">
        <f>ROUND(I361*H361,2)</f>
        <v>0</v>
      </c>
      <c r="K361" s="174" t="s">
        <v>262</v>
      </c>
      <c r="L361" s="39"/>
      <c r="M361" s="179" t="s">
        <v>1</v>
      </c>
      <c r="N361" s="180" t="s">
        <v>44</v>
      </c>
      <c r="O361" s="77"/>
      <c r="P361" s="181">
        <f>O361*H361</f>
        <v>0</v>
      </c>
      <c r="Q361" s="181">
        <v>0</v>
      </c>
      <c r="R361" s="181">
        <f>Q361*H361</f>
        <v>0</v>
      </c>
      <c r="S361" s="181">
        <v>0</v>
      </c>
      <c r="T361" s="182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3" t="s">
        <v>263</v>
      </c>
      <c r="AT361" s="183" t="s">
        <v>258</v>
      </c>
      <c r="AU361" s="183" t="s">
        <v>90</v>
      </c>
      <c r="AY361" s="19" t="s">
        <v>255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19" t="s">
        <v>87</v>
      </c>
      <c r="BK361" s="184">
        <f>ROUND(I361*H361,2)</f>
        <v>0</v>
      </c>
      <c r="BL361" s="19" t="s">
        <v>263</v>
      </c>
      <c r="BM361" s="183" t="s">
        <v>1799</v>
      </c>
    </row>
    <row r="362" s="13" customFormat="1">
      <c r="A362" s="13"/>
      <c r="B362" s="185"/>
      <c r="C362" s="13"/>
      <c r="D362" s="186" t="s">
        <v>265</v>
      </c>
      <c r="E362" s="187" t="s">
        <v>1</v>
      </c>
      <c r="F362" s="188" t="s">
        <v>1723</v>
      </c>
      <c r="G362" s="13"/>
      <c r="H362" s="187" t="s">
        <v>1</v>
      </c>
      <c r="I362" s="189"/>
      <c r="J362" s="13"/>
      <c r="K362" s="13"/>
      <c r="L362" s="185"/>
      <c r="M362" s="190"/>
      <c r="N362" s="191"/>
      <c r="O362" s="191"/>
      <c r="P362" s="191"/>
      <c r="Q362" s="191"/>
      <c r="R362" s="191"/>
      <c r="S362" s="191"/>
      <c r="T362" s="19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87" t="s">
        <v>265</v>
      </c>
      <c r="AU362" s="187" t="s">
        <v>90</v>
      </c>
      <c r="AV362" s="13" t="s">
        <v>87</v>
      </c>
      <c r="AW362" s="13" t="s">
        <v>35</v>
      </c>
      <c r="AX362" s="13" t="s">
        <v>79</v>
      </c>
      <c r="AY362" s="187" t="s">
        <v>255</v>
      </c>
    </row>
    <row r="363" s="14" customFormat="1">
      <c r="A363" s="14"/>
      <c r="B363" s="193"/>
      <c r="C363" s="14"/>
      <c r="D363" s="186" t="s">
        <v>265</v>
      </c>
      <c r="E363" s="194" t="s">
        <v>1</v>
      </c>
      <c r="F363" s="195" t="s">
        <v>1724</v>
      </c>
      <c r="G363" s="14"/>
      <c r="H363" s="196">
        <v>104.535</v>
      </c>
      <c r="I363" s="197"/>
      <c r="J363" s="14"/>
      <c r="K363" s="14"/>
      <c r="L363" s="193"/>
      <c r="M363" s="198"/>
      <c r="N363" s="199"/>
      <c r="O363" s="199"/>
      <c r="P363" s="199"/>
      <c r="Q363" s="199"/>
      <c r="R363" s="199"/>
      <c r="S363" s="199"/>
      <c r="T363" s="20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194" t="s">
        <v>265</v>
      </c>
      <c r="AU363" s="194" t="s">
        <v>90</v>
      </c>
      <c r="AV363" s="14" t="s">
        <v>90</v>
      </c>
      <c r="AW363" s="14" t="s">
        <v>35</v>
      </c>
      <c r="AX363" s="14" t="s">
        <v>79</v>
      </c>
      <c r="AY363" s="194" t="s">
        <v>255</v>
      </c>
    </row>
    <row r="364" s="14" customFormat="1">
      <c r="A364" s="14"/>
      <c r="B364" s="193"/>
      <c r="C364" s="14"/>
      <c r="D364" s="186" t="s">
        <v>265</v>
      </c>
      <c r="E364" s="194" t="s">
        <v>1</v>
      </c>
      <c r="F364" s="195" t="s">
        <v>1069</v>
      </c>
      <c r="G364" s="14"/>
      <c r="H364" s="196">
        <v>-0.42299999999999999</v>
      </c>
      <c r="I364" s="197"/>
      <c r="J364" s="14"/>
      <c r="K364" s="14"/>
      <c r="L364" s="193"/>
      <c r="M364" s="198"/>
      <c r="N364" s="199"/>
      <c r="O364" s="199"/>
      <c r="P364" s="199"/>
      <c r="Q364" s="199"/>
      <c r="R364" s="199"/>
      <c r="S364" s="199"/>
      <c r="T364" s="20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194" t="s">
        <v>265</v>
      </c>
      <c r="AU364" s="194" t="s">
        <v>90</v>
      </c>
      <c r="AV364" s="14" t="s">
        <v>90</v>
      </c>
      <c r="AW364" s="14" t="s">
        <v>35</v>
      </c>
      <c r="AX364" s="14" t="s">
        <v>79</v>
      </c>
      <c r="AY364" s="194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1070</v>
      </c>
      <c r="G365" s="14"/>
      <c r="H365" s="196">
        <v>-13.199999999999999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5" customFormat="1">
      <c r="A366" s="15"/>
      <c r="B366" s="201"/>
      <c r="C366" s="15"/>
      <c r="D366" s="186" t="s">
        <v>265</v>
      </c>
      <c r="E366" s="202" t="s">
        <v>1</v>
      </c>
      <c r="F366" s="203" t="s">
        <v>269</v>
      </c>
      <c r="G366" s="15"/>
      <c r="H366" s="204">
        <v>90.911999999999992</v>
      </c>
      <c r="I366" s="205"/>
      <c r="J366" s="15"/>
      <c r="K366" s="15"/>
      <c r="L366" s="201"/>
      <c r="M366" s="206"/>
      <c r="N366" s="207"/>
      <c r="O366" s="207"/>
      <c r="P366" s="207"/>
      <c r="Q366" s="207"/>
      <c r="R366" s="207"/>
      <c r="S366" s="207"/>
      <c r="T366" s="208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02" t="s">
        <v>265</v>
      </c>
      <c r="AU366" s="202" t="s">
        <v>90</v>
      </c>
      <c r="AV366" s="15" t="s">
        <v>270</v>
      </c>
      <c r="AW366" s="15" t="s">
        <v>35</v>
      </c>
      <c r="AX366" s="15" t="s">
        <v>87</v>
      </c>
      <c r="AY366" s="202" t="s">
        <v>255</v>
      </c>
    </row>
    <row r="367" s="2" customFormat="1" ht="24.15" customHeight="1">
      <c r="A367" s="38"/>
      <c r="B367" s="171"/>
      <c r="C367" s="172" t="s">
        <v>958</v>
      </c>
      <c r="D367" s="172" t="s">
        <v>258</v>
      </c>
      <c r="E367" s="173" t="s">
        <v>894</v>
      </c>
      <c r="F367" s="174" t="s">
        <v>895</v>
      </c>
      <c r="G367" s="175" t="s">
        <v>693</v>
      </c>
      <c r="H367" s="176">
        <v>90.912000000000006</v>
      </c>
      <c r="I367" s="177"/>
      <c r="J367" s="178">
        <f>ROUND(I367*H367,2)</f>
        <v>0</v>
      </c>
      <c r="K367" s="174" t="s">
        <v>262</v>
      </c>
      <c r="L367" s="39"/>
      <c r="M367" s="179" t="s">
        <v>1</v>
      </c>
      <c r="N367" s="180" t="s">
        <v>44</v>
      </c>
      <c r="O367" s="77"/>
      <c r="P367" s="181">
        <f>O367*H367</f>
        <v>0</v>
      </c>
      <c r="Q367" s="181">
        <v>0</v>
      </c>
      <c r="R367" s="181">
        <f>Q367*H367</f>
        <v>0</v>
      </c>
      <c r="S367" s="181">
        <v>0.00014999999999999999</v>
      </c>
      <c r="T367" s="182">
        <f>S367*H367</f>
        <v>0.013636799999999999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83" t="s">
        <v>263</v>
      </c>
      <c r="AT367" s="183" t="s">
        <v>258</v>
      </c>
      <c r="AU367" s="183" t="s">
        <v>90</v>
      </c>
      <c r="AY367" s="19" t="s">
        <v>255</v>
      </c>
      <c r="BE367" s="184">
        <f>IF(N367="základní",J367,0)</f>
        <v>0</v>
      </c>
      <c r="BF367" s="184">
        <f>IF(N367="snížená",J367,0)</f>
        <v>0</v>
      </c>
      <c r="BG367" s="184">
        <f>IF(N367="zákl. přenesená",J367,0)</f>
        <v>0</v>
      </c>
      <c r="BH367" s="184">
        <f>IF(N367="sníž. přenesená",J367,0)</f>
        <v>0</v>
      </c>
      <c r="BI367" s="184">
        <f>IF(N367="nulová",J367,0)</f>
        <v>0</v>
      </c>
      <c r="BJ367" s="19" t="s">
        <v>87</v>
      </c>
      <c r="BK367" s="184">
        <f>ROUND(I367*H367,2)</f>
        <v>0</v>
      </c>
      <c r="BL367" s="19" t="s">
        <v>263</v>
      </c>
      <c r="BM367" s="183" t="s">
        <v>1800</v>
      </c>
    </row>
    <row r="368" s="13" customFormat="1">
      <c r="A368" s="13"/>
      <c r="B368" s="185"/>
      <c r="C368" s="13"/>
      <c r="D368" s="186" t="s">
        <v>265</v>
      </c>
      <c r="E368" s="187" t="s">
        <v>1</v>
      </c>
      <c r="F368" s="188" t="s">
        <v>1723</v>
      </c>
      <c r="G368" s="13"/>
      <c r="H368" s="187" t="s">
        <v>1</v>
      </c>
      <c r="I368" s="189"/>
      <c r="J368" s="13"/>
      <c r="K368" s="13"/>
      <c r="L368" s="185"/>
      <c r="M368" s="190"/>
      <c r="N368" s="191"/>
      <c r="O368" s="191"/>
      <c r="P368" s="191"/>
      <c r="Q368" s="191"/>
      <c r="R368" s="191"/>
      <c r="S368" s="191"/>
      <c r="T368" s="19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187" t="s">
        <v>265</v>
      </c>
      <c r="AU368" s="187" t="s">
        <v>90</v>
      </c>
      <c r="AV368" s="13" t="s">
        <v>87</v>
      </c>
      <c r="AW368" s="13" t="s">
        <v>35</v>
      </c>
      <c r="AX368" s="13" t="s">
        <v>79</v>
      </c>
      <c r="AY368" s="187" t="s">
        <v>255</v>
      </c>
    </row>
    <row r="369" s="14" customFormat="1">
      <c r="A369" s="14"/>
      <c r="B369" s="193"/>
      <c r="C369" s="14"/>
      <c r="D369" s="186" t="s">
        <v>265</v>
      </c>
      <c r="E369" s="194" t="s">
        <v>1</v>
      </c>
      <c r="F369" s="195" t="s">
        <v>1724</v>
      </c>
      <c r="G369" s="14"/>
      <c r="H369" s="196">
        <v>104.535</v>
      </c>
      <c r="I369" s="197"/>
      <c r="J369" s="14"/>
      <c r="K369" s="14"/>
      <c r="L369" s="193"/>
      <c r="M369" s="198"/>
      <c r="N369" s="199"/>
      <c r="O369" s="199"/>
      <c r="P369" s="199"/>
      <c r="Q369" s="199"/>
      <c r="R369" s="199"/>
      <c r="S369" s="199"/>
      <c r="T369" s="20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194" t="s">
        <v>265</v>
      </c>
      <c r="AU369" s="194" t="s">
        <v>90</v>
      </c>
      <c r="AV369" s="14" t="s">
        <v>90</v>
      </c>
      <c r="AW369" s="14" t="s">
        <v>35</v>
      </c>
      <c r="AX369" s="14" t="s">
        <v>79</v>
      </c>
      <c r="AY369" s="194" t="s">
        <v>255</v>
      </c>
    </row>
    <row r="370" s="14" customFormat="1">
      <c r="A370" s="14"/>
      <c r="B370" s="193"/>
      <c r="C370" s="14"/>
      <c r="D370" s="186" t="s">
        <v>265</v>
      </c>
      <c r="E370" s="194" t="s">
        <v>1</v>
      </c>
      <c r="F370" s="195" t="s">
        <v>1069</v>
      </c>
      <c r="G370" s="14"/>
      <c r="H370" s="196">
        <v>-0.42299999999999999</v>
      </c>
      <c r="I370" s="197"/>
      <c r="J370" s="14"/>
      <c r="K370" s="14"/>
      <c r="L370" s="193"/>
      <c r="M370" s="198"/>
      <c r="N370" s="199"/>
      <c r="O370" s="199"/>
      <c r="P370" s="199"/>
      <c r="Q370" s="199"/>
      <c r="R370" s="199"/>
      <c r="S370" s="199"/>
      <c r="T370" s="20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194" t="s">
        <v>265</v>
      </c>
      <c r="AU370" s="194" t="s">
        <v>90</v>
      </c>
      <c r="AV370" s="14" t="s">
        <v>90</v>
      </c>
      <c r="AW370" s="14" t="s">
        <v>35</v>
      </c>
      <c r="AX370" s="14" t="s">
        <v>79</v>
      </c>
      <c r="AY370" s="194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1070</v>
      </c>
      <c r="G371" s="14"/>
      <c r="H371" s="196">
        <v>-13.199999999999999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5" customFormat="1">
      <c r="A372" s="15"/>
      <c r="B372" s="201"/>
      <c r="C372" s="15"/>
      <c r="D372" s="186" t="s">
        <v>265</v>
      </c>
      <c r="E372" s="202" t="s">
        <v>1</v>
      </c>
      <c r="F372" s="203" t="s">
        <v>269</v>
      </c>
      <c r="G372" s="15"/>
      <c r="H372" s="204">
        <v>90.911999999999992</v>
      </c>
      <c r="I372" s="205"/>
      <c r="J372" s="15"/>
      <c r="K372" s="15"/>
      <c r="L372" s="201"/>
      <c r="M372" s="206"/>
      <c r="N372" s="207"/>
      <c r="O372" s="207"/>
      <c r="P372" s="207"/>
      <c r="Q372" s="207"/>
      <c r="R372" s="207"/>
      <c r="S372" s="207"/>
      <c r="T372" s="208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02" t="s">
        <v>265</v>
      </c>
      <c r="AU372" s="202" t="s">
        <v>90</v>
      </c>
      <c r="AV372" s="15" t="s">
        <v>270</v>
      </c>
      <c r="AW372" s="15" t="s">
        <v>35</v>
      </c>
      <c r="AX372" s="15" t="s">
        <v>87</v>
      </c>
      <c r="AY372" s="202" t="s">
        <v>255</v>
      </c>
    </row>
    <row r="373" s="2" customFormat="1" ht="16.5" customHeight="1">
      <c r="A373" s="38"/>
      <c r="B373" s="171"/>
      <c r="C373" s="172" t="s">
        <v>1221</v>
      </c>
      <c r="D373" s="172" t="s">
        <v>258</v>
      </c>
      <c r="E373" s="173" t="s">
        <v>900</v>
      </c>
      <c r="F373" s="174" t="s">
        <v>901</v>
      </c>
      <c r="G373" s="175" t="s">
        <v>693</v>
      </c>
      <c r="H373" s="176">
        <v>90.912000000000006</v>
      </c>
      <c r="I373" s="177"/>
      <c r="J373" s="178">
        <f>ROUND(I373*H373,2)</f>
        <v>0</v>
      </c>
      <c r="K373" s="174" t="s">
        <v>262</v>
      </c>
      <c r="L373" s="39"/>
      <c r="M373" s="179" t="s">
        <v>1</v>
      </c>
      <c r="N373" s="180" t="s">
        <v>44</v>
      </c>
      <c r="O373" s="77"/>
      <c r="P373" s="181">
        <f>O373*H373</f>
        <v>0</v>
      </c>
      <c r="Q373" s="181">
        <v>0.001</v>
      </c>
      <c r="R373" s="181">
        <f>Q373*H373</f>
        <v>0.090912000000000007</v>
      </c>
      <c r="S373" s="181">
        <v>0.00031</v>
      </c>
      <c r="T373" s="182">
        <f>S373*H373</f>
        <v>0.028182720000000001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183" t="s">
        <v>263</v>
      </c>
      <c r="AT373" s="183" t="s">
        <v>258</v>
      </c>
      <c r="AU373" s="183" t="s">
        <v>90</v>
      </c>
      <c r="AY373" s="19" t="s">
        <v>255</v>
      </c>
      <c r="BE373" s="184">
        <f>IF(N373="základní",J373,0)</f>
        <v>0</v>
      </c>
      <c r="BF373" s="184">
        <f>IF(N373="snížená",J373,0)</f>
        <v>0</v>
      </c>
      <c r="BG373" s="184">
        <f>IF(N373="zákl. přenesená",J373,0)</f>
        <v>0</v>
      </c>
      <c r="BH373" s="184">
        <f>IF(N373="sníž. přenesená",J373,0)</f>
        <v>0</v>
      </c>
      <c r="BI373" s="184">
        <f>IF(N373="nulová",J373,0)</f>
        <v>0</v>
      </c>
      <c r="BJ373" s="19" t="s">
        <v>87</v>
      </c>
      <c r="BK373" s="184">
        <f>ROUND(I373*H373,2)</f>
        <v>0</v>
      </c>
      <c r="BL373" s="19" t="s">
        <v>263</v>
      </c>
      <c r="BM373" s="183" t="s">
        <v>1801</v>
      </c>
    </row>
    <row r="374" s="13" customFormat="1">
      <c r="A374" s="13"/>
      <c r="B374" s="185"/>
      <c r="C374" s="13"/>
      <c r="D374" s="186" t="s">
        <v>265</v>
      </c>
      <c r="E374" s="187" t="s">
        <v>1</v>
      </c>
      <c r="F374" s="188" t="s">
        <v>1723</v>
      </c>
      <c r="G374" s="13"/>
      <c r="H374" s="187" t="s">
        <v>1</v>
      </c>
      <c r="I374" s="189"/>
      <c r="J374" s="13"/>
      <c r="K374" s="13"/>
      <c r="L374" s="185"/>
      <c r="M374" s="190"/>
      <c r="N374" s="191"/>
      <c r="O374" s="191"/>
      <c r="P374" s="191"/>
      <c r="Q374" s="191"/>
      <c r="R374" s="191"/>
      <c r="S374" s="191"/>
      <c r="T374" s="19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87" t="s">
        <v>265</v>
      </c>
      <c r="AU374" s="187" t="s">
        <v>90</v>
      </c>
      <c r="AV374" s="13" t="s">
        <v>87</v>
      </c>
      <c r="AW374" s="13" t="s">
        <v>35</v>
      </c>
      <c r="AX374" s="13" t="s">
        <v>79</v>
      </c>
      <c r="AY374" s="187" t="s">
        <v>255</v>
      </c>
    </row>
    <row r="375" s="14" customFormat="1">
      <c r="A375" s="14"/>
      <c r="B375" s="193"/>
      <c r="C375" s="14"/>
      <c r="D375" s="186" t="s">
        <v>265</v>
      </c>
      <c r="E375" s="194" t="s">
        <v>1</v>
      </c>
      <c r="F375" s="195" t="s">
        <v>1724</v>
      </c>
      <c r="G375" s="14"/>
      <c r="H375" s="196">
        <v>104.535</v>
      </c>
      <c r="I375" s="197"/>
      <c r="J375" s="14"/>
      <c r="K375" s="14"/>
      <c r="L375" s="193"/>
      <c r="M375" s="198"/>
      <c r="N375" s="199"/>
      <c r="O375" s="199"/>
      <c r="P375" s="199"/>
      <c r="Q375" s="199"/>
      <c r="R375" s="199"/>
      <c r="S375" s="199"/>
      <c r="T375" s="20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194" t="s">
        <v>265</v>
      </c>
      <c r="AU375" s="194" t="s">
        <v>90</v>
      </c>
      <c r="AV375" s="14" t="s">
        <v>90</v>
      </c>
      <c r="AW375" s="14" t="s">
        <v>35</v>
      </c>
      <c r="AX375" s="14" t="s">
        <v>79</v>
      </c>
      <c r="AY375" s="194" t="s">
        <v>255</v>
      </c>
    </row>
    <row r="376" s="14" customFormat="1">
      <c r="A376" s="14"/>
      <c r="B376" s="193"/>
      <c r="C376" s="14"/>
      <c r="D376" s="186" t="s">
        <v>265</v>
      </c>
      <c r="E376" s="194" t="s">
        <v>1</v>
      </c>
      <c r="F376" s="195" t="s">
        <v>1069</v>
      </c>
      <c r="G376" s="14"/>
      <c r="H376" s="196">
        <v>-0.42299999999999999</v>
      </c>
      <c r="I376" s="197"/>
      <c r="J376" s="14"/>
      <c r="K376" s="14"/>
      <c r="L376" s="193"/>
      <c r="M376" s="198"/>
      <c r="N376" s="199"/>
      <c r="O376" s="199"/>
      <c r="P376" s="199"/>
      <c r="Q376" s="199"/>
      <c r="R376" s="199"/>
      <c r="S376" s="199"/>
      <c r="T376" s="20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194" t="s">
        <v>265</v>
      </c>
      <c r="AU376" s="194" t="s">
        <v>90</v>
      </c>
      <c r="AV376" s="14" t="s">
        <v>90</v>
      </c>
      <c r="AW376" s="14" t="s">
        <v>35</v>
      </c>
      <c r="AX376" s="14" t="s">
        <v>79</v>
      </c>
      <c r="AY376" s="194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1070</v>
      </c>
      <c r="G377" s="14"/>
      <c r="H377" s="196">
        <v>-13.199999999999999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5" customFormat="1">
      <c r="A378" s="15"/>
      <c r="B378" s="201"/>
      <c r="C378" s="15"/>
      <c r="D378" s="186" t="s">
        <v>265</v>
      </c>
      <c r="E378" s="202" t="s">
        <v>1</v>
      </c>
      <c r="F378" s="203" t="s">
        <v>269</v>
      </c>
      <c r="G378" s="15"/>
      <c r="H378" s="204">
        <v>90.911999999999992</v>
      </c>
      <c r="I378" s="205"/>
      <c r="J378" s="15"/>
      <c r="K378" s="15"/>
      <c r="L378" s="201"/>
      <c r="M378" s="206"/>
      <c r="N378" s="207"/>
      <c r="O378" s="207"/>
      <c r="P378" s="207"/>
      <c r="Q378" s="207"/>
      <c r="R378" s="207"/>
      <c r="S378" s="207"/>
      <c r="T378" s="208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02" t="s">
        <v>265</v>
      </c>
      <c r="AU378" s="202" t="s">
        <v>90</v>
      </c>
      <c r="AV378" s="15" t="s">
        <v>270</v>
      </c>
      <c r="AW378" s="15" t="s">
        <v>35</v>
      </c>
      <c r="AX378" s="15" t="s">
        <v>87</v>
      </c>
      <c r="AY378" s="202" t="s">
        <v>255</v>
      </c>
    </row>
    <row r="379" s="2" customFormat="1" ht="33" customHeight="1">
      <c r="A379" s="38"/>
      <c r="B379" s="171"/>
      <c r="C379" s="172" t="s">
        <v>1223</v>
      </c>
      <c r="D379" s="172" t="s">
        <v>258</v>
      </c>
      <c r="E379" s="173" t="s">
        <v>906</v>
      </c>
      <c r="F379" s="174" t="s">
        <v>907</v>
      </c>
      <c r="G379" s="175" t="s">
        <v>693</v>
      </c>
      <c r="H379" s="176">
        <v>90.912000000000006</v>
      </c>
      <c r="I379" s="177"/>
      <c r="J379" s="178">
        <f>ROUND(I379*H379,2)</f>
        <v>0</v>
      </c>
      <c r="K379" s="174" t="s">
        <v>262</v>
      </c>
      <c r="L379" s="39"/>
      <c r="M379" s="179" t="s">
        <v>1</v>
      </c>
      <c r="N379" s="180" t="s">
        <v>44</v>
      </c>
      <c r="O379" s="77"/>
      <c r="P379" s="181">
        <f>O379*H379</f>
        <v>0</v>
      </c>
      <c r="Q379" s="181">
        <v>0.00021000000000000001</v>
      </c>
      <c r="R379" s="181">
        <f>Q379*H379</f>
        <v>0.019091520000000001</v>
      </c>
      <c r="S379" s="181">
        <v>0</v>
      </c>
      <c r="T379" s="182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83" t="s">
        <v>263</v>
      </c>
      <c r="AT379" s="183" t="s">
        <v>258</v>
      </c>
      <c r="AU379" s="183" t="s">
        <v>90</v>
      </c>
      <c r="AY379" s="19" t="s">
        <v>255</v>
      </c>
      <c r="BE379" s="184">
        <f>IF(N379="základní",J379,0)</f>
        <v>0</v>
      </c>
      <c r="BF379" s="184">
        <f>IF(N379="snížená",J379,0)</f>
        <v>0</v>
      </c>
      <c r="BG379" s="184">
        <f>IF(N379="zákl. přenesená",J379,0)</f>
        <v>0</v>
      </c>
      <c r="BH379" s="184">
        <f>IF(N379="sníž. přenesená",J379,0)</f>
        <v>0</v>
      </c>
      <c r="BI379" s="184">
        <f>IF(N379="nulová",J379,0)</f>
        <v>0</v>
      </c>
      <c r="BJ379" s="19" t="s">
        <v>87</v>
      </c>
      <c r="BK379" s="184">
        <f>ROUND(I379*H379,2)</f>
        <v>0</v>
      </c>
      <c r="BL379" s="19" t="s">
        <v>263</v>
      </c>
      <c r="BM379" s="183" t="s">
        <v>1802</v>
      </c>
    </row>
    <row r="380" s="13" customFormat="1">
      <c r="A380" s="13"/>
      <c r="B380" s="185"/>
      <c r="C380" s="13"/>
      <c r="D380" s="186" t="s">
        <v>265</v>
      </c>
      <c r="E380" s="187" t="s">
        <v>1</v>
      </c>
      <c r="F380" s="188" t="s">
        <v>1723</v>
      </c>
      <c r="G380" s="13"/>
      <c r="H380" s="187" t="s">
        <v>1</v>
      </c>
      <c r="I380" s="189"/>
      <c r="J380" s="13"/>
      <c r="K380" s="13"/>
      <c r="L380" s="185"/>
      <c r="M380" s="190"/>
      <c r="N380" s="191"/>
      <c r="O380" s="191"/>
      <c r="P380" s="191"/>
      <c r="Q380" s="191"/>
      <c r="R380" s="191"/>
      <c r="S380" s="191"/>
      <c r="T380" s="19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187" t="s">
        <v>265</v>
      </c>
      <c r="AU380" s="187" t="s">
        <v>90</v>
      </c>
      <c r="AV380" s="13" t="s">
        <v>87</v>
      </c>
      <c r="AW380" s="13" t="s">
        <v>35</v>
      </c>
      <c r="AX380" s="13" t="s">
        <v>79</v>
      </c>
      <c r="AY380" s="187" t="s">
        <v>255</v>
      </c>
    </row>
    <row r="381" s="14" customFormat="1">
      <c r="A381" s="14"/>
      <c r="B381" s="193"/>
      <c r="C381" s="14"/>
      <c r="D381" s="186" t="s">
        <v>265</v>
      </c>
      <c r="E381" s="194" t="s">
        <v>1</v>
      </c>
      <c r="F381" s="195" t="s">
        <v>1724</v>
      </c>
      <c r="G381" s="14"/>
      <c r="H381" s="196">
        <v>104.535</v>
      </c>
      <c r="I381" s="197"/>
      <c r="J381" s="14"/>
      <c r="K381" s="14"/>
      <c r="L381" s="193"/>
      <c r="M381" s="198"/>
      <c r="N381" s="199"/>
      <c r="O381" s="199"/>
      <c r="P381" s="199"/>
      <c r="Q381" s="199"/>
      <c r="R381" s="199"/>
      <c r="S381" s="199"/>
      <c r="T381" s="20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194" t="s">
        <v>265</v>
      </c>
      <c r="AU381" s="194" t="s">
        <v>90</v>
      </c>
      <c r="AV381" s="14" t="s">
        <v>90</v>
      </c>
      <c r="AW381" s="14" t="s">
        <v>35</v>
      </c>
      <c r="AX381" s="14" t="s">
        <v>79</v>
      </c>
      <c r="AY381" s="194" t="s">
        <v>255</v>
      </c>
    </row>
    <row r="382" s="14" customFormat="1">
      <c r="A382" s="14"/>
      <c r="B382" s="193"/>
      <c r="C382" s="14"/>
      <c r="D382" s="186" t="s">
        <v>265</v>
      </c>
      <c r="E382" s="194" t="s">
        <v>1</v>
      </c>
      <c r="F382" s="195" t="s">
        <v>1069</v>
      </c>
      <c r="G382" s="14"/>
      <c r="H382" s="196">
        <v>-0.42299999999999999</v>
      </c>
      <c r="I382" s="197"/>
      <c r="J382" s="14"/>
      <c r="K382" s="14"/>
      <c r="L382" s="193"/>
      <c r="M382" s="198"/>
      <c r="N382" s="199"/>
      <c r="O382" s="199"/>
      <c r="P382" s="199"/>
      <c r="Q382" s="199"/>
      <c r="R382" s="199"/>
      <c r="S382" s="199"/>
      <c r="T382" s="20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194" t="s">
        <v>265</v>
      </c>
      <c r="AU382" s="194" t="s">
        <v>90</v>
      </c>
      <c r="AV382" s="14" t="s">
        <v>90</v>
      </c>
      <c r="AW382" s="14" t="s">
        <v>35</v>
      </c>
      <c r="AX382" s="14" t="s">
        <v>79</v>
      </c>
      <c r="AY382" s="194" t="s">
        <v>255</v>
      </c>
    </row>
    <row r="383" s="14" customFormat="1">
      <c r="A383" s="14"/>
      <c r="B383" s="193"/>
      <c r="C383" s="14"/>
      <c r="D383" s="186" t="s">
        <v>265</v>
      </c>
      <c r="E383" s="194" t="s">
        <v>1</v>
      </c>
      <c r="F383" s="195" t="s">
        <v>1070</v>
      </c>
      <c r="G383" s="14"/>
      <c r="H383" s="196">
        <v>-13.199999999999999</v>
      </c>
      <c r="I383" s="197"/>
      <c r="J383" s="14"/>
      <c r="K383" s="14"/>
      <c r="L383" s="193"/>
      <c r="M383" s="198"/>
      <c r="N383" s="199"/>
      <c r="O383" s="199"/>
      <c r="P383" s="199"/>
      <c r="Q383" s="199"/>
      <c r="R383" s="199"/>
      <c r="S383" s="199"/>
      <c r="T383" s="20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194" t="s">
        <v>265</v>
      </c>
      <c r="AU383" s="194" t="s">
        <v>90</v>
      </c>
      <c r="AV383" s="14" t="s">
        <v>90</v>
      </c>
      <c r="AW383" s="14" t="s">
        <v>35</v>
      </c>
      <c r="AX383" s="14" t="s">
        <v>79</v>
      </c>
      <c r="AY383" s="194" t="s">
        <v>255</v>
      </c>
    </row>
    <row r="384" s="15" customFormat="1">
      <c r="A384" s="15"/>
      <c r="B384" s="201"/>
      <c r="C384" s="15"/>
      <c r="D384" s="186" t="s">
        <v>265</v>
      </c>
      <c r="E384" s="202" t="s">
        <v>1</v>
      </c>
      <c r="F384" s="203" t="s">
        <v>269</v>
      </c>
      <c r="G384" s="15"/>
      <c r="H384" s="204">
        <v>90.911999999999992</v>
      </c>
      <c r="I384" s="205"/>
      <c r="J384" s="15"/>
      <c r="K384" s="15"/>
      <c r="L384" s="201"/>
      <c r="M384" s="206"/>
      <c r="N384" s="207"/>
      <c r="O384" s="207"/>
      <c r="P384" s="207"/>
      <c r="Q384" s="207"/>
      <c r="R384" s="207"/>
      <c r="S384" s="207"/>
      <c r="T384" s="208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02" t="s">
        <v>265</v>
      </c>
      <c r="AU384" s="202" t="s">
        <v>90</v>
      </c>
      <c r="AV384" s="15" t="s">
        <v>270</v>
      </c>
      <c r="AW384" s="15" t="s">
        <v>35</v>
      </c>
      <c r="AX384" s="15" t="s">
        <v>87</v>
      </c>
      <c r="AY384" s="202" t="s">
        <v>255</v>
      </c>
    </row>
    <row r="385" s="2" customFormat="1" ht="37.8" customHeight="1">
      <c r="A385" s="38"/>
      <c r="B385" s="171"/>
      <c r="C385" s="172" t="s">
        <v>1225</v>
      </c>
      <c r="D385" s="172" t="s">
        <v>258</v>
      </c>
      <c r="E385" s="173" t="s">
        <v>912</v>
      </c>
      <c r="F385" s="174" t="s">
        <v>913</v>
      </c>
      <c r="G385" s="175" t="s">
        <v>693</v>
      </c>
      <c r="H385" s="176">
        <v>90.912000000000006</v>
      </c>
      <c r="I385" s="177"/>
      <c r="J385" s="178">
        <f>ROUND(I385*H385,2)</f>
        <v>0</v>
      </c>
      <c r="K385" s="174" t="s">
        <v>262</v>
      </c>
      <c r="L385" s="39"/>
      <c r="M385" s="179" t="s">
        <v>1</v>
      </c>
      <c r="N385" s="180" t="s">
        <v>44</v>
      </c>
      <c r="O385" s="77"/>
      <c r="P385" s="181">
        <f>O385*H385</f>
        <v>0</v>
      </c>
      <c r="Q385" s="181">
        <v>0.00029</v>
      </c>
      <c r="R385" s="181">
        <f>Q385*H385</f>
        <v>0.026364480000000003</v>
      </c>
      <c r="S385" s="181">
        <v>0</v>
      </c>
      <c r="T385" s="182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83" t="s">
        <v>263</v>
      </c>
      <c r="AT385" s="183" t="s">
        <v>258</v>
      </c>
      <c r="AU385" s="183" t="s">
        <v>90</v>
      </c>
      <c r="AY385" s="19" t="s">
        <v>255</v>
      </c>
      <c r="BE385" s="184">
        <f>IF(N385="základní",J385,0)</f>
        <v>0</v>
      </c>
      <c r="BF385" s="184">
        <f>IF(N385="snížená",J385,0)</f>
        <v>0</v>
      </c>
      <c r="BG385" s="184">
        <f>IF(N385="zákl. přenesená",J385,0)</f>
        <v>0</v>
      </c>
      <c r="BH385" s="184">
        <f>IF(N385="sníž. přenesená",J385,0)</f>
        <v>0</v>
      </c>
      <c r="BI385" s="184">
        <f>IF(N385="nulová",J385,0)</f>
        <v>0</v>
      </c>
      <c r="BJ385" s="19" t="s">
        <v>87</v>
      </c>
      <c r="BK385" s="184">
        <f>ROUND(I385*H385,2)</f>
        <v>0</v>
      </c>
      <c r="BL385" s="19" t="s">
        <v>263</v>
      </c>
      <c r="BM385" s="183" t="s">
        <v>1803</v>
      </c>
    </row>
    <row r="386" s="13" customFormat="1">
      <c r="A386" s="13"/>
      <c r="B386" s="185"/>
      <c r="C386" s="13"/>
      <c r="D386" s="186" t="s">
        <v>265</v>
      </c>
      <c r="E386" s="187" t="s">
        <v>1</v>
      </c>
      <c r="F386" s="188" t="s">
        <v>1723</v>
      </c>
      <c r="G386" s="13"/>
      <c r="H386" s="187" t="s">
        <v>1</v>
      </c>
      <c r="I386" s="189"/>
      <c r="J386" s="13"/>
      <c r="K386" s="13"/>
      <c r="L386" s="185"/>
      <c r="M386" s="190"/>
      <c r="N386" s="191"/>
      <c r="O386" s="191"/>
      <c r="P386" s="191"/>
      <c r="Q386" s="191"/>
      <c r="R386" s="191"/>
      <c r="S386" s="191"/>
      <c r="T386" s="19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187" t="s">
        <v>265</v>
      </c>
      <c r="AU386" s="187" t="s">
        <v>90</v>
      </c>
      <c r="AV386" s="13" t="s">
        <v>87</v>
      </c>
      <c r="AW386" s="13" t="s">
        <v>35</v>
      </c>
      <c r="AX386" s="13" t="s">
        <v>79</v>
      </c>
      <c r="AY386" s="187" t="s">
        <v>255</v>
      </c>
    </row>
    <row r="387" s="14" customFormat="1">
      <c r="A387" s="14"/>
      <c r="B387" s="193"/>
      <c r="C387" s="14"/>
      <c r="D387" s="186" t="s">
        <v>265</v>
      </c>
      <c r="E387" s="194" t="s">
        <v>1</v>
      </c>
      <c r="F387" s="195" t="s">
        <v>1724</v>
      </c>
      <c r="G387" s="14"/>
      <c r="H387" s="196">
        <v>104.535</v>
      </c>
      <c r="I387" s="197"/>
      <c r="J387" s="14"/>
      <c r="K387" s="14"/>
      <c r="L387" s="193"/>
      <c r="M387" s="198"/>
      <c r="N387" s="199"/>
      <c r="O387" s="199"/>
      <c r="P387" s="199"/>
      <c r="Q387" s="199"/>
      <c r="R387" s="199"/>
      <c r="S387" s="199"/>
      <c r="T387" s="20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194" t="s">
        <v>265</v>
      </c>
      <c r="AU387" s="194" t="s">
        <v>90</v>
      </c>
      <c r="AV387" s="14" t="s">
        <v>90</v>
      </c>
      <c r="AW387" s="14" t="s">
        <v>35</v>
      </c>
      <c r="AX387" s="14" t="s">
        <v>79</v>
      </c>
      <c r="AY387" s="194" t="s">
        <v>255</v>
      </c>
    </row>
    <row r="388" s="14" customFormat="1">
      <c r="A388" s="14"/>
      <c r="B388" s="193"/>
      <c r="C388" s="14"/>
      <c r="D388" s="186" t="s">
        <v>265</v>
      </c>
      <c r="E388" s="194" t="s">
        <v>1</v>
      </c>
      <c r="F388" s="195" t="s">
        <v>1069</v>
      </c>
      <c r="G388" s="14"/>
      <c r="H388" s="196">
        <v>-0.42299999999999999</v>
      </c>
      <c r="I388" s="197"/>
      <c r="J388" s="14"/>
      <c r="K388" s="14"/>
      <c r="L388" s="193"/>
      <c r="M388" s="198"/>
      <c r="N388" s="199"/>
      <c r="O388" s="199"/>
      <c r="P388" s="199"/>
      <c r="Q388" s="199"/>
      <c r="R388" s="199"/>
      <c r="S388" s="199"/>
      <c r="T388" s="20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194" t="s">
        <v>265</v>
      </c>
      <c r="AU388" s="194" t="s">
        <v>90</v>
      </c>
      <c r="AV388" s="14" t="s">
        <v>90</v>
      </c>
      <c r="AW388" s="14" t="s">
        <v>35</v>
      </c>
      <c r="AX388" s="14" t="s">
        <v>79</v>
      </c>
      <c r="AY388" s="194" t="s">
        <v>255</v>
      </c>
    </row>
    <row r="389" s="14" customFormat="1">
      <c r="A389" s="14"/>
      <c r="B389" s="193"/>
      <c r="C389" s="14"/>
      <c r="D389" s="186" t="s">
        <v>265</v>
      </c>
      <c r="E389" s="194" t="s">
        <v>1</v>
      </c>
      <c r="F389" s="195" t="s">
        <v>1070</v>
      </c>
      <c r="G389" s="14"/>
      <c r="H389" s="196">
        <v>-13.199999999999999</v>
      </c>
      <c r="I389" s="197"/>
      <c r="J389" s="14"/>
      <c r="K389" s="14"/>
      <c r="L389" s="193"/>
      <c r="M389" s="198"/>
      <c r="N389" s="199"/>
      <c r="O389" s="199"/>
      <c r="P389" s="199"/>
      <c r="Q389" s="199"/>
      <c r="R389" s="199"/>
      <c r="S389" s="199"/>
      <c r="T389" s="20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194" t="s">
        <v>265</v>
      </c>
      <c r="AU389" s="194" t="s">
        <v>90</v>
      </c>
      <c r="AV389" s="14" t="s">
        <v>90</v>
      </c>
      <c r="AW389" s="14" t="s">
        <v>35</v>
      </c>
      <c r="AX389" s="14" t="s">
        <v>79</v>
      </c>
      <c r="AY389" s="194" t="s">
        <v>255</v>
      </c>
    </row>
    <row r="390" s="15" customFormat="1">
      <c r="A390" s="15"/>
      <c r="B390" s="201"/>
      <c r="C390" s="15"/>
      <c r="D390" s="186" t="s">
        <v>265</v>
      </c>
      <c r="E390" s="202" t="s">
        <v>1</v>
      </c>
      <c r="F390" s="203" t="s">
        <v>269</v>
      </c>
      <c r="G390" s="15"/>
      <c r="H390" s="204">
        <v>90.911999999999992</v>
      </c>
      <c r="I390" s="205"/>
      <c r="J390" s="15"/>
      <c r="K390" s="15"/>
      <c r="L390" s="201"/>
      <c r="M390" s="206"/>
      <c r="N390" s="207"/>
      <c r="O390" s="207"/>
      <c r="P390" s="207"/>
      <c r="Q390" s="207"/>
      <c r="R390" s="207"/>
      <c r="S390" s="207"/>
      <c r="T390" s="208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02" t="s">
        <v>265</v>
      </c>
      <c r="AU390" s="202" t="s">
        <v>90</v>
      </c>
      <c r="AV390" s="15" t="s">
        <v>270</v>
      </c>
      <c r="AW390" s="15" t="s">
        <v>35</v>
      </c>
      <c r="AX390" s="15" t="s">
        <v>87</v>
      </c>
      <c r="AY390" s="202" t="s">
        <v>255</v>
      </c>
    </row>
    <row r="391" s="2" customFormat="1" ht="33" customHeight="1">
      <c r="A391" s="38"/>
      <c r="B391" s="171"/>
      <c r="C391" s="172" t="s">
        <v>1227</v>
      </c>
      <c r="D391" s="172" t="s">
        <v>258</v>
      </c>
      <c r="E391" s="173" t="s">
        <v>918</v>
      </c>
      <c r="F391" s="174" t="s">
        <v>919</v>
      </c>
      <c r="G391" s="175" t="s">
        <v>693</v>
      </c>
      <c r="H391" s="176">
        <v>99.885000000000005</v>
      </c>
      <c r="I391" s="177"/>
      <c r="J391" s="178">
        <f>ROUND(I391*H391,2)</f>
        <v>0</v>
      </c>
      <c r="K391" s="174" t="s">
        <v>262</v>
      </c>
      <c r="L391" s="39"/>
      <c r="M391" s="179" t="s">
        <v>1</v>
      </c>
      <c r="N391" s="180" t="s">
        <v>44</v>
      </c>
      <c r="O391" s="77"/>
      <c r="P391" s="181">
        <f>O391*H391</f>
        <v>0</v>
      </c>
      <c r="Q391" s="181">
        <v>0.00021000000000000001</v>
      </c>
      <c r="R391" s="181">
        <f>Q391*H391</f>
        <v>0.020975850000000001</v>
      </c>
      <c r="S391" s="181">
        <v>0</v>
      </c>
      <c r="T391" s="182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3" t="s">
        <v>263</v>
      </c>
      <c r="AT391" s="183" t="s">
        <v>258</v>
      </c>
      <c r="AU391" s="183" t="s">
        <v>90</v>
      </c>
      <c r="AY391" s="19" t="s">
        <v>255</v>
      </c>
      <c r="BE391" s="184">
        <f>IF(N391="základní",J391,0)</f>
        <v>0</v>
      </c>
      <c r="BF391" s="184">
        <f>IF(N391="snížená",J391,0)</f>
        <v>0</v>
      </c>
      <c r="BG391" s="184">
        <f>IF(N391="zákl. přenesená",J391,0)</f>
        <v>0</v>
      </c>
      <c r="BH391" s="184">
        <f>IF(N391="sníž. přenesená",J391,0)</f>
        <v>0</v>
      </c>
      <c r="BI391" s="184">
        <f>IF(N391="nulová",J391,0)</f>
        <v>0</v>
      </c>
      <c r="BJ391" s="19" t="s">
        <v>87</v>
      </c>
      <c r="BK391" s="184">
        <f>ROUND(I391*H391,2)</f>
        <v>0</v>
      </c>
      <c r="BL391" s="19" t="s">
        <v>263</v>
      </c>
      <c r="BM391" s="183" t="s">
        <v>1804</v>
      </c>
    </row>
    <row r="392" s="13" customFormat="1">
      <c r="A392" s="13"/>
      <c r="B392" s="185"/>
      <c r="C392" s="13"/>
      <c r="D392" s="186" t="s">
        <v>265</v>
      </c>
      <c r="E392" s="187" t="s">
        <v>1</v>
      </c>
      <c r="F392" s="188" t="s">
        <v>1723</v>
      </c>
      <c r="G392" s="13"/>
      <c r="H392" s="187" t="s">
        <v>1</v>
      </c>
      <c r="I392" s="189"/>
      <c r="J392" s="13"/>
      <c r="K392" s="13"/>
      <c r="L392" s="185"/>
      <c r="M392" s="190"/>
      <c r="N392" s="191"/>
      <c r="O392" s="191"/>
      <c r="P392" s="191"/>
      <c r="Q392" s="191"/>
      <c r="R392" s="191"/>
      <c r="S392" s="191"/>
      <c r="T392" s="19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87" t="s">
        <v>265</v>
      </c>
      <c r="AU392" s="187" t="s">
        <v>90</v>
      </c>
      <c r="AV392" s="13" t="s">
        <v>87</v>
      </c>
      <c r="AW392" s="13" t="s">
        <v>35</v>
      </c>
      <c r="AX392" s="13" t="s">
        <v>79</v>
      </c>
      <c r="AY392" s="187" t="s">
        <v>255</v>
      </c>
    </row>
    <row r="393" s="14" customFormat="1">
      <c r="A393" s="14"/>
      <c r="B393" s="193"/>
      <c r="C393" s="14"/>
      <c r="D393" s="186" t="s">
        <v>265</v>
      </c>
      <c r="E393" s="194" t="s">
        <v>1</v>
      </c>
      <c r="F393" s="195" t="s">
        <v>1805</v>
      </c>
      <c r="G393" s="14"/>
      <c r="H393" s="196">
        <v>104.535</v>
      </c>
      <c r="I393" s="197"/>
      <c r="J393" s="14"/>
      <c r="K393" s="14"/>
      <c r="L393" s="193"/>
      <c r="M393" s="198"/>
      <c r="N393" s="199"/>
      <c r="O393" s="199"/>
      <c r="P393" s="199"/>
      <c r="Q393" s="199"/>
      <c r="R393" s="199"/>
      <c r="S393" s="199"/>
      <c r="T393" s="20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194" t="s">
        <v>265</v>
      </c>
      <c r="AU393" s="194" t="s">
        <v>90</v>
      </c>
      <c r="AV393" s="14" t="s">
        <v>90</v>
      </c>
      <c r="AW393" s="14" t="s">
        <v>35</v>
      </c>
      <c r="AX393" s="14" t="s">
        <v>79</v>
      </c>
      <c r="AY393" s="194" t="s">
        <v>255</v>
      </c>
    </row>
    <row r="394" s="14" customFormat="1">
      <c r="A394" s="14"/>
      <c r="B394" s="193"/>
      <c r="C394" s="14"/>
      <c r="D394" s="186" t="s">
        <v>265</v>
      </c>
      <c r="E394" s="194" t="s">
        <v>1</v>
      </c>
      <c r="F394" s="195" t="s">
        <v>1219</v>
      </c>
      <c r="G394" s="14"/>
      <c r="H394" s="196">
        <v>-1.3500000000000001</v>
      </c>
      <c r="I394" s="197"/>
      <c r="J394" s="14"/>
      <c r="K394" s="14"/>
      <c r="L394" s="193"/>
      <c r="M394" s="198"/>
      <c r="N394" s="199"/>
      <c r="O394" s="199"/>
      <c r="P394" s="199"/>
      <c r="Q394" s="199"/>
      <c r="R394" s="199"/>
      <c r="S394" s="199"/>
      <c r="T394" s="20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194" t="s">
        <v>265</v>
      </c>
      <c r="AU394" s="194" t="s">
        <v>90</v>
      </c>
      <c r="AV394" s="14" t="s">
        <v>90</v>
      </c>
      <c r="AW394" s="14" t="s">
        <v>35</v>
      </c>
      <c r="AX394" s="14" t="s">
        <v>79</v>
      </c>
      <c r="AY394" s="194" t="s">
        <v>255</v>
      </c>
    </row>
    <row r="395" s="14" customFormat="1">
      <c r="A395" s="14"/>
      <c r="B395" s="193"/>
      <c r="C395" s="14"/>
      <c r="D395" s="186" t="s">
        <v>265</v>
      </c>
      <c r="E395" s="194" t="s">
        <v>1</v>
      </c>
      <c r="F395" s="195" t="s">
        <v>1644</v>
      </c>
      <c r="G395" s="14"/>
      <c r="H395" s="196">
        <v>-3.2999999999999998</v>
      </c>
      <c r="I395" s="197"/>
      <c r="J395" s="14"/>
      <c r="K395" s="14"/>
      <c r="L395" s="193"/>
      <c r="M395" s="198"/>
      <c r="N395" s="199"/>
      <c r="O395" s="199"/>
      <c r="P395" s="199"/>
      <c r="Q395" s="199"/>
      <c r="R395" s="199"/>
      <c r="S395" s="199"/>
      <c r="T395" s="20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194" t="s">
        <v>265</v>
      </c>
      <c r="AU395" s="194" t="s">
        <v>90</v>
      </c>
      <c r="AV395" s="14" t="s">
        <v>90</v>
      </c>
      <c r="AW395" s="14" t="s">
        <v>35</v>
      </c>
      <c r="AX395" s="14" t="s">
        <v>79</v>
      </c>
      <c r="AY395" s="194" t="s">
        <v>255</v>
      </c>
    </row>
    <row r="396" s="15" customFormat="1">
      <c r="A396" s="15"/>
      <c r="B396" s="201"/>
      <c r="C396" s="15"/>
      <c r="D396" s="186" t="s">
        <v>265</v>
      </c>
      <c r="E396" s="202" t="s">
        <v>1</v>
      </c>
      <c r="F396" s="203" t="s">
        <v>269</v>
      </c>
      <c r="G396" s="15"/>
      <c r="H396" s="204">
        <v>99.885000000000005</v>
      </c>
      <c r="I396" s="205"/>
      <c r="J396" s="15"/>
      <c r="K396" s="15"/>
      <c r="L396" s="201"/>
      <c r="M396" s="206"/>
      <c r="N396" s="207"/>
      <c r="O396" s="207"/>
      <c r="P396" s="207"/>
      <c r="Q396" s="207"/>
      <c r="R396" s="207"/>
      <c r="S396" s="207"/>
      <c r="T396" s="208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02" t="s">
        <v>265</v>
      </c>
      <c r="AU396" s="202" t="s">
        <v>90</v>
      </c>
      <c r="AV396" s="15" t="s">
        <v>270</v>
      </c>
      <c r="AW396" s="15" t="s">
        <v>35</v>
      </c>
      <c r="AX396" s="15" t="s">
        <v>87</v>
      </c>
      <c r="AY396" s="202" t="s">
        <v>255</v>
      </c>
    </row>
    <row r="397" s="12" customFormat="1" ht="25.92" customHeight="1">
      <c r="A397" s="12"/>
      <c r="B397" s="158"/>
      <c r="C397" s="12"/>
      <c r="D397" s="159" t="s">
        <v>78</v>
      </c>
      <c r="E397" s="160" t="s">
        <v>929</v>
      </c>
      <c r="F397" s="160" t="s">
        <v>930</v>
      </c>
      <c r="G397" s="12"/>
      <c r="H397" s="12"/>
      <c r="I397" s="161"/>
      <c r="J397" s="162">
        <f>BK397</f>
        <v>0</v>
      </c>
      <c r="K397" s="12"/>
      <c r="L397" s="158"/>
      <c r="M397" s="163"/>
      <c r="N397" s="164"/>
      <c r="O397" s="164"/>
      <c r="P397" s="165">
        <f>P398+P400+P402+P405+P407+P409</f>
        <v>0</v>
      </c>
      <c r="Q397" s="164"/>
      <c r="R397" s="165">
        <f>R398+R400+R402+R405+R407+R409</f>
        <v>0</v>
      </c>
      <c r="S397" s="164"/>
      <c r="T397" s="166">
        <f>T398+T400+T402+T405+T407+T409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159" t="s">
        <v>282</v>
      </c>
      <c r="AT397" s="167" t="s">
        <v>78</v>
      </c>
      <c r="AU397" s="167" t="s">
        <v>79</v>
      </c>
      <c r="AY397" s="159" t="s">
        <v>255</v>
      </c>
      <c r="BK397" s="168">
        <f>BK398+BK400+BK402+BK405+BK407+BK409</f>
        <v>0</v>
      </c>
    </row>
    <row r="398" s="12" customFormat="1" ht="22.8" customHeight="1">
      <c r="A398" s="12"/>
      <c r="B398" s="158"/>
      <c r="C398" s="12"/>
      <c r="D398" s="159" t="s">
        <v>78</v>
      </c>
      <c r="E398" s="169" t="s">
        <v>931</v>
      </c>
      <c r="F398" s="169" t="s">
        <v>932</v>
      </c>
      <c r="G398" s="12"/>
      <c r="H398" s="12"/>
      <c r="I398" s="161"/>
      <c r="J398" s="170">
        <f>BK398</f>
        <v>0</v>
      </c>
      <c r="K398" s="12"/>
      <c r="L398" s="158"/>
      <c r="M398" s="163"/>
      <c r="N398" s="164"/>
      <c r="O398" s="164"/>
      <c r="P398" s="165">
        <f>P399</f>
        <v>0</v>
      </c>
      <c r="Q398" s="164"/>
      <c r="R398" s="165">
        <f>R399</f>
        <v>0</v>
      </c>
      <c r="S398" s="164"/>
      <c r="T398" s="166">
        <f>T399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159" t="s">
        <v>282</v>
      </c>
      <c r="AT398" s="167" t="s">
        <v>78</v>
      </c>
      <c r="AU398" s="167" t="s">
        <v>87</v>
      </c>
      <c r="AY398" s="159" t="s">
        <v>255</v>
      </c>
      <c r="BK398" s="168">
        <f>BK399</f>
        <v>0</v>
      </c>
    </row>
    <row r="399" s="2" customFormat="1" ht="16.5" customHeight="1">
      <c r="A399" s="38"/>
      <c r="B399" s="171"/>
      <c r="C399" s="172" t="s">
        <v>521</v>
      </c>
      <c r="D399" s="172" t="s">
        <v>258</v>
      </c>
      <c r="E399" s="173" t="s">
        <v>500</v>
      </c>
      <c r="F399" s="174" t="s">
        <v>501</v>
      </c>
      <c r="G399" s="175" t="s">
        <v>502</v>
      </c>
      <c r="H399" s="176">
        <v>1</v>
      </c>
      <c r="I399" s="177"/>
      <c r="J399" s="178">
        <f>ROUND(I399*H399,2)</f>
        <v>0</v>
      </c>
      <c r="K399" s="174" t="s">
        <v>262</v>
      </c>
      <c r="L399" s="39"/>
      <c r="M399" s="179" t="s">
        <v>1</v>
      </c>
      <c r="N399" s="180" t="s">
        <v>44</v>
      </c>
      <c r="O399" s="77"/>
      <c r="P399" s="181">
        <f>O399*H399</f>
        <v>0</v>
      </c>
      <c r="Q399" s="181">
        <v>0</v>
      </c>
      <c r="R399" s="181">
        <f>Q399*H399</f>
        <v>0</v>
      </c>
      <c r="S399" s="181">
        <v>0</v>
      </c>
      <c r="T399" s="182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83" t="s">
        <v>503</v>
      </c>
      <c r="AT399" s="183" t="s">
        <v>258</v>
      </c>
      <c r="AU399" s="183" t="s">
        <v>90</v>
      </c>
      <c r="AY399" s="19" t="s">
        <v>255</v>
      </c>
      <c r="BE399" s="184">
        <f>IF(N399="základní",J399,0)</f>
        <v>0</v>
      </c>
      <c r="BF399" s="184">
        <f>IF(N399="snížená",J399,0)</f>
        <v>0</v>
      </c>
      <c r="BG399" s="184">
        <f>IF(N399="zákl. přenesená",J399,0)</f>
        <v>0</v>
      </c>
      <c r="BH399" s="184">
        <f>IF(N399="sníž. přenesená",J399,0)</f>
        <v>0</v>
      </c>
      <c r="BI399" s="184">
        <f>IF(N399="nulová",J399,0)</f>
        <v>0</v>
      </c>
      <c r="BJ399" s="19" t="s">
        <v>87</v>
      </c>
      <c r="BK399" s="184">
        <f>ROUND(I399*H399,2)</f>
        <v>0</v>
      </c>
      <c r="BL399" s="19" t="s">
        <v>503</v>
      </c>
      <c r="BM399" s="183" t="s">
        <v>1806</v>
      </c>
    </row>
    <row r="400" s="12" customFormat="1" ht="22.8" customHeight="1">
      <c r="A400" s="12"/>
      <c r="B400" s="158"/>
      <c r="C400" s="12"/>
      <c r="D400" s="159" t="s">
        <v>78</v>
      </c>
      <c r="E400" s="169" t="s">
        <v>935</v>
      </c>
      <c r="F400" s="169" t="s">
        <v>936</v>
      </c>
      <c r="G400" s="12"/>
      <c r="H400" s="12"/>
      <c r="I400" s="161"/>
      <c r="J400" s="170">
        <f>BK400</f>
        <v>0</v>
      </c>
      <c r="K400" s="12"/>
      <c r="L400" s="158"/>
      <c r="M400" s="163"/>
      <c r="N400" s="164"/>
      <c r="O400" s="164"/>
      <c r="P400" s="165">
        <f>P401</f>
        <v>0</v>
      </c>
      <c r="Q400" s="164"/>
      <c r="R400" s="165">
        <f>R401</f>
        <v>0</v>
      </c>
      <c r="S400" s="164"/>
      <c r="T400" s="166">
        <f>T401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159" t="s">
        <v>282</v>
      </c>
      <c r="AT400" s="167" t="s">
        <v>78</v>
      </c>
      <c r="AU400" s="167" t="s">
        <v>87</v>
      </c>
      <c r="AY400" s="159" t="s">
        <v>255</v>
      </c>
      <c r="BK400" s="168">
        <f>BK401</f>
        <v>0</v>
      </c>
    </row>
    <row r="401" s="2" customFormat="1" ht="16.5" customHeight="1">
      <c r="A401" s="38"/>
      <c r="B401" s="171"/>
      <c r="C401" s="172" t="s">
        <v>1230</v>
      </c>
      <c r="D401" s="172" t="s">
        <v>258</v>
      </c>
      <c r="E401" s="173" t="s">
        <v>937</v>
      </c>
      <c r="F401" s="174" t="s">
        <v>936</v>
      </c>
      <c r="G401" s="175" t="s">
        <v>502</v>
      </c>
      <c r="H401" s="176">
        <v>1</v>
      </c>
      <c r="I401" s="177"/>
      <c r="J401" s="178">
        <f>ROUND(I401*H401,2)</f>
        <v>0</v>
      </c>
      <c r="K401" s="174" t="s">
        <v>262</v>
      </c>
      <c r="L401" s="39"/>
      <c r="M401" s="179" t="s">
        <v>1</v>
      </c>
      <c r="N401" s="180" t="s">
        <v>44</v>
      </c>
      <c r="O401" s="77"/>
      <c r="P401" s="181">
        <f>O401*H401</f>
        <v>0</v>
      </c>
      <c r="Q401" s="181">
        <v>0</v>
      </c>
      <c r="R401" s="181">
        <f>Q401*H401</f>
        <v>0</v>
      </c>
      <c r="S401" s="181">
        <v>0</v>
      </c>
      <c r="T401" s="182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83" t="s">
        <v>503</v>
      </c>
      <c r="AT401" s="183" t="s">
        <v>258</v>
      </c>
      <c r="AU401" s="183" t="s">
        <v>90</v>
      </c>
      <c r="AY401" s="19" t="s">
        <v>255</v>
      </c>
      <c r="BE401" s="184">
        <f>IF(N401="základní",J401,0)</f>
        <v>0</v>
      </c>
      <c r="BF401" s="184">
        <f>IF(N401="snížená",J401,0)</f>
        <v>0</v>
      </c>
      <c r="BG401" s="184">
        <f>IF(N401="zákl. přenesená",J401,0)</f>
        <v>0</v>
      </c>
      <c r="BH401" s="184">
        <f>IF(N401="sníž. přenesená",J401,0)</f>
        <v>0</v>
      </c>
      <c r="BI401" s="184">
        <f>IF(N401="nulová",J401,0)</f>
        <v>0</v>
      </c>
      <c r="BJ401" s="19" t="s">
        <v>87</v>
      </c>
      <c r="BK401" s="184">
        <f>ROUND(I401*H401,2)</f>
        <v>0</v>
      </c>
      <c r="BL401" s="19" t="s">
        <v>503</v>
      </c>
      <c r="BM401" s="183" t="s">
        <v>1807</v>
      </c>
    </row>
    <row r="402" s="12" customFormat="1" ht="22.8" customHeight="1">
      <c r="A402" s="12"/>
      <c r="B402" s="158"/>
      <c r="C402" s="12"/>
      <c r="D402" s="159" t="s">
        <v>78</v>
      </c>
      <c r="E402" s="169" t="s">
        <v>939</v>
      </c>
      <c r="F402" s="169" t="s">
        <v>940</v>
      </c>
      <c r="G402" s="12"/>
      <c r="H402" s="12"/>
      <c r="I402" s="161"/>
      <c r="J402" s="170">
        <f>BK402</f>
        <v>0</v>
      </c>
      <c r="K402" s="12"/>
      <c r="L402" s="158"/>
      <c r="M402" s="163"/>
      <c r="N402" s="164"/>
      <c r="O402" s="164"/>
      <c r="P402" s="165">
        <f>SUM(P403:P404)</f>
        <v>0</v>
      </c>
      <c r="Q402" s="164"/>
      <c r="R402" s="165">
        <f>SUM(R403:R404)</f>
        <v>0</v>
      </c>
      <c r="S402" s="164"/>
      <c r="T402" s="166">
        <f>SUM(T403:T404)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159" t="s">
        <v>282</v>
      </c>
      <c r="AT402" s="167" t="s">
        <v>78</v>
      </c>
      <c r="AU402" s="167" t="s">
        <v>87</v>
      </c>
      <c r="AY402" s="159" t="s">
        <v>255</v>
      </c>
      <c r="BK402" s="168">
        <f>SUM(BK403:BK404)</f>
        <v>0</v>
      </c>
    </row>
    <row r="403" s="2" customFormat="1" ht="16.5" customHeight="1">
      <c r="A403" s="38"/>
      <c r="B403" s="171"/>
      <c r="C403" s="172" t="s">
        <v>1232</v>
      </c>
      <c r="D403" s="172" t="s">
        <v>258</v>
      </c>
      <c r="E403" s="173" t="s">
        <v>942</v>
      </c>
      <c r="F403" s="174" t="s">
        <v>940</v>
      </c>
      <c r="G403" s="175" t="s">
        <v>502</v>
      </c>
      <c r="H403" s="176">
        <v>1</v>
      </c>
      <c r="I403" s="177"/>
      <c r="J403" s="178">
        <f>ROUND(I403*H403,2)</f>
        <v>0</v>
      </c>
      <c r="K403" s="174" t="s">
        <v>262</v>
      </c>
      <c r="L403" s="39"/>
      <c r="M403" s="179" t="s">
        <v>1</v>
      </c>
      <c r="N403" s="180" t="s">
        <v>44</v>
      </c>
      <c r="O403" s="77"/>
      <c r="P403" s="181">
        <f>O403*H403</f>
        <v>0</v>
      </c>
      <c r="Q403" s="181">
        <v>0</v>
      </c>
      <c r="R403" s="181">
        <f>Q403*H403</f>
        <v>0</v>
      </c>
      <c r="S403" s="181">
        <v>0</v>
      </c>
      <c r="T403" s="182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3" t="s">
        <v>503</v>
      </c>
      <c r="AT403" s="183" t="s">
        <v>258</v>
      </c>
      <c r="AU403" s="183" t="s">
        <v>90</v>
      </c>
      <c r="AY403" s="19" t="s">
        <v>255</v>
      </c>
      <c r="BE403" s="184">
        <f>IF(N403="základní",J403,0)</f>
        <v>0</v>
      </c>
      <c r="BF403" s="184">
        <f>IF(N403="snížená",J403,0)</f>
        <v>0</v>
      </c>
      <c r="BG403" s="184">
        <f>IF(N403="zákl. přenesená",J403,0)</f>
        <v>0</v>
      </c>
      <c r="BH403" s="184">
        <f>IF(N403="sníž. přenesená",J403,0)</f>
        <v>0</v>
      </c>
      <c r="BI403" s="184">
        <f>IF(N403="nulová",J403,0)</f>
        <v>0</v>
      </c>
      <c r="BJ403" s="19" t="s">
        <v>87</v>
      </c>
      <c r="BK403" s="184">
        <f>ROUND(I403*H403,2)</f>
        <v>0</v>
      </c>
      <c r="BL403" s="19" t="s">
        <v>503</v>
      </c>
      <c r="BM403" s="183" t="s">
        <v>1808</v>
      </c>
    </row>
    <row r="404" s="2" customFormat="1" ht="21.75" customHeight="1">
      <c r="A404" s="38"/>
      <c r="B404" s="171"/>
      <c r="C404" s="172" t="s">
        <v>1483</v>
      </c>
      <c r="D404" s="172" t="s">
        <v>258</v>
      </c>
      <c r="E404" s="173" t="s">
        <v>944</v>
      </c>
      <c r="F404" s="174" t="s">
        <v>945</v>
      </c>
      <c r="G404" s="175" t="s">
        <v>502</v>
      </c>
      <c r="H404" s="176">
        <v>1</v>
      </c>
      <c r="I404" s="177"/>
      <c r="J404" s="178">
        <f>ROUND(I404*H404,2)</f>
        <v>0</v>
      </c>
      <c r="K404" s="174" t="s">
        <v>262</v>
      </c>
      <c r="L404" s="39"/>
      <c r="M404" s="179" t="s">
        <v>1</v>
      </c>
      <c r="N404" s="180" t="s">
        <v>44</v>
      </c>
      <c r="O404" s="77"/>
      <c r="P404" s="181">
        <f>O404*H404</f>
        <v>0</v>
      </c>
      <c r="Q404" s="181">
        <v>0</v>
      </c>
      <c r="R404" s="181">
        <f>Q404*H404</f>
        <v>0</v>
      </c>
      <c r="S404" s="181">
        <v>0</v>
      </c>
      <c r="T404" s="18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83" t="s">
        <v>503</v>
      </c>
      <c r="AT404" s="183" t="s">
        <v>258</v>
      </c>
      <c r="AU404" s="183" t="s">
        <v>90</v>
      </c>
      <c r="AY404" s="19" t="s">
        <v>255</v>
      </c>
      <c r="BE404" s="184">
        <f>IF(N404="základní",J404,0)</f>
        <v>0</v>
      </c>
      <c r="BF404" s="184">
        <f>IF(N404="snížená",J404,0)</f>
        <v>0</v>
      </c>
      <c r="BG404" s="184">
        <f>IF(N404="zákl. přenesená",J404,0)</f>
        <v>0</v>
      </c>
      <c r="BH404" s="184">
        <f>IF(N404="sníž. přenesená",J404,0)</f>
        <v>0</v>
      </c>
      <c r="BI404" s="184">
        <f>IF(N404="nulová",J404,0)</f>
        <v>0</v>
      </c>
      <c r="BJ404" s="19" t="s">
        <v>87</v>
      </c>
      <c r="BK404" s="184">
        <f>ROUND(I404*H404,2)</f>
        <v>0</v>
      </c>
      <c r="BL404" s="19" t="s">
        <v>503</v>
      </c>
      <c r="BM404" s="183" t="s">
        <v>1809</v>
      </c>
    </row>
    <row r="405" s="12" customFormat="1" ht="22.8" customHeight="1">
      <c r="A405" s="12"/>
      <c r="B405" s="158"/>
      <c r="C405" s="12"/>
      <c r="D405" s="159" t="s">
        <v>78</v>
      </c>
      <c r="E405" s="169" t="s">
        <v>947</v>
      </c>
      <c r="F405" s="169" t="s">
        <v>948</v>
      </c>
      <c r="G405" s="12"/>
      <c r="H405" s="12"/>
      <c r="I405" s="161"/>
      <c r="J405" s="170">
        <f>BK405</f>
        <v>0</v>
      </c>
      <c r="K405" s="12"/>
      <c r="L405" s="158"/>
      <c r="M405" s="163"/>
      <c r="N405" s="164"/>
      <c r="O405" s="164"/>
      <c r="P405" s="165">
        <f>P406</f>
        <v>0</v>
      </c>
      <c r="Q405" s="164"/>
      <c r="R405" s="165">
        <f>R406</f>
        <v>0</v>
      </c>
      <c r="S405" s="164"/>
      <c r="T405" s="166">
        <f>T406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159" t="s">
        <v>282</v>
      </c>
      <c r="AT405" s="167" t="s">
        <v>78</v>
      </c>
      <c r="AU405" s="167" t="s">
        <v>87</v>
      </c>
      <c r="AY405" s="159" t="s">
        <v>255</v>
      </c>
      <c r="BK405" s="168">
        <f>BK406</f>
        <v>0</v>
      </c>
    </row>
    <row r="406" s="2" customFormat="1" ht="16.5" customHeight="1">
      <c r="A406" s="38"/>
      <c r="B406" s="171"/>
      <c r="C406" s="172" t="s">
        <v>1485</v>
      </c>
      <c r="D406" s="172" t="s">
        <v>258</v>
      </c>
      <c r="E406" s="173" t="s">
        <v>950</v>
      </c>
      <c r="F406" s="174" t="s">
        <v>948</v>
      </c>
      <c r="G406" s="175" t="s">
        <v>502</v>
      </c>
      <c r="H406" s="176">
        <v>1</v>
      </c>
      <c r="I406" s="177"/>
      <c r="J406" s="178">
        <f>ROUND(I406*H406,2)</f>
        <v>0</v>
      </c>
      <c r="K406" s="174" t="s">
        <v>262</v>
      </c>
      <c r="L406" s="39"/>
      <c r="M406" s="179" t="s">
        <v>1</v>
      </c>
      <c r="N406" s="180" t="s">
        <v>44</v>
      </c>
      <c r="O406" s="77"/>
      <c r="P406" s="181">
        <f>O406*H406</f>
        <v>0</v>
      </c>
      <c r="Q406" s="181">
        <v>0</v>
      </c>
      <c r="R406" s="181">
        <f>Q406*H406</f>
        <v>0</v>
      </c>
      <c r="S406" s="181">
        <v>0</v>
      </c>
      <c r="T406" s="18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83" t="s">
        <v>503</v>
      </c>
      <c r="AT406" s="183" t="s">
        <v>258</v>
      </c>
      <c r="AU406" s="183" t="s">
        <v>90</v>
      </c>
      <c r="AY406" s="19" t="s">
        <v>255</v>
      </c>
      <c r="BE406" s="184">
        <f>IF(N406="základní",J406,0)</f>
        <v>0</v>
      </c>
      <c r="BF406" s="184">
        <f>IF(N406="snížená",J406,0)</f>
        <v>0</v>
      </c>
      <c r="BG406" s="184">
        <f>IF(N406="zákl. přenesená",J406,0)</f>
        <v>0</v>
      </c>
      <c r="BH406" s="184">
        <f>IF(N406="sníž. přenesená",J406,0)</f>
        <v>0</v>
      </c>
      <c r="BI406" s="184">
        <f>IF(N406="nulová",J406,0)</f>
        <v>0</v>
      </c>
      <c r="BJ406" s="19" t="s">
        <v>87</v>
      </c>
      <c r="BK406" s="184">
        <f>ROUND(I406*H406,2)</f>
        <v>0</v>
      </c>
      <c r="BL406" s="19" t="s">
        <v>503</v>
      </c>
      <c r="BM406" s="183" t="s">
        <v>1810</v>
      </c>
    </row>
    <row r="407" s="12" customFormat="1" ht="22.8" customHeight="1">
      <c r="A407" s="12"/>
      <c r="B407" s="158"/>
      <c r="C407" s="12"/>
      <c r="D407" s="159" t="s">
        <v>78</v>
      </c>
      <c r="E407" s="169" t="s">
        <v>952</v>
      </c>
      <c r="F407" s="169" t="s">
        <v>953</v>
      </c>
      <c r="G407" s="12"/>
      <c r="H407" s="12"/>
      <c r="I407" s="161"/>
      <c r="J407" s="170">
        <f>BK407</f>
        <v>0</v>
      </c>
      <c r="K407" s="12"/>
      <c r="L407" s="158"/>
      <c r="M407" s="163"/>
      <c r="N407" s="164"/>
      <c r="O407" s="164"/>
      <c r="P407" s="165">
        <f>P408</f>
        <v>0</v>
      </c>
      <c r="Q407" s="164"/>
      <c r="R407" s="165">
        <f>R408</f>
        <v>0</v>
      </c>
      <c r="S407" s="164"/>
      <c r="T407" s="166">
        <f>T408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159" t="s">
        <v>282</v>
      </c>
      <c r="AT407" s="167" t="s">
        <v>78</v>
      </c>
      <c r="AU407" s="167" t="s">
        <v>87</v>
      </c>
      <c r="AY407" s="159" t="s">
        <v>255</v>
      </c>
      <c r="BK407" s="168">
        <f>BK408</f>
        <v>0</v>
      </c>
    </row>
    <row r="408" s="2" customFormat="1" ht="16.5" customHeight="1">
      <c r="A408" s="38"/>
      <c r="B408" s="171"/>
      <c r="C408" s="172" t="s">
        <v>1650</v>
      </c>
      <c r="D408" s="172" t="s">
        <v>258</v>
      </c>
      <c r="E408" s="173" t="s">
        <v>954</v>
      </c>
      <c r="F408" s="174" t="s">
        <v>953</v>
      </c>
      <c r="G408" s="175" t="s">
        <v>502</v>
      </c>
      <c r="H408" s="176">
        <v>1</v>
      </c>
      <c r="I408" s="177"/>
      <c r="J408" s="178">
        <f>ROUND(I408*H408,2)</f>
        <v>0</v>
      </c>
      <c r="K408" s="174" t="s">
        <v>262</v>
      </c>
      <c r="L408" s="39"/>
      <c r="M408" s="179" t="s">
        <v>1</v>
      </c>
      <c r="N408" s="180" t="s">
        <v>44</v>
      </c>
      <c r="O408" s="77"/>
      <c r="P408" s="181">
        <f>O408*H408</f>
        <v>0</v>
      </c>
      <c r="Q408" s="181">
        <v>0</v>
      </c>
      <c r="R408" s="181">
        <f>Q408*H408</f>
        <v>0</v>
      </c>
      <c r="S408" s="181">
        <v>0</v>
      </c>
      <c r="T408" s="18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83" t="s">
        <v>503</v>
      </c>
      <c r="AT408" s="183" t="s">
        <v>258</v>
      </c>
      <c r="AU408" s="183" t="s">
        <v>90</v>
      </c>
      <c r="AY408" s="19" t="s">
        <v>255</v>
      </c>
      <c r="BE408" s="184">
        <f>IF(N408="základní",J408,0)</f>
        <v>0</v>
      </c>
      <c r="BF408" s="184">
        <f>IF(N408="snížená",J408,0)</f>
        <v>0</v>
      </c>
      <c r="BG408" s="184">
        <f>IF(N408="zákl. přenesená",J408,0)</f>
        <v>0</v>
      </c>
      <c r="BH408" s="184">
        <f>IF(N408="sníž. přenesená",J408,0)</f>
        <v>0</v>
      </c>
      <c r="BI408" s="184">
        <f>IF(N408="nulová",J408,0)</f>
        <v>0</v>
      </c>
      <c r="BJ408" s="19" t="s">
        <v>87</v>
      </c>
      <c r="BK408" s="184">
        <f>ROUND(I408*H408,2)</f>
        <v>0</v>
      </c>
      <c r="BL408" s="19" t="s">
        <v>503</v>
      </c>
      <c r="BM408" s="183" t="s">
        <v>1811</v>
      </c>
    </row>
    <row r="409" s="12" customFormat="1" ht="22.8" customHeight="1">
      <c r="A409" s="12"/>
      <c r="B409" s="158"/>
      <c r="C409" s="12"/>
      <c r="D409" s="159" t="s">
        <v>78</v>
      </c>
      <c r="E409" s="169" t="s">
        <v>956</v>
      </c>
      <c r="F409" s="169" t="s">
        <v>957</v>
      </c>
      <c r="G409" s="12"/>
      <c r="H409" s="12"/>
      <c r="I409" s="161"/>
      <c r="J409" s="170">
        <f>BK409</f>
        <v>0</v>
      </c>
      <c r="K409" s="12"/>
      <c r="L409" s="158"/>
      <c r="M409" s="163"/>
      <c r="N409" s="164"/>
      <c r="O409" s="164"/>
      <c r="P409" s="165">
        <f>P410</f>
        <v>0</v>
      </c>
      <c r="Q409" s="164"/>
      <c r="R409" s="165">
        <f>R410</f>
        <v>0</v>
      </c>
      <c r="S409" s="164"/>
      <c r="T409" s="166">
        <f>T410</f>
        <v>0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R409" s="159" t="s">
        <v>282</v>
      </c>
      <c r="AT409" s="167" t="s">
        <v>78</v>
      </c>
      <c r="AU409" s="167" t="s">
        <v>87</v>
      </c>
      <c r="AY409" s="159" t="s">
        <v>255</v>
      </c>
      <c r="BK409" s="168">
        <f>BK410</f>
        <v>0</v>
      </c>
    </row>
    <row r="410" s="2" customFormat="1" ht="16.5" customHeight="1">
      <c r="A410" s="38"/>
      <c r="B410" s="171"/>
      <c r="C410" s="172" t="s">
        <v>1652</v>
      </c>
      <c r="D410" s="172" t="s">
        <v>258</v>
      </c>
      <c r="E410" s="173" t="s">
        <v>959</v>
      </c>
      <c r="F410" s="174" t="s">
        <v>960</v>
      </c>
      <c r="G410" s="175" t="s">
        <v>502</v>
      </c>
      <c r="H410" s="176">
        <v>1</v>
      </c>
      <c r="I410" s="177"/>
      <c r="J410" s="178">
        <f>ROUND(I410*H410,2)</f>
        <v>0</v>
      </c>
      <c r="K410" s="174" t="s">
        <v>262</v>
      </c>
      <c r="L410" s="39"/>
      <c r="M410" s="219" t="s">
        <v>1</v>
      </c>
      <c r="N410" s="220" t="s">
        <v>44</v>
      </c>
      <c r="O410" s="221"/>
      <c r="P410" s="222">
        <f>O410*H410</f>
        <v>0</v>
      </c>
      <c r="Q410" s="222">
        <v>0</v>
      </c>
      <c r="R410" s="222">
        <f>Q410*H410</f>
        <v>0</v>
      </c>
      <c r="S410" s="222">
        <v>0</v>
      </c>
      <c r="T410" s="223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83" t="s">
        <v>503</v>
      </c>
      <c r="AT410" s="183" t="s">
        <v>258</v>
      </c>
      <c r="AU410" s="183" t="s">
        <v>90</v>
      </c>
      <c r="AY410" s="19" t="s">
        <v>255</v>
      </c>
      <c r="BE410" s="184">
        <f>IF(N410="základní",J410,0)</f>
        <v>0</v>
      </c>
      <c r="BF410" s="184">
        <f>IF(N410="snížená",J410,0)</f>
        <v>0</v>
      </c>
      <c r="BG410" s="184">
        <f>IF(N410="zákl. přenesená",J410,0)</f>
        <v>0</v>
      </c>
      <c r="BH410" s="184">
        <f>IF(N410="sníž. přenesená",J410,0)</f>
        <v>0</v>
      </c>
      <c r="BI410" s="184">
        <f>IF(N410="nulová",J410,0)</f>
        <v>0</v>
      </c>
      <c r="BJ410" s="19" t="s">
        <v>87</v>
      </c>
      <c r="BK410" s="184">
        <f>ROUND(I410*H410,2)</f>
        <v>0</v>
      </c>
      <c r="BL410" s="19" t="s">
        <v>503</v>
      </c>
      <c r="BM410" s="183" t="s">
        <v>1812</v>
      </c>
    </row>
    <row r="411" s="2" customFormat="1" ht="6.96" customHeight="1">
      <c r="A411" s="38"/>
      <c r="B411" s="60"/>
      <c r="C411" s="61"/>
      <c r="D411" s="61"/>
      <c r="E411" s="61"/>
      <c r="F411" s="61"/>
      <c r="G411" s="61"/>
      <c r="H411" s="61"/>
      <c r="I411" s="61"/>
      <c r="J411" s="61"/>
      <c r="K411" s="61"/>
      <c r="L411" s="39"/>
      <c r="M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</row>
  </sheetData>
  <autoFilter ref="C136:K410"/>
  <mergeCells count="9">
    <mergeCell ref="E7:H7"/>
    <mergeCell ref="E9:H9"/>
    <mergeCell ref="E18:H18"/>
    <mergeCell ref="E27:H27"/>
    <mergeCell ref="E85:H85"/>
    <mergeCell ref="E87:H87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1813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ROUND((SUM(BE118:BE134)),  2)</f>
        <v>0</v>
      </c>
      <c r="G33" s="38"/>
      <c r="H33" s="38"/>
      <c r="I33" s="128">
        <v>0.20999999999999999</v>
      </c>
      <c r="J33" s="127">
        <f>ROUND(((SUM(BE118:BE134))*I33),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ROUND((SUM(BF118:BF134)),  2)</f>
        <v>0</v>
      </c>
      <c r="G34" s="38"/>
      <c r="H34" s="38"/>
      <c r="I34" s="128">
        <v>0.12</v>
      </c>
      <c r="J34" s="127">
        <f>ROUND(((SUM(BF118:BF134))*I34),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205.5 - Vybavení učebny - místnost č. 309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205.5 - Vybavení učebny - místnost č. 309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SUM(P121:P134)</f>
        <v>0</v>
      </c>
      <c r="Q120" s="164"/>
      <c r="R120" s="165">
        <f>SUM(R121:R134)</f>
        <v>0</v>
      </c>
      <c r="S120" s="164"/>
      <c r="T120" s="166">
        <f>SUM(T121:T134)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SUM(BK121:BK134)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1238</v>
      </c>
      <c r="F121" s="174" t="s">
        <v>1239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1814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87</v>
      </c>
      <c r="G123" s="14"/>
      <c r="H123" s="196">
        <v>1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24.15" customHeight="1">
      <c r="A125" s="38"/>
      <c r="B125" s="171"/>
      <c r="C125" s="172" t="s">
        <v>90</v>
      </c>
      <c r="D125" s="172" t="s">
        <v>258</v>
      </c>
      <c r="E125" s="173" t="s">
        <v>1241</v>
      </c>
      <c r="F125" s="174" t="s">
        <v>1242</v>
      </c>
      <c r="G125" s="175" t="s">
        <v>261</v>
      </c>
      <c r="H125" s="176">
        <v>1</v>
      </c>
      <c r="I125" s="177"/>
      <c r="J125" s="178">
        <f>ROUND(I125*H125,2)</f>
        <v>0</v>
      </c>
      <c r="K125" s="174" t="s">
        <v>1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1815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1816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267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87</v>
      </c>
      <c r="G128" s="14"/>
      <c r="H128" s="196">
        <v>1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1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>
      <c r="A130" s="38"/>
      <c r="B130" s="171"/>
      <c r="C130" s="209" t="s">
        <v>268</v>
      </c>
      <c r="D130" s="209" t="s">
        <v>277</v>
      </c>
      <c r="E130" s="210" t="s">
        <v>1245</v>
      </c>
      <c r="F130" s="233" t="s">
        <v>1246</v>
      </c>
      <c r="G130" s="212" t="s">
        <v>261</v>
      </c>
      <c r="H130" s="213">
        <v>1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397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263</v>
      </c>
      <c r="BM130" s="183" t="s">
        <v>1817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1818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3" customFormat="1">
      <c r="A132" s="13"/>
      <c r="B132" s="185"/>
      <c r="C132" s="13"/>
      <c r="D132" s="186" t="s">
        <v>265</v>
      </c>
      <c r="E132" s="187" t="s">
        <v>1</v>
      </c>
      <c r="F132" s="188" t="s">
        <v>267</v>
      </c>
      <c r="G132" s="13"/>
      <c r="H132" s="187" t="s">
        <v>1</v>
      </c>
      <c r="I132" s="189"/>
      <c r="J132" s="13"/>
      <c r="K132" s="13"/>
      <c r="L132" s="185"/>
      <c r="M132" s="190"/>
      <c r="N132" s="191"/>
      <c r="O132" s="191"/>
      <c r="P132" s="191"/>
      <c r="Q132" s="191"/>
      <c r="R132" s="191"/>
      <c r="S132" s="191"/>
      <c r="T132" s="19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87" t="s">
        <v>265</v>
      </c>
      <c r="AU132" s="187" t="s">
        <v>90</v>
      </c>
      <c r="AV132" s="13" t="s">
        <v>87</v>
      </c>
      <c r="AW132" s="13" t="s">
        <v>35</v>
      </c>
      <c r="AX132" s="13" t="s">
        <v>79</v>
      </c>
      <c r="AY132" s="187" t="s">
        <v>255</v>
      </c>
    </row>
    <row r="133" s="14" customFormat="1">
      <c r="A133" s="14"/>
      <c r="B133" s="193"/>
      <c r="C133" s="14"/>
      <c r="D133" s="186" t="s">
        <v>265</v>
      </c>
      <c r="E133" s="194" t="s">
        <v>1</v>
      </c>
      <c r="F133" s="195" t="s">
        <v>87</v>
      </c>
      <c r="G133" s="14"/>
      <c r="H133" s="196">
        <v>1</v>
      </c>
      <c r="I133" s="197"/>
      <c r="J133" s="14"/>
      <c r="K133" s="14"/>
      <c r="L133" s="193"/>
      <c r="M133" s="198"/>
      <c r="N133" s="199"/>
      <c r="O133" s="199"/>
      <c r="P133" s="199"/>
      <c r="Q133" s="199"/>
      <c r="R133" s="199"/>
      <c r="S133" s="199"/>
      <c r="T133" s="200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4" t="s">
        <v>265</v>
      </c>
      <c r="AU133" s="194" t="s">
        <v>90</v>
      </c>
      <c r="AV133" s="14" t="s">
        <v>90</v>
      </c>
      <c r="AW133" s="14" t="s">
        <v>35</v>
      </c>
      <c r="AX133" s="14" t="s">
        <v>79</v>
      </c>
      <c r="AY133" s="194" t="s">
        <v>255</v>
      </c>
    </row>
    <row r="134" s="15" customFormat="1">
      <c r="A134" s="15"/>
      <c r="B134" s="201"/>
      <c r="C134" s="15"/>
      <c r="D134" s="186" t="s">
        <v>265</v>
      </c>
      <c r="E134" s="202" t="s">
        <v>1</v>
      </c>
      <c r="F134" s="203" t="s">
        <v>269</v>
      </c>
      <c r="G134" s="15"/>
      <c r="H134" s="204">
        <v>1</v>
      </c>
      <c r="I134" s="205"/>
      <c r="J134" s="15"/>
      <c r="K134" s="15"/>
      <c r="L134" s="201"/>
      <c r="M134" s="234"/>
      <c r="N134" s="235"/>
      <c r="O134" s="235"/>
      <c r="P134" s="235"/>
      <c r="Q134" s="235"/>
      <c r="R134" s="235"/>
      <c r="S134" s="235"/>
      <c r="T134" s="23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02" t="s">
        <v>265</v>
      </c>
      <c r="AU134" s="202" t="s">
        <v>90</v>
      </c>
      <c r="AV134" s="15" t="s">
        <v>270</v>
      </c>
      <c r="AW134" s="15" t="s">
        <v>35</v>
      </c>
      <c r="AX134" s="15" t="s">
        <v>87</v>
      </c>
      <c r="AY134" s="202" t="s">
        <v>255</v>
      </c>
    </row>
    <row r="135" s="2" customFormat="1" ht="6.96" customHeight="1">
      <c r="A135" s="38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</sheetData>
  <autoFilter ref="C117:K13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1819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ROUND((SUM(BE118:BE236)),  2)</f>
        <v>0</v>
      </c>
      <c r="G33" s="38"/>
      <c r="H33" s="38"/>
      <c r="I33" s="128">
        <v>0.20999999999999999</v>
      </c>
      <c r="J33" s="127">
        <f>ROUND(((SUM(BE118:BE236))*I33),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ROUND((SUM(BF118:BF236)),  2)</f>
        <v>0</v>
      </c>
      <c r="G34" s="38"/>
      <c r="H34" s="38"/>
      <c r="I34" s="128">
        <v>0.12</v>
      </c>
      <c r="J34" s="127">
        <f>ROUND(((SUM(BF118:BF236))*I34),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ROUND((SUM(BG118:BG236)),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ROUND((SUM(BH118:BH236)),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ROUND((SUM(BI118:BI236)),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206.1 - Silnoproudá elektrotechnika - místnost č. 310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206.1 - Silnoproudá elektrotechnika - místnost č. 310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SUM(P121:P236)</f>
        <v>0</v>
      </c>
      <c r="Q120" s="164"/>
      <c r="R120" s="165">
        <f>SUM(R121:R236)</f>
        <v>0</v>
      </c>
      <c r="S120" s="164"/>
      <c r="T120" s="166">
        <f>SUM(T121:T236)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SUM(BK121:BK236)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38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1820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422</v>
      </c>
      <c r="G123" s="14"/>
      <c r="H123" s="196">
        <v>38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38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45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1821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450</v>
      </c>
      <c r="G128" s="14"/>
      <c r="H128" s="196">
        <v>45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45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83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1822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1823</v>
      </c>
      <c r="G132" s="14"/>
      <c r="H132" s="196">
        <v>83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83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49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1824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466</v>
      </c>
      <c r="G136" s="14"/>
      <c r="H136" s="196">
        <v>49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49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155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1825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1826</v>
      </c>
      <c r="G141" s="14"/>
      <c r="H141" s="196">
        <v>155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155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204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1827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1828</v>
      </c>
      <c r="G145" s="14"/>
      <c r="H145" s="196">
        <v>204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204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49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1829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466</v>
      </c>
      <c r="G149" s="14"/>
      <c r="H149" s="196">
        <v>49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49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7.8" customHeight="1">
      <c r="A151" s="38"/>
      <c r="B151" s="171"/>
      <c r="C151" s="172" t="s">
        <v>280</v>
      </c>
      <c r="D151" s="172" t="s">
        <v>258</v>
      </c>
      <c r="E151" s="173" t="s">
        <v>978</v>
      </c>
      <c r="F151" s="174" t="s">
        <v>979</v>
      </c>
      <c r="G151" s="175" t="s">
        <v>261</v>
      </c>
      <c r="H151" s="176">
        <v>14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1830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981</v>
      </c>
      <c r="G153" s="14"/>
      <c r="H153" s="196">
        <v>14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14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982</v>
      </c>
      <c r="F155" s="211" t="s">
        <v>983</v>
      </c>
      <c r="G155" s="212" t="s">
        <v>261</v>
      </c>
      <c r="H155" s="213">
        <v>12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1831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8</v>
      </c>
      <c r="G157" s="14"/>
      <c r="H157" s="196">
        <v>12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12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62.7" customHeight="1">
      <c r="A159" s="38"/>
      <c r="B159" s="171"/>
      <c r="C159" s="209" t="s">
        <v>307</v>
      </c>
      <c r="D159" s="209" t="s">
        <v>277</v>
      </c>
      <c r="E159" s="210" t="s">
        <v>985</v>
      </c>
      <c r="F159" s="211" t="s">
        <v>986</v>
      </c>
      <c r="G159" s="212" t="s">
        <v>261</v>
      </c>
      <c r="H159" s="213">
        <v>2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1832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90</v>
      </c>
      <c r="G161" s="14"/>
      <c r="H161" s="196">
        <v>2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415</v>
      </c>
      <c r="F163" s="174" t="s">
        <v>416</v>
      </c>
      <c r="G163" s="175" t="s">
        <v>261</v>
      </c>
      <c r="H163" s="176">
        <v>8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1833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280</v>
      </c>
      <c r="G165" s="14"/>
      <c r="H165" s="196">
        <v>8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8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4.25" customHeight="1">
      <c r="A167" s="38"/>
      <c r="B167" s="171"/>
      <c r="C167" s="209" t="s">
        <v>8</v>
      </c>
      <c r="D167" s="209" t="s">
        <v>277</v>
      </c>
      <c r="E167" s="210" t="s">
        <v>419</v>
      </c>
      <c r="F167" s="211" t="s">
        <v>420</v>
      </c>
      <c r="G167" s="212" t="s">
        <v>261</v>
      </c>
      <c r="H167" s="213">
        <v>8</v>
      </c>
      <c r="I167" s="214"/>
      <c r="J167" s="215">
        <f>ROUND(I167*H167,2)</f>
        <v>0</v>
      </c>
      <c r="K167" s="211" t="s">
        <v>1</v>
      </c>
      <c r="L167" s="216"/>
      <c r="M167" s="217" t="s">
        <v>1</v>
      </c>
      <c r="N167" s="218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280</v>
      </c>
      <c r="AT167" s="183" t="s">
        <v>277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1834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280</v>
      </c>
      <c r="G169" s="14"/>
      <c r="H169" s="196">
        <v>8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8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172" t="s">
        <v>320</v>
      </c>
      <c r="D171" s="172" t="s">
        <v>258</v>
      </c>
      <c r="E171" s="173" t="s">
        <v>990</v>
      </c>
      <c r="F171" s="174" t="s">
        <v>991</v>
      </c>
      <c r="G171" s="175" t="s">
        <v>261</v>
      </c>
      <c r="H171" s="176">
        <v>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1835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90</v>
      </c>
      <c r="G173" s="14"/>
      <c r="H173" s="196">
        <v>2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49.05" customHeight="1">
      <c r="A175" s="38"/>
      <c r="B175" s="171"/>
      <c r="C175" s="209" t="s">
        <v>325</v>
      </c>
      <c r="D175" s="209" t="s">
        <v>277</v>
      </c>
      <c r="E175" s="210" t="s">
        <v>993</v>
      </c>
      <c r="F175" s="211" t="s">
        <v>994</v>
      </c>
      <c r="G175" s="212" t="s">
        <v>261</v>
      </c>
      <c r="H175" s="213">
        <v>2</v>
      </c>
      <c r="I175" s="214"/>
      <c r="J175" s="215">
        <f>ROUND(I175*H175,2)</f>
        <v>0</v>
      </c>
      <c r="K175" s="211" t="s">
        <v>1</v>
      </c>
      <c r="L175" s="216"/>
      <c r="M175" s="217" t="s">
        <v>1</v>
      </c>
      <c r="N175" s="218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280</v>
      </c>
      <c r="AT175" s="183" t="s">
        <v>277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1836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90</v>
      </c>
      <c r="G177" s="14"/>
      <c r="H177" s="196">
        <v>2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2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62.7" customHeight="1">
      <c r="A179" s="38"/>
      <c r="B179" s="171"/>
      <c r="C179" s="172" t="s">
        <v>330</v>
      </c>
      <c r="D179" s="172" t="s">
        <v>258</v>
      </c>
      <c r="E179" s="173" t="s">
        <v>996</v>
      </c>
      <c r="F179" s="174" t="s">
        <v>997</v>
      </c>
      <c r="G179" s="175" t="s">
        <v>261</v>
      </c>
      <c r="H179" s="176">
        <v>2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1837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90</v>
      </c>
      <c r="G181" s="14"/>
      <c r="H181" s="196">
        <v>2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209" t="s">
        <v>263</v>
      </c>
      <c r="D183" s="209" t="s">
        <v>277</v>
      </c>
      <c r="E183" s="210" t="s">
        <v>999</v>
      </c>
      <c r="F183" s="211" t="s">
        <v>1000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1838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90</v>
      </c>
      <c r="G185" s="14"/>
      <c r="H185" s="196">
        <v>2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2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209" t="s">
        <v>337</v>
      </c>
      <c r="D187" s="209" t="s">
        <v>277</v>
      </c>
      <c r="E187" s="210" t="s">
        <v>430</v>
      </c>
      <c r="F187" s="211" t="s">
        <v>431</v>
      </c>
      <c r="G187" s="212" t="s">
        <v>261</v>
      </c>
      <c r="H187" s="213">
        <v>2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1839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433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3" customHeight="1">
      <c r="A192" s="38"/>
      <c r="B192" s="171"/>
      <c r="C192" s="209" t="s">
        <v>340</v>
      </c>
      <c r="D192" s="209" t="s">
        <v>277</v>
      </c>
      <c r="E192" s="210" t="s">
        <v>435</v>
      </c>
      <c r="F192" s="211" t="s">
        <v>436</v>
      </c>
      <c r="G192" s="212" t="s">
        <v>261</v>
      </c>
      <c r="H192" s="213">
        <v>1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1840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1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439</v>
      </c>
      <c r="F196" s="211" t="s">
        <v>440</v>
      </c>
      <c r="G196" s="212" t="s">
        <v>261</v>
      </c>
      <c r="H196" s="213">
        <v>4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1841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270</v>
      </c>
      <c r="G198" s="14"/>
      <c r="H198" s="196">
        <v>4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4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1005</v>
      </c>
      <c r="F200" s="211" t="s">
        <v>1006</v>
      </c>
      <c r="G200" s="212" t="s">
        <v>261</v>
      </c>
      <c r="H200" s="213">
        <v>1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1842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87</v>
      </c>
      <c r="G202" s="14"/>
      <c r="H202" s="196">
        <v>1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1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37.8" customHeight="1">
      <c r="A204" s="38"/>
      <c r="B204" s="171"/>
      <c r="C204" s="209" t="s">
        <v>7</v>
      </c>
      <c r="D204" s="209" t="s">
        <v>277</v>
      </c>
      <c r="E204" s="210" t="s">
        <v>1008</v>
      </c>
      <c r="F204" s="211" t="s">
        <v>1009</v>
      </c>
      <c r="G204" s="212" t="s">
        <v>261</v>
      </c>
      <c r="H204" s="213">
        <v>1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1843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87</v>
      </c>
      <c r="G206" s="14"/>
      <c r="H206" s="196">
        <v>1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49.05" customHeight="1">
      <c r="A208" s="38"/>
      <c r="B208" s="171"/>
      <c r="C208" s="172" t="s">
        <v>357</v>
      </c>
      <c r="D208" s="172" t="s">
        <v>258</v>
      </c>
      <c r="E208" s="173" t="s">
        <v>443</v>
      </c>
      <c r="F208" s="174" t="s">
        <v>444</v>
      </c>
      <c r="G208" s="175" t="s">
        <v>261</v>
      </c>
      <c r="H208" s="176">
        <v>18</v>
      </c>
      <c r="I208" s="177"/>
      <c r="J208" s="178">
        <f>ROUND(I208*H208,2)</f>
        <v>0</v>
      </c>
      <c r="K208" s="174" t="s">
        <v>262</v>
      </c>
      <c r="L208" s="39"/>
      <c r="M208" s="179" t="s">
        <v>1</v>
      </c>
      <c r="N208" s="180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270</v>
      </c>
      <c r="AT208" s="183" t="s">
        <v>258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1844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340</v>
      </c>
      <c r="G210" s="14"/>
      <c r="H210" s="196">
        <v>18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18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24.15" customHeight="1">
      <c r="A212" s="38"/>
      <c r="B212" s="171"/>
      <c r="C212" s="209" t="s">
        <v>362</v>
      </c>
      <c r="D212" s="209" t="s">
        <v>277</v>
      </c>
      <c r="E212" s="210" t="s">
        <v>447</v>
      </c>
      <c r="F212" s="211" t="s">
        <v>448</v>
      </c>
      <c r="G212" s="212" t="s">
        <v>261</v>
      </c>
      <c r="H212" s="213">
        <v>18</v>
      </c>
      <c r="I212" s="214"/>
      <c r="J212" s="215">
        <f>ROUND(I212*H212,2)</f>
        <v>0</v>
      </c>
      <c r="K212" s="211" t="s">
        <v>1</v>
      </c>
      <c r="L212" s="216"/>
      <c r="M212" s="217" t="s">
        <v>1</v>
      </c>
      <c r="N212" s="218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280</v>
      </c>
      <c r="AT212" s="183" t="s">
        <v>277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1845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340</v>
      </c>
      <c r="G214" s="14"/>
      <c r="H214" s="196">
        <v>18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18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49.05" customHeight="1">
      <c r="A216" s="38"/>
      <c r="B216" s="171"/>
      <c r="C216" s="172" t="s">
        <v>366</v>
      </c>
      <c r="D216" s="172" t="s">
        <v>258</v>
      </c>
      <c r="E216" s="173" t="s">
        <v>451</v>
      </c>
      <c r="F216" s="174" t="s">
        <v>452</v>
      </c>
      <c r="G216" s="175" t="s">
        <v>261</v>
      </c>
      <c r="H216" s="176">
        <v>5</v>
      </c>
      <c r="I216" s="177"/>
      <c r="J216" s="178">
        <f>ROUND(I216*H216,2)</f>
        <v>0</v>
      </c>
      <c r="K216" s="174" t="s">
        <v>262</v>
      </c>
      <c r="L216" s="39"/>
      <c r="M216" s="179" t="s">
        <v>1</v>
      </c>
      <c r="N216" s="180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270</v>
      </c>
      <c r="AT216" s="183" t="s">
        <v>258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1846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282</v>
      </c>
      <c r="G218" s="14"/>
      <c r="H218" s="196">
        <v>5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5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455</v>
      </c>
      <c r="F220" s="211" t="s">
        <v>456</v>
      </c>
      <c r="G220" s="212" t="s">
        <v>261</v>
      </c>
      <c r="H220" s="213">
        <v>5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1847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282</v>
      </c>
      <c r="G222" s="14"/>
      <c r="H222" s="196">
        <v>5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5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476</v>
      </c>
      <c r="F224" s="211" t="s">
        <v>477</v>
      </c>
      <c r="G224" s="212" t="s">
        <v>473</v>
      </c>
      <c r="H224" s="213">
        <v>1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1848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479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1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209" t="s">
        <v>379</v>
      </c>
      <c r="D228" s="209" t="s">
        <v>277</v>
      </c>
      <c r="E228" s="210" t="s">
        <v>480</v>
      </c>
      <c r="F228" s="211" t="s">
        <v>481</v>
      </c>
      <c r="G228" s="212" t="s">
        <v>473</v>
      </c>
      <c r="H228" s="213">
        <v>1</v>
      </c>
      <c r="I228" s="214"/>
      <c r="J228" s="215">
        <f>ROUND(I228*H228,2)</f>
        <v>0</v>
      </c>
      <c r="K228" s="211" t="s">
        <v>1</v>
      </c>
      <c r="L228" s="216"/>
      <c r="M228" s="217" t="s">
        <v>1</v>
      </c>
      <c r="N228" s="218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280</v>
      </c>
      <c r="AT228" s="183" t="s">
        <v>277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1849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479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1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172" t="s">
        <v>383</v>
      </c>
      <c r="D232" s="172" t="s">
        <v>258</v>
      </c>
      <c r="E232" s="173" t="s">
        <v>484</v>
      </c>
      <c r="F232" s="174" t="s">
        <v>485</v>
      </c>
      <c r="G232" s="175" t="s">
        <v>486</v>
      </c>
      <c r="H232" s="176">
        <v>18</v>
      </c>
      <c r="I232" s="177"/>
      <c r="J232" s="178">
        <f>ROUND(I232*H232,2)</f>
        <v>0</v>
      </c>
      <c r="K232" s="174" t="s">
        <v>262</v>
      </c>
      <c r="L232" s="39"/>
      <c r="M232" s="179" t="s">
        <v>1</v>
      </c>
      <c r="N232" s="180" t="s">
        <v>44</v>
      </c>
      <c r="O232" s="77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270</v>
      </c>
      <c r="AT232" s="183" t="s">
        <v>258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270</v>
      </c>
      <c r="BM232" s="183" t="s">
        <v>1850</v>
      </c>
    </row>
    <row r="233" s="2" customFormat="1" ht="21.75" customHeight="1">
      <c r="A233" s="38"/>
      <c r="B233" s="171"/>
      <c r="C233" s="172" t="s">
        <v>387</v>
      </c>
      <c r="D233" s="172" t="s">
        <v>258</v>
      </c>
      <c r="E233" s="173" t="s">
        <v>489</v>
      </c>
      <c r="F233" s="174" t="s">
        <v>490</v>
      </c>
      <c r="G233" s="175" t="s">
        <v>486</v>
      </c>
      <c r="H233" s="176">
        <v>23</v>
      </c>
      <c r="I233" s="177"/>
      <c r="J233" s="178">
        <f>ROUND(I233*H233,2)</f>
        <v>0</v>
      </c>
      <c r="K233" s="174" t="s">
        <v>1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270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270</v>
      </c>
      <c r="BM233" s="183" t="s">
        <v>1851</v>
      </c>
    </row>
    <row r="234" s="2" customFormat="1" ht="16.5" customHeight="1">
      <c r="A234" s="38"/>
      <c r="B234" s="171"/>
      <c r="C234" s="209" t="s">
        <v>300</v>
      </c>
      <c r="D234" s="209" t="s">
        <v>277</v>
      </c>
      <c r="E234" s="210" t="s">
        <v>492</v>
      </c>
      <c r="F234" s="211" t="s">
        <v>493</v>
      </c>
      <c r="G234" s="212" t="s">
        <v>473</v>
      </c>
      <c r="H234" s="213">
        <v>1</v>
      </c>
      <c r="I234" s="214"/>
      <c r="J234" s="215">
        <f>ROUND(I234*H234,2)</f>
        <v>0</v>
      </c>
      <c r="K234" s="211" t="s">
        <v>1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280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270</v>
      </c>
      <c r="BM234" s="183" t="s">
        <v>1852</v>
      </c>
    </row>
    <row r="235" s="2" customFormat="1" ht="44.25" customHeight="1">
      <c r="A235" s="38"/>
      <c r="B235" s="171"/>
      <c r="C235" s="172" t="s">
        <v>306</v>
      </c>
      <c r="D235" s="172" t="s">
        <v>258</v>
      </c>
      <c r="E235" s="173" t="s">
        <v>496</v>
      </c>
      <c r="F235" s="174" t="s">
        <v>497</v>
      </c>
      <c r="G235" s="175" t="s">
        <v>261</v>
      </c>
      <c r="H235" s="176">
        <v>1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270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270</v>
      </c>
      <c r="BM235" s="183" t="s">
        <v>1853</v>
      </c>
    </row>
    <row r="236" s="2" customFormat="1" ht="16.5" customHeight="1">
      <c r="A236" s="38"/>
      <c r="B236" s="171"/>
      <c r="C236" s="172" t="s">
        <v>397</v>
      </c>
      <c r="D236" s="172" t="s">
        <v>258</v>
      </c>
      <c r="E236" s="173" t="s">
        <v>500</v>
      </c>
      <c r="F236" s="174" t="s">
        <v>501</v>
      </c>
      <c r="G236" s="175" t="s">
        <v>502</v>
      </c>
      <c r="H236" s="176">
        <v>1</v>
      </c>
      <c r="I236" s="177"/>
      <c r="J236" s="178">
        <f>ROUND(I236*H236,2)</f>
        <v>0</v>
      </c>
      <c r="K236" s="174" t="s">
        <v>262</v>
      </c>
      <c r="L236" s="39"/>
      <c r="M236" s="219" t="s">
        <v>1</v>
      </c>
      <c r="N236" s="220" t="s">
        <v>44</v>
      </c>
      <c r="O236" s="221"/>
      <c r="P236" s="222">
        <f>O236*H236</f>
        <v>0</v>
      </c>
      <c r="Q236" s="222">
        <v>0</v>
      </c>
      <c r="R236" s="222">
        <f>Q236*H236</f>
        <v>0</v>
      </c>
      <c r="S236" s="222">
        <v>0</v>
      </c>
      <c r="T236" s="223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503</v>
      </c>
      <c r="AT236" s="183" t="s">
        <v>258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503</v>
      </c>
      <c r="BM236" s="183" t="s">
        <v>1854</v>
      </c>
    </row>
    <row r="237" s="2" customFormat="1" ht="6.96" customHeight="1">
      <c r="A237" s="38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39"/>
      <c r="M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</sheetData>
  <autoFilter ref="C117:K236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1855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ROUND((SUM(BE118:BE139)),  2)</f>
        <v>0</v>
      </c>
      <c r="G33" s="38"/>
      <c r="H33" s="38"/>
      <c r="I33" s="128">
        <v>0.20999999999999999</v>
      </c>
      <c r="J33" s="127">
        <f>ROUND(((SUM(BE118:BE139))*I33),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ROUND((SUM(BF118:BF139)),  2)</f>
        <v>0</v>
      </c>
      <c r="G34" s="38"/>
      <c r="H34" s="38"/>
      <c r="I34" s="128">
        <v>0.12</v>
      </c>
      <c r="J34" s="127">
        <f>ROUND(((SUM(BF118:BF139))*I34),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ROUND((SUM(BG118:BG139)),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ROUND((SUM(BH118:BH139)),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ROUND((SUM(BI118:BI139)),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206.2 - Slaboproudá elektrotechnika - místnost č. 310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206.2 - Slaboproudá elektrotechnika - místnost č. 310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SUM(P121:P139)</f>
        <v>0</v>
      </c>
      <c r="Q120" s="164"/>
      <c r="R120" s="165">
        <f>SUM(R121:R139)</f>
        <v>0</v>
      </c>
      <c r="S120" s="164"/>
      <c r="T120" s="166">
        <f>SUM(T121:T139)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SUM(BK121:BK139)</f>
        <v>0</v>
      </c>
    </row>
    <row r="121" s="2" customFormat="1" ht="37.8" customHeight="1">
      <c r="A121" s="38"/>
      <c r="B121" s="171"/>
      <c r="C121" s="172" t="s">
        <v>282</v>
      </c>
      <c r="D121" s="172" t="s">
        <v>258</v>
      </c>
      <c r="E121" s="173" t="s">
        <v>1026</v>
      </c>
      <c r="F121" s="174" t="s">
        <v>1027</v>
      </c>
      <c r="G121" s="175" t="s">
        <v>261</v>
      </c>
      <c r="H121" s="176">
        <v>2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1856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90</v>
      </c>
      <c r="G123" s="14"/>
      <c r="H123" s="196">
        <v>2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2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66.75" customHeight="1">
      <c r="A125" s="38"/>
      <c r="B125" s="171"/>
      <c r="C125" s="209" t="s">
        <v>291</v>
      </c>
      <c r="D125" s="209" t="s">
        <v>277</v>
      </c>
      <c r="E125" s="210" t="s">
        <v>1023</v>
      </c>
      <c r="F125" s="211" t="s">
        <v>1857</v>
      </c>
      <c r="G125" s="212" t="s">
        <v>261</v>
      </c>
      <c r="H125" s="213">
        <v>2</v>
      </c>
      <c r="I125" s="214"/>
      <c r="J125" s="215">
        <f>ROUND(I125*H125,2)</f>
        <v>0</v>
      </c>
      <c r="K125" s="211" t="s">
        <v>1</v>
      </c>
      <c r="L125" s="216"/>
      <c r="M125" s="217" t="s">
        <v>1</v>
      </c>
      <c r="N125" s="218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280</v>
      </c>
      <c r="AT125" s="183" t="s">
        <v>277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270</v>
      </c>
      <c r="BM125" s="183" t="s">
        <v>1858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267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90</v>
      </c>
      <c r="G127" s="14"/>
      <c r="H127" s="196">
        <v>2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2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33" customHeight="1">
      <c r="A129" s="38"/>
      <c r="B129" s="171"/>
      <c r="C129" s="172" t="s">
        <v>280</v>
      </c>
      <c r="D129" s="172" t="s">
        <v>258</v>
      </c>
      <c r="E129" s="173" t="s">
        <v>553</v>
      </c>
      <c r="F129" s="174" t="s">
        <v>554</v>
      </c>
      <c r="G129" s="175" t="s">
        <v>297</v>
      </c>
      <c r="H129" s="176">
        <v>15</v>
      </c>
      <c r="I129" s="177"/>
      <c r="J129" s="178">
        <f>ROUND(I129*H129,2)</f>
        <v>0</v>
      </c>
      <c r="K129" s="174" t="s">
        <v>1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1859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299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4" customFormat="1">
      <c r="A131" s="14"/>
      <c r="B131" s="193"/>
      <c r="C131" s="14"/>
      <c r="D131" s="186" t="s">
        <v>265</v>
      </c>
      <c r="E131" s="194" t="s">
        <v>1</v>
      </c>
      <c r="F131" s="195" t="s">
        <v>330</v>
      </c>
      <c r="G131" s="14"/>
      <c r="H131" s="196">
        <v>15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35</v>
      </c>
      <c r="AX131" s="14" t="s">
        <v>79</v>
      </c>
      <c r="AY131" s="194" t="s">
        <v>255</v>
      </c>
    </row>
    <row r="132" s="15" customFormat="1">
      <c r="A132" s="15"/>
      <c r="B132" s="201"/>
      <c r="C132" s="15"/>
      <c r="D132" s="186" t="s">
        <v>265</v>
      </c>
      <c r="E132" s="202" t="s">
        <v>1</v>
      </c>
      <c r="F132" s="203" t="s">
        <v>269</v>
      </c>
      <c r="G132" s="15"/>
      <c r="H132" s="204">
        <v>15</v>
      </c>
      <c r="I132" s="205"/>
      <c r="J132" s="15"/>
      <c r="K132" s="15"/>
      <c r="L132" s="201"/>
      <c r="M132" s="206"/>
      <c r="N132" s="207"/>
      <c r="O132" s="207"/>
      <c r="P132" s="207"/>
      <c r="Q132" s="207"/>
      <c r="R132" s="207"/>
      <c r="S132" s="207"/>
      <c r="T132" s="208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02" t="s">
        <v>265</v>
      </c>
      <c r="AU132" s="202" t="s">
        <v>90</v>
      </c>
      <c r="AV132" s="15" t="s">
        <v>270</v>
      </c>
      <c r="AW132" s="15" t="s">
        <v>35</v>
      </c>
      <c r="AX132" s="15" t="s">
        <v>87</v>
      </c>
      <c r="AY132" s="202" t="s">
        <v>255</v>
      </c>
    </row>
    <row r="133" s="2" customFormat="1" ht="33" customHeight="1">
      <c r="A133" s="38"/>
      <c r="B133" s="171"/>
      <c r="C133" s="209" t="s">
        <v>307</v>
      </c>
      <c r="D133" s="209" t="s">
        <v>277</v>
      </c>
      <c r="E133" s="210" t="s">
        <v>562</v>
      </c>
      <c r="F133" s="211" t="s">
        <v>563</v>
      </c>
      <c r="G133" s="212" t="s">
        <v>297</v>
      </c>
      <c r="H133" s="213">
        <v>15</v>
      </c>
      <c r="I133" s="214"/>
      <c r="J133" s="215">
        <f>ROUND(I133*H133,2)</f>
        <v>0</v>
      </c>
      <c r="K133" s="211" t="s">
        <v>1</v>
      </c>
      <c r="L133" s="216"/>
      <c r="M133" s="217" t="s">
        <v>1</v>
      </c>
      <c r="N133" s="218" t="s">
        <v>44</v>
      </c>
      <c r="O133" s="77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3" t="s">
        <v>280</v>
      </c>
      <c r="AT133" s="183" t="s">
        <v>277</v>
      </c>
      <c r="AU133" s="183" t="s">
        <v>90</v>
      </c>
      <c r="AY133" s="19" t="s">
        <v>255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19" t="s">
        <v>87</v>
      </c>
      <c r="BK133" s="184">
        <f>ROUND(I133*H133,2)</f>
        <v>0</v>
      </c>
      <c r="BL133" s="19" t="s">
        <v>270</v>
      </c>
      <c r="BM133" s="183" t="s">
        <v>1860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299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4" customFormat="1">
      <c r="A135" s="14"/>
      <c r="B135" s="193"/>
      <c r="C135" s="14"/>
      <c r="D135" s="186" t="s">
        <v>265</v>
      </c>
      <c r="E135" s="194" t="s">
        <v>1</v>
      </c>
      <c r="F135" s="195" t="s">
        <v>330</v>
      </c>
      <c r="G135" s="14"/>
      <c r="H135" s="196">
        <v>15</v>
      </c>
      <c r="I135" s="197"/>
      <c r="J135" s="14"/>
      <c r="K135" s="14"/>
      <c r="L135" s="193"/>
      <c r="M135" s="198"/>
      <c r="N135" s="199"/>
      <c r="O135" s="199"/>
      <c r="P135" s="199"/>
      <c r="Q135" s="199"/>
      <c r="R135" s="199"/>
      <c r="S135" s="199"/>
      <c r="T135" s="20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4" t="s">
        <v>265</v>
      </c>
      <c r="AU135" s="194" t="s">
        <v>90</v>
      </c>
      <c r="AV135" s="14" t="s">
        <v>90</v>
      </c>
      <c r="AW135" s="14" t="s">
        <v>35</v>
      </c>
      <c r="AX135" s="14" t="s">
        <v>79</v>
      </c>
      <c r="AY135" s="194" t="s">
        <v>255</v>
      </c>
    </row>
    <row r="136" s="15" customFormat="1">
      <c r="A136" s="15"/>
      <c r="B136" s="201"/>
      <c r="C136" s="15"/>
      <c r="D136" s="186" t="s">
        <v>265</v>
      </c>
      <c r="E136" s="202" t="s">
        <v>1</v>
      </c>
      <c r="F136" s="203" t="s">
        <v>269</v>
      </c>
      <c r="G136" s="15"/>
      <c r="H136" s="204">
        <v>15</v>
      </c>
      <c r="I136" s="205"/>
      <c r="J136" s="15"/>
      <c r="K136" s="15"/>
      <c r="L136" s="201"/>
      <c r="M136" s="206"/>
      <c r="N136" s="207"/>
      <c r="O136" s="207"/>
      <c r="P136" s="207"/>
      <c r="Q136" s="207"/>
      <c r="R136" s="207"/>
      <c r="S136" s="207"/>
      <c r="T136" s="208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2" t="s">
        <v>265</v>
      </c>
      <c r="AU136" s="202" t="s">
        <v>90</v>
      </c>
      <c r="AV136" s="15" t="s">
        <v>270</v>
      </c>
      <c r="AW136" s="15" t="s">
        <v>35</v>
      </c>
      <c r="AX136" s="15" t="s">
        <v>87</v>
      </c>
      <c r="AY136" s="202" t="s">
        <v>255</v>
      </c>
    </row>
    <row r="137" s="2" customFormat="1" ht="24.15" customHeight="1">
      <c r="A137" s="38"/>
      <c r="B137" s="171"/>
      <c r="C137" s="172" t="s">
        <v>325</v>
      </c>
      <c r="D137" s="172" t="s">
        <v>258</v>
      </c>
      <c r="E137" s="173" t="s">
        <v>484</v>
      </c>
      <c r="F137" s="174" t="s">
        <v>485</v>
      </c>
      <c r="G137" s="175" t="s">
        <v>486</v>
      </c>
      <c r="H137" s="176">
        <v>1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1861</v>
      </c>
    </row>
    <row r="138" s="2" customFormat="1" ht="16.5" customHeight="1">
      <c r="A138" s="38"/>
      <c r="B138" s="171"/>
      <c r="C138" s="209" t="s">
        <v>263</v>
      </c>
      <c r="D138" s="209" t="s">
        <v>277</v>
      </c>
      <c r="E138" s="210" t="s">
        <v>573</v>
      </c>
      <c r="F138" s="211" t="s">
        <v>493</v>
      </c>
      <c r="G138" s="212" t="s">
        <v>473</v>
      </c>
      <c r="H138" s="213">
        <v>1</v>
      </c>
      <c r="I138" s="214"/>
      <c r="J138" s="215">
        <f>ROUND(I138*H138,2)</f>
        <v>0</v>
      </c>
      <c r="K138" s="211" t="s">
        <v>1</v>
      </c>
      <c r="L138" s="216"/>
      <c r="M138" s="217" t="s">
        <v>1</v>
      </c>
      <c r="N138" s="218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280</v>
      </c>
      <c r="AT138" s="183" t="s">
        <v>277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1862</v>
      </c>
    </row>
    <row r="139" s="2" customFormat="1" ht="16.5" customHeight="1">
      <c r="A139" s="38"/>
      <c r="B139" s="171"/>
      <c r="C139" s="172" t="s">
        <v>337</v>
      </c>
      <c r="D139" s="172" t="s">
        <v>258</v>
      </c>
      <c r="E139" s="173" t="s">
        <v>500</v>
      </c>
      <c r="F139" s="174" t="s">
        <v>501</v>
      </c>
      <c r="G139" s="175" t="s">
        <v>502</v>
      </c>
      <c r="H139" s="176">
        <v>1</v>
      </c>
      <c r="I139" s="177"/>
      <c r="J139" s="178">
        <f>ROUND(I139*H139,2)</f>
        <v>0</v>
      </c>
      <c r="K139" s="174" t="s">
        <v>262</v>
      </c>
      <c r="L139" s="39"/>
      <c r="M139" s="219" t="s">
        <v>1</v>
      </c>
      <c r="N139" s="220" t="s">
        <v>44</v>
      </c>
      <c r="O139" s="221"/>
      <c r="P139" s="222">
        <f>O139*H139</f>
        <v>0</v>
      </c>
      <c r="Q139" s="222">
        <v>0</v>
      </c>
      <c r="R139" s="222">
        <f>Q139*H139</f>
        <v>0</v>
      </c>
      <c r="S139" s="222">
        <v>0</v>
      </c>
      <c r="T139" s="223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503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503</v>
      </c>
      <c r="BM139" s="183" t="s">
        <v>1863</v>
      </c>
    </row>
    <row r="140" s="2" customFormat="1" ht="6.96" customHeight="1">
      <c r="A140" s="38"/>
      <c r="B140" s="60"/>
      <c r="C140" s="61"/>
      <c r="D140" s="61"/>
      <c r="E140" s="61"/>
      <c r="F140" s="61"/>
      <c r="G140" s="61"/>
      <c r="H140" s="61"/>
      <c r="I140" s="61"/>
      <c r="J140" s="61"/>
      <c r="K140" s="61"/>
      <c r="L140" s="39"/>
      <c r="M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</sheetData>
  <autoFilter ref="C117:K139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1864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ROUND((SUM(BE121:BE174)),  2)</f>
        <v>0</v>
      </c>
      <c r="G33" s="38"/>
      <c r="H33" s="38"/>
      <c r="I33" s="128">
        <v>0.20999999999999999</v>
      </c>
      <c r="J33" s="127">
        <f>ROUND(((SUM(BE121:BE174))*I33),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ROUND((SUM(BF121:BF174)),  2)</f>
        <v>0</v>
      </c>
      <c r="G34" s="38"/>
      <c r="H34" s="38"/>
      <c r="I34" s="128">
        <v>0.12</v>
      </c>
      <c r="J34" s="127">
        <f>ROUND(((SUM(BF121:BF174))*I34),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206.3 - Stavební přípomoce při elektromontážích - místnost č. 310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206.3 - Stavební přípomoce při elektromontážích - místnost č. 310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0.0096043259999999998</v>
      </c>
      <c r="S121" s="90"/>
      <c r="T121" s="156">
        <f>T122+T141</f>
        <v>0.1201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4.7826000000000006E-05</v>
      </c>
      <c r="S122" s="164"/>
      <c r="T122" s="166">
        <f>T123+T134</f>
        <v>0.00165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4.7826000000000006E-05</v>
      </c>
      <c r="S123" s="164"/>
      <c r="T123" s="166">
        <f>SUM(T124:T133)</f>
        <v>0.00165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1865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0.45000000000000001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3.8700000000000006E-05</v>
      </c>
      <c r="S129" s="181">
        <v>0.0030000000000000001</v>
      </c>
      <c r="T129" s="182">
        <f>S129*H129</f>
        <v>0.0013500000000000001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1866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1043</v>
      </c>
      <c r="G132" s="14"/>
      <c r="H132" s="196">
        <v>0.45000000000000001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0.45000000000000001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0.002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1867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0.002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1868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0.029999999999999999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1869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1047</v>
      </c>
      <c r="G138" s="14"/>
      <c r="H138" s="196">
        <v>0.029999999999999999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1870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1871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0.009556499999999999</v>
      </c>
      <c r="S141" s="164"/>
      <c r="T141" s="166">
        <f>T142</f>
        <v>0.11845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SUM(P143:P174)</f>
        <v>0</v>
      </c>
      <c r="Q142" s="164"/>
      <c r="R142" s="165">
        <f>SUM(R143:R174)</f>
        <v>0.009556499999999999</v>
      </c>
      <c r="S142" s="164"/>
      <c r="T142" s="166">
        <f>SUM(T143:T174)</f>
        <v>0.11845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SUM(BK143:BK174)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21.850000000000001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0.0032775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1872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1547</v>
      </c>
      <c r="G148" s="14"/>
      <c r="H148" s="196">
        <v>21.850000000000001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21.850000000000001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301</v>
      </c>
      <c r="D150" s="172" t="s">
        <v>258</v>
      </c>
      <c r="E150" s="173" t="s">
        <v>630</v>
      </c>
      <c r="F150" s="174" t="s">
        <v>631</v>
      </c>
      <c r="G150" s="175" t="s">
        <v>297</v>
      </c>
      <c r="H150" s="176">
        <v>14.949999999999999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0.00042000000000000002</v>
      </c>
      <c r="R150" s="181">
        <f>Q150*H150</f>
        <v>0.0062789999999999999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1873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625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633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627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628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1053</v>
      </c>
      <c r="G155" s="14"/>
      <c r="H155" s="196">
        <v>14.949999999999999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14.949999999999999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2" customFormat="1" ht="37.8" customHeight="1">
      <c r="A157" s="38"/>
      <c r="B157" s="171"/>
      <c r="C157" s="172" t="s">
        <v>307</v>
      </c>
      <c r="D157" s="172" t="s">
        <v>258</v>
      </c>
      <c r="E157" s="173" t="s">
        <v>644</v>
      </c>
      <c r="F157" s="174" t="s">
        <v>645</v>
      </c>
      <c r="G157" s="175" t="s">
        <v>297</v>
      </c>
      <c r="H157" s="176">
        <v>21.850000000000001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0.002</v>
      </c>
      <c r="T157" s="182">
        <f>S157*H157</f>
        <v>0.043700000000000003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1874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647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627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628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1547</v>
      </c>
      <c r="G161" s="14"/>
      <c r="H161" s="196">
        <v>21.850000000000001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21.850000000000001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648</v>
      </c>
      <c r="F163" s="174" t="s">
        <v>649</v>
      </c>
      <c r="G163" s="175" t="s">
        <v>297</v>
      </c>
      <c r="H163" s="176">
        <v>14.949999999999999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0.0050000000000000001</v>
      </c>
      <c r="T163" s="182">
        <f>S163*H163</f>
        <v>0.074749999999999997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342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342</v>
      </c>
      <c r="BM163" s="183" t="s">
        <v>1875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627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1053</v>
      </c>
      <c r="G167" s="14"/>
      <c r="H167" s="196">
        <v>14.949999999999999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14.949999999999999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24.15" customHeight="1">
      <c r="A169" s="38"/>
      <c r="B169" s="171"/>
      <c r="C169" s="172" t="s">
        <v>8</v>
      </c>
      <c r="D169" s="172" t="s">
        <v>258</v>
      </c>
      <c r="E169" s="173" t="s">
        <v>656</v>
      </c>
      <c r="F169" s="174" t="s">
        <v>657</v>
      </c>
      <c r="G169" s="175" t="s">
        <v>604</v>
      </c>
      <c r="H169" s="176">
        <v>0.11799999999999999</v>
      </c>
      <c r="I169" s="177"/>
      <c r="J169" s="178">
        <f>ROUND(I169*H169,2)</f>
        <v>0</v>
      </c>
      <c r="K169" s="174" t="s">
        <v>658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1876</v>
      </c>
    </row>
    <row r="170" s="2" customFormat="1" ht="37.8" customHeight="1">
      <c r="A170" s="38"/>
      <c r="B170" s="171"/>
      <c r="C170" s="172" t="s">
        <v>320</v>
      </c>
      <c r="D170" s="172" t="s">
        <v>258</v>
      </c>
      <c r="E170" s="173" t="s">
        <v>660</v>
      </c>
      <c r="F170" s="174" t="s">
        <v>661</v>
      </c>
      <c r="G170" s="175" t="s">
        <v>604</v>
      </c>
      <c r="H170" s="176">
        <v>0.11799999999999999</v>
      </c>
      <c r="I170" s="177"/>
      <c r="J170" s="178">
        <f>ROUND(I170*H170,2)</f>
        <v>0</v>
      </c>
      <c r="K170" s="174" t="s">
        <v>658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342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342</v>
      </c>
      <c r="BM170" s="183" t="s">
        <v>1877</v>
      </c>
    </row>
    <row r="171" s="2" customFormat="1" ht="24.15" customHeight="1">
      <c r="A171" s="38"/>
      <c r="B171" s="171"/>
      <c r="C171" s="172" t="s">
        <v>325</v>
      </c>
      <c r="D171" s="172" t="s">
        <v>258</v>
      </c>
      <c r="E171" s="173" t="s">
        <v>663</v>
      </c>
      <c r="F171" s="174" t="s">
        <v>664</v>
      </c>
      <c r="G171" s="175" t="s">
        <v>604</v>
      </c>
      <c r="H171" s="176">
        <v>0.11799999999999999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1878</v>
      </c>
    </row>
    <row r="172" s="2" customFormat="1" ht="37.8" customHeight="1">
      <c r="A172" s="38"/>
      <c r="B172" s="171"/>
      <c r="C172" s="172" t="s">
        <v>330</v>
      </c>
      <c r="D172" s="172" t="s">
        <v>258</v>
      </c>
      <c r="E172" s="173" t="s">
        <v>666</v>
      </c>
      <c r="F172" s="174" t="s">
        <v>667</v>
      </c>
      <c r="G172" s="175" t="s">
        <v>604</v>
      </c>
      <c r="H172" s="176">
        <v>1.77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1879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1555</v>
      </c>
      <c r="G173" s="14"/>
      <c r="H173" s="196">
        <v>1.77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263</v>
      </c>
      <c r="D174" s="172" t="s">
        <v>258</v>
      </c>
      <c r="E174" s="173" t="s">
        <v>670</v>
      </c>
      <c r="F174" s="174" t="s">
        <v>671</v>
      </c>
      <c r="G174" s="175" t="s">
        <v>604</v>
      </c>
      <c r="H174" s="176">
        <v>0.11799999999999999</v>
      </c>
      <c r="I174" s="177"/>
      <c r="J174" s="178">
        <f>ROUND(I174*H174,2)</f>
        <v>0</v>
      </c>
      <c r="K174" s="174" t="s">
        <v>262</v>
      </c>
      <c r="L174" s="39"/>
      <c r="M174" s="219" t="s">
        <v>1</v>
      </c>
      <c r="N174" s="220" t="s">
        <v>44</v>
      </c>
      <c r="O174" s="221"/>
      <c r="P174" s="222">
        <f>O174*H174</f>
        <v>0</v>
      </c>
      <c r="Q174" s="222">
        <v>0</v>
      </c>
      <c r="R174" s="222">
        <f>Q174*H174</f>
        <v>0</v>
      </c>
      <c r="S174" s="222">
        <v>0</v>
      </c>
      <c r="T174" s="223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1880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0:K17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1881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ROUND((SUM(BE136:BE401)),  2)</f>
        <v>0</v>
      </c>
      <c r="G33" s="38"/>
      <c r="H33" s="38"/>
      <c r="I33" s="128">
        <v>0.20999999999999999</v>
      </c>
      <c r="J33" s="127">
        <f>ROUND(((SUM(BE136:BE401))*I33),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ROUND((SUM(BF136:BF401)),  2)</f>
        <v>0</v>
      </c>
      <c r="G34" s="38"/>
      <c r="H34" s="38"/>
      <c r="I34" s="128">
        <v>0.12</v>
      </c>
      <c r="J34" s="127">
        <f>ROUND(((SUM(BF136:BF401))*I34),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ROUND((SUM(BG136:BG401)),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ROUND((SUM(BH136:BH401)),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ROUND((SUM(BI136:BI401)),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206.4 - Stavební úpravy - místnost č. 310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J137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J138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J158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J168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J174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J176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J177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J198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J204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680</v>
      </c>
      <c r="E106" s="146"/>
      <c r="F106" s="146"/>
      <c r="G106" s="146"/>
      <c r="H106" s="146"/>
      <c r="I106" s="146"/>
      <c r="J106" s="147">
        <f>J243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1064</v>
      </c>
      <c r="E107" s="146"/>
      <c r="F107" s="146"/>
      <c r="G107" s="146"/>
      <c r="H107" s="146"/>
      <c r="I107" s="146"/>
      <c r="J107" s="147">
        <f>J277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681</v>
      </c>
      <c r="E108" s="146"/>
      <c r="F108" s="146"/>
      <c r="G108" s="146"/>
      <c r="H108" s="146"/>
      <c r="I108" s="146"/>
      <c r="J108" s="147">
        <f>J313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682</v>
      </c>
      <c r="E109" s="146"/>
      <c r="F109" s="146"/>
      <c r="G109" s="146"/>
      <c r="H109" s="146"/>
      <c r="I109" s="146"/>
      <c r="J109" s="147">
        <f>J351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0"/>
      <c r="C110" s="9"/>
      <c r="D110" s="141" t="s">
        <v>683</v>
      </c>
      <c r="E110" s="142"/>
      <c r="F110" s="142"/>
      <c r="G110" s="142"/>
      <c r="H110" s="142"/>
      <c r="I110" s="142"/>
      <c r="J110" s="143">
        <f>J388</f>
        <v>0</v>
      </c>
      <c r="K110" s="9"/>
      <c r="L110" s="14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44"/>
      <c r="C111" s="10"/>
      <c r="D111" s="145" t="s">
        <v>684</v>
      </c>
      <c r="E111" s="146"/>
      <c r="F111" s="146"/>
      <c r="G111" s="146"/>
      <c r="H111" s="146"/>
      <c r="I111" s="146"/>
      <c r="J111" s="147">
        <f>J389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685</v>
      </c>
      <c r="E112" s="146"/>
      <c r="F112" s="146"/>
      <c r="G112" s="146"/>
      <c r="H112" s="146"/>
      <c r="I112" s="146"/>
      <c r="J112" s="147">
        <f>J391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686</v>
      </c>
      <c r="E113" s="146"/>
      <c r="F113" s="146"/>
      <c r="G113" s="146"/>
      <c r="H113" s="146"/>
      <c r="I113" s="146"/>
      <c r="J113" s="147">
        <f>J393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687</v>
      </c>
      <c r="E114" s="146"/>
      <c r="F114" s="146"/>
      <c r="G114" s="146"/>
      <c r="H114" s="146"/>
      <c r="I114" s="146"/>
      <c r="J114" s="147">
        <f>J396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688</v>
      </c>
      <c r="E115" s="146"/>
      <c r="F115" s="146"/>
      <c r="G115" s="146"/>
      <c r="H115" s="146"/>
      <c r="I115" s="146"/>
      <c r="J115" s="147">
        <f>J398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689</v>
      </c>
      <c r="E116" s="146"/>
      <c r="F116" s="146"/>
      <c r="G116" s="146"/>
      <c r="H116" s="146"/>
      <c r="I116" s="146"/>
      <c r="J116" s="147">
        <f>J400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240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6.25" customHeight="1">
      <c r="A126" s="38"/>
      <c r="B126" s="39"/>
      <c r="C126" s="38"/>
      <c r="D126" s="38"/>
      <c r="E126" s="121" t="str">
        <f>E7</f>
        <v>UPRAVENO ZŠ Pionýrů, Sokolov, Oprava elektroinstalace učeben v 3.NP 1. stupně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230</v>
      </c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6.5" customHeight="1">
      <c r="A128" s="38"/>
      <c r="B128" s="39"/>
      <c r="C128" s="38"/>
      <c r="D128" s="38"/>
      <c r="E128" s="67" t="str">
        <f>E9</f>
        <v>206.4 - Stavební úpravy - místnost č. 310</v>
      </c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2" customHeight="1">
      <c r="A130" s="38"/>
      <c r="B130" s="39"/>
      <c r="C130" s="32" t="s">
        <v>22</v>
      </c>
      <c r="D130" s="38"/>
      <c r="E130" s="38"/>
      <c r="F130" s="27" t="str">
        <f>F12</f>
        <v>Pionýrů 1614, 356 01 Sokolov</v>
      </c>
      <c r="G130" s="38"/>
      <c r="H130" s="38"/>
      <c r="I130" s="32" t="s">
        <v>24</v>
      </c>
      <c r="J130" s="69" t="str">
        <f>IF(J12="","",J12)</f>
        <v>30. 1. 2026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6.96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26</v>
      </c>
      <c r="D132" s="38"/>
      <c r="E132" s="38"/>
      <c r="F132" s="27" t="str">
        <f>E15</f>
        <v>Město Sokolov</v>
      </c>
      <c r="G132" s="38"/>
      <c r="H132" s="38"/>
      <c r="I132" s="32" t="s">
        <v>33</v>
      </c>
      <c r="J132" s="36" t="str">
        <f>E21</f>
        <v>Josef Dryk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31</v>
      </c>
      <c r="D133" s="38"/>
      <c r="E133" s="38"/>
      <c r="F133" s="27" t="str">
        <f>IF(E18="","",E18)</f>
        <v>Vyplň údaj</v>
      </c>
      <c r="G133" s="38"/>
      <c r="H133" s="38"/>
      <c r="I133" s="32" t="s">
        <v>36</v>
      </c>
      <c r="J133" s="36" t="str">
        <f>E24</f>
        <v>Kateřina Smetanová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0.32" customHeight="1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1" customFormat="1" ht="29.28" customHeight="1">
      <c r="A135" s="148"/>
      <c r="B135" s="149"/>
      <c r="C135" s="150" t="s">
        <v>241</v>
      </c>
      <c r="D135" s="151" t="s">
        <v>64</v>
      </c>
      <c r="E135" s="151" t="s">
        <v>60</v>
      </c>
      <c r="F135" s="151" t="s">
        <v>61</v>
      </c>
      <c r="G135" s="151" t="s">
        <v>242</v>
      </c>
      <c r="H135" s="151" t="s">
        <v>243</v>
      </c>
      <c r="I135" s="151" t="s">
        <v>244</v>
      </c>
      <c r="J135" s="151" t="s">
        <v>235</v>
      </c>
      <c r="K135" s="152" t="s">
        <v>245</v>
      </c>
      <c r="L135" s="153"/>
      <c r="M135" s="86" t="s">
        <v>1</v>
      </c>
      <c r="N135" s="87" t="s">
        <v>43</v>
      </c>
      <c r="O135" s="87" t="s">
        <v>246</v>
      </c>
      <c r="P135" s="87" t="s">
        <v>247</v>
      </c>
      <c r="Q135" s="87" t="s">
        <v>248</v>
      </c>
      <c r="R135" s="87" t="s">
        <v>249</v>
      </c>
      <c r="S135" s="87" t="s">
        <v>250</v>
      </c>
      <c r="T135" s="88" t="s">
        <v>251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="2" customFormat="1" ht="22.8" customHeight="1">
      <c r="A136" s="38"/>
      <c r="B136" s="39"/>
      <c r="C136" s="93" t="s">
        <v>252</v>
      </c>
      <c r="D136" s="38"/>
      <c r="E136" s="38"/>
      <c r="F136" s="38"/>
      <c r="G136" s="38"/>
      <c r="H136" s="38"/>
      <c r="I136" s="38"/>
      <c r="J136" s="154">
        <f>BK136</f>
        <v>0</v>
      </c>
      <c r="K136" s="38"/>
      <c r="L136" s="39"/>
      <c r="M136" s="89"/>
      <c r="N136" s="73"/>
      <c r="O136" s="90"/>
      <c r="P136" s="155">
        <f>P137+P176+P388</f>
        <v>0</v>
      </c>
      <c r="Q136" s="90"/>
      <c r="R136" s="155">
        <f>R137+R176+R388</f>
        <v>1.87786089</v>
      </c>
      <c r="S136" s="90"/>
      <c r="T136" s="156">
        <f>T137+T176+T388</f>
        <v>0.64818330000000002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78</v>
      </c>
      <c r="AU136" s="19" t="s">
        <v>237</v>
      </c>
      <c r="BK136" s="157">
        <f>BK137+BK176+BK388</f>
        <v>0</v>
      </c>
    </row>
    <row r="137" s="12" customFormat="1" ht="25.92" customHeight="1">
      <c r="A137" s="12"/>
      <c r="B137" s="158"/>
      <c r="C137" s="12"/>
      <c r="D137" s="159" t="s">
        <v>78</v>
      </c>
      <c r="E137" s="160" t="s">
        <v>582</v>
      </c>
      <c r="F137" s="160" t="s">
        <v>583</v>
      </c>
      <c r="G137" s="12"/>
      <c r="H137" s="12"/>
      <c r="I137" s="161"/>
      <c r="J137" s="162">
        <f>BK137</f>
        <v>0</v>
      </c>
      <c r="K137" s="12"/>
      <c r="L137" s="158"/>
      <c r="M137" s="163"/>
      <c r="N137" s="164"/>
      <c r="O137" s="164"/>
      <c r="P137" s="165">
        <f>P138+P158+P168+P174</f>
        <v>0</v>
      </c>
      <c r="Q137" s="164"/>
      <c r="R137" s="165">
        <f>R138+R158+R168+R174</f>
        <v>0.73229709999999992</v>
      </c>
      <c r="S137" s="164"/>
      <c r="T137" s="166">
        <f>T138+T158+T168+T174</f>
        <v>0.0015943800000000001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79</v>
      </c>
      <c r="AY137" s="159" t="s">
        <v>255</v>
      </c>
      <c r="BK137" s="168">
        <f>BK138+BK158+BK168+BK174</f>
        <v>0</v>
      </c>
    </row>
    <row r="138" s="12" customFormat="1" ht="22.8" customHeight="1">
      <c r="A138" s="12"/>
      <c r="B138" s="158"/>
      <c r="C138" s="12"/>
      <c r="D138" s="159" t="s">
        <v>78</v>
      </c>
      <c r="E138" s="169" t="s">
        <v>287</v>
      </c>
      <c r="F138" s="169" t="s">
        <v>690</v>
      </c>
      <c r="G138" s="12"/>
      <c r="H138" s="12"/>
      <c r="I138" s="161"/>
      <c r="J138" s="170">
        <f>BK138</f>
        <v>0</v>
      </c>
      <c r="K138" s="12"/>
      <c r="L138" s="158"/>
      <c r="M138" s="163"/>
      <c r="N138" s="164"/>
      <c r="O138" s="164"/>
      <c r="P138" s="165">
        <f>SUM(P139:P157)</f>
        <v>0</v>
      </c>
      <c r="Q138" s="164"/>
      <c r="R138" s="165">
        <f>SUM(R139:R157)</f>
        <v>0.72978056999999996</v>
      </c>
      <c r="S138" s="164"/>
      <c r="T138" s="166">
        <f>SUM(T139:T157)</f>
        <v>0.0015943800000000001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87</v>
      </c>
      <c r="AY138" s="159" t="s">
        <v>255</v>
      </c>
      <c r="BK138" s="168">
        <f>SUM(BK139:BK157)</f>
        <v>0</v>
      </c>
    </row>
    <row r="139" s="2" customFormat="1" ht="24.15" customHeight="1">
      <c r="A139" s="38"/>
      <c r="B139" s="171"/>
      <c r="C139" s="172" t="s">
        <v>87</v>
      </c>
      <c r="D139" s="172" t="s">
        <v>258</v>
      </c>
      <c r="E139" s="173" t="s">
        <v>702</v>
      </c>
      <c r="F139" s="174" t="s">
        <v>703</v>
      </c>
      <c r="G139" s="175" t="s">
        <v>693</v>
      </c>
      <c r="H139" s="176">
        <v>37.302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0.0030000000000000001</v>
      </c>
      <c r="R139" s="181">
        <f>Q139*H139</f>
        <v>0.11190600000000001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1882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1883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1884</v>
      </c>
      <c r="G141" s="14"/>
      <c r="H141" s="196">
        <v>50.924999999999997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1069</v>
      </c>
      <c r="G142" s="14"/>
      <c r="H142" s="196">
        <v>-0.42299999999999999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1070</v>
      </c>
      <c r="G143" s="14"/>
      <c r="H143" s="196">
        <v>-13.199999999999999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5" customFormat="1">
      <c r="A144" s="15"/>
      <c r="B144" s="201"/>
      <c r="C144" s="15"/>
      <c r="D144" s="186" t="s">
        <v>265</v>
      </c>
      <c r="E144" s="202" t="s">
        <v>1</v>
      </c>
      <c r="F144" s="203" t="s">
        <v>269</v>
      </c>
      <c r="G144" s="15"/>
      <c r="H144" s="204">
        <v>37.301999999999992</v>
      </c>
      <c r="I144" s="205"/>
      <c r="J144" s="15"/>
      <c r="K144" s="15"/>
      <c r="L144" s="201"/>
      <c r="M144" s="206"/>
      <c r="N144" s="207"/>
      <c r="O144" s="207"/>
      <c r="P144" s="207"/>
      <c r="Q144" s="207"/>
      <c r="R144" s="207"/>
      <c r="S144" s="207"/>
      <c r="T144" s="208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02" t="s">
        <v>265</v>
      </c>
      <c r="AU144" s="202" t="s">
        <v>90</v>
      </c>
      <c r="AV144" s="15" t="s">
        <v>270</v>
      </c>
      <c r="AW144" s="15" t="s">
        <v>35</v>
      </c>
      <c r="AX144" s="15" t="s">
        <v>87</v>
      </c>
      <c r="AY144" s="202" t="s">
        <v>255</v>
      </c>
    </row>
    <row r="145" s="2" customFormat="1" ht="37.8" customHeight="1">
      <c r="A145" s="38"/>
      <c r="B145" s="171"/>
      <c r="C145" s="172" t="s">
        <v>90</v>
      </c>
      <c r="D145" s="172" t="s">
        <v>258</v>
      </c>
      <c r="E145" s="173" t="s">
        <v>708</v>
      </c>
      <c r="F145" s="174" t="s">
        <v>709</v>
      </c>
      <c r="G145" s="175" t="s">
        <v>693</v>
      </c>
      <c r="H145" s="176">
        <v>37.302</v>
      </c>
      <c r="I145" s="177"/>
      <c r="J145" s="178">
        <f>ROUND(I145*H145,2)</f>
        <v>0</v>
      </c>
      <c r="K145" s="174" t="s">
        <v>262</v>
      </c>
      <c r="L145" s="39"/>
      <c r="M145" s="179" t="s">
        <v>1</v>
      </c>
      <c r="N145" s="180" t="s">
        <v>44</v>
      </c>
      <c r="O145" s="77"/>
      <c r="P145" s="181">
        <f>O145*H145</f>
        <v>0</v>
      </c>
      <c r="Q145" s="181">
        <v>0.016500000000000001</v>
      </c>
      <c r="R145" s="181">
        <f>Q145*H145</f>
        <v>0.615483</v>
      </c>
      <c r="S145" s="181">
        <v>0</v>
      </c>
      <c r="T145" s="18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3" t="s">
        <v>270</v>
      </c>
      <c r="AT145" s="183" t="s">
        <v>258</v>
      </c>
      <c r="AU145" s="183" t="s">
        <v>90</v>
      </c>
      <c r="AY145" s="19" t="s">
        <v>255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19" t="s">
        <v>87</v>
      </c>
      <c r="BK145" s="184">
        <f>ROUND(I145*H145,2)</f>
        <v>0</v>
      </c>
      <c r="BL145" s="19" t="s">
        <v>270</v>
      </c>
      <c r="BM145" s="183" t="s">
        <v>1885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1883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4" customFormat="1">
      <c r="A147" s="14"/>
      <c r="B147" s="193"/>
      <c r="C147" s="14"/>
      <c r="D147" s="186" t="s">
        <v>265</v>
      </c>
      <c r="E147" s="194" t="s">
        <v>1</v>
      </c>
      <c r="F147" s="195" t="s">
        <v>1884</v>
      </c>
      <c r="G147" s="14"/>
      <c r="H147" s="196">
        <v>50.924999999999997</v>
      </c>
      <c r="I147" s="197"/>
      <c r="J147" s="14"/>
      <c r="K147" s="14"/>
      <c r="L147" s="193"/>
      <c r="M147" s="198"/>
      <c r="N147" s="199"/>
      <c r="O147" s="199"/>
      <c r="P147" s="199"/>
      <c r="Q147" s="199"/>
      <c r="R147" s="199"/>
      <c r="S147" s="199"/>
      <c r="T147" s="20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194" t="s">
        <v>265</v>
      </c>
      <c r="AU147" s="194" t="s">
        <v>90</v>
      </c>
      <c r="AV147" s="14" t="s">
        <v>90</v>
      </c>
      <c r="AW147" s="14" t="s">
        <v>35</v>
      </c>
      <c r="AX147" s="14" t="s">
        <v>79</v>
      </c>
      <c r="AY147" s="194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1069</v>
      </c>
      <c r="G148" s="14"/>
      <c r="H148" s="196">
        <v>-0.42299999999999999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1070</v>
      </c>
      <c r="G149" s="14"/>
      <c r="H149" s="196">
        <v>-13.199999999999999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37.301999999999992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3" customHeight="1">
      <c r="A151" s="38"/>
      <c r="B151" s="171"/>
      <c r="C151" s="172" t="s">
        <v>268</v>
      </c>
      <c r="D151" s="172" t="s">
        <v>258</v>
      </c>
      <c r="E151" s="173" t="s">
        <v>711</v>
      </c>
      <c r="F151" s="174" t="s">
        <v>712</v>
      </c>
      <c r="G151" s="175" t="s">
        <v>693</v>
      </c>
      <c r="H151" s="176">
        <v>26.573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9.0000000000000006E-05</v>
      </c>
      <c r="R151" s="181">
        <f>Q151*H151</f>
        <v>0.00239157</v>
      </c>
      <c r="S151" s="181">
        <v>6.0000000000000002E-05</v>
      </c>
      <c r="T151" s="182">
        <f>S151*H151</f>
        <v>0.0015943800000000001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1886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714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1073</v>
      </c>
      <c r="G153" s="14"/>
      <c r="H153" s="196">
        <v>1.7729999999999999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1074</v>
      </c>
      <c r="G154" s="14"/>
      <c r="H154" s="196">
        <v>19.800000000000001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3" customFormat="1">
      <c r="A155" s="13"/>
      <c r="B155" s="185"/>
      <c r="C155" s="13"/>
      <c r="D155" s="186" t="s">
        <v>265</v>
      </c>
      <c r="E155" s="187" t="s">
        <v>1</v>
      </c>
      <c r="F155" s="188" t="s">
        <v>1075</v>
      </c>
      <c r="G155" s="13"/>
      <c r="H155" s="187" t="s">
        <v>1</v>
      </c>
      <c r="I155" s="189"/>
      <c r="J155" s="13"/>
      <c r="K155" s="13"/>
      <c r="L155" s="185"/>
      <c r="M155" s="190"/>
      <c r="N155" s="191"/>
      <c r="O155" s="191"/>
      <c r="P155" s="191"/>
      <c r="Q155" s="191"/>
      <c r="R155" s="191"/>
      <c r="S155" s="191"/>
      <c r="T155" s="19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87" t="s">
        <v>265</v>
      </c>
      <c r="AU155" s="187" t="s">
        <v>90</v>
      </c>
      <c r="AV155" s="13" t="s">
        <v>87</v>
      </c>
      <c r="AW155" s="13" t="s">
        <v>35</v>
      </c>
      <c r="AX155" s="13" t="s">
        <v>79</v>
      </c>
      <c r="AY155" s="187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1076</v>
      </c>
      <c r="G156" s="14"/>
      <c r="H156" s="196">
        <v>5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5" customFormat="1">
      <c r="A157" s="15"/>
      <c r="B157" s="201"/>
      <c r="C157" s="15"/>
      <c r="D157" s="186" t="s">
        <v>265</v>
      </c>
      <c r="E157" s="202" t="s">
        <v>1</v>
      </c>
      <c r="F157" s="203" t="s">
        <v>269</v>
      </c>
      <c r="G157" s="15"/>
      <c r="H157" s="204">
        <v>26.573</v>
      </c>
      <c r="I157" s="205"/>
      <c r="J157" s="15"/>
      <c r="K157" s="15"/>
      <c r="L157" s="201"/>
      <c r="M157" s="206"/>
      <c r="N157" s="207"/>
      <c r="O157" s="207"/>
      <c r="P157" s="207"/>
      <c r="Q157" s="207"/>
      <c r="R157" s="207"/>
      <c r="S157" s="207"/>
      <c r="T157" s="208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02" t="s">
        <v>265</v>
      </c>
      <c r="AU157" s="202" t="s">
        <v>90</v>
      </c>
      <c r="AV157" s="15" t="s">
        <v>270</v>
      </c>
      <c r="AW157" s="15" t="s">
        <v>35</v>
      </c>
      <c r="AX157" s="15" t="s">
        <v>87</v>
      </c>
      <c r="AY157" s="202" t="s">
        <v>255</v>
      </c>
    </row>
    <row r="158" s="12" customFormat="1" ht="22.8" customHeight="1">
      <c r="A158" s="12"/>
      <c r="B158" s="158"/>
      <c r="C158" s="12"/>
      <c r="D158" s="159" t="s">
        <v>78</v>
      </c>
      <c r="E158" s="169" t="s">
        <v>301</v>
      </c>
      <c r="F158" s="169" t="s">
        <v>584</v>
      </c>
      <c r="G158" s="12"/>
      <c r="H158" s="12"/>
      <c r="I158" s="161"/>
      <c r="J158" s="170">
        <f>BK158</f>
        <v>0</v>
      </c>
      <c r="K158" s="12"/>
      <c r="L158" s="158"/>
      <c r="M158" s="163"/>
      <c r="N158" s="164"/>
      <c r="O158" s="164"/>
      <c r="P158" s="165">
        <f>SUM(P159:P167)</f>
        <v>0</v>
      </c>
      <c r="Q158" s="164"/>
      <c r="R158" s="165">
        <f>SUM(R159:R167)</f>
        <v>0.0025165300000000003</v>
      </c>
      <c r="S158" s="164"/>
      <c r="T158" s="166">
        <f>SUM(T159:T167)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59" t="s">
        <v>87</v>
      </c>
      <c r="AT158" s="167" t="s">
        <v>78</v>
      </c>
      <c r="AU158" s="167" t="s">
        <v>87</v>
      </c>
      <c r="AY158" s="159" t="s">
        <v>255</v>
      </c>
      <c r="BK158" s="168">
        <f>SUM(BK159:BK167)</f>
        <v>0</v>
      </c>
    </row>
    <row r="159" s="2" customFormat="1" ht="37.8" customHeight="1">
      <c r="A159" s="38"/>
      <c r="B159" s="171"/>
      <c r="C159" s="172" t="s">
        <v>270</v>
      </c>
      <c r="D159" s="172" t="s">
        <v>258</v>
      </c>
      <c r="E159" s="173" t="s">
        <v>718</v>
      </c>
      <c r="F159" s="174" t="s">
        <v>719</v>
      </c>
      <c r="G159" s="175" t="s">
        <v>693</v>
      </c>
      <c r="H159" s="176">
        <v>57.520000000000003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270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1887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1888</v>
      </c>
      <c r="G160" s="14"/>
      <c r="H160" s="196">
        <v>57.520000000000003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87</v>
      </c>
      <c r="AY160" s="194" t="s">
        <v>255</v>
      </c>
    </row>
    <row r="161" s="2" customFormat="1" ht="37.8" customHeight="1">
      <c r="A161" s="38"/>
      <c r="B161" s="171"/>
      <c r="C161" s="172" t="s">
        <v>282</v>
      </c>
      <c r="D161" s="172" t="s">
        <v>258</v>
      </c>
      <c r="E161" s="173" t="s">
        <v>722</v>
      </c>
      <c r="F161" s="174" t="s">
        <v>723</v>
      </c>
      <c r="G161" s="175" t="s">
        <v>693</v>
      </c>
      <c r="H161" s="176">
        <v>21.573</v>
      </c>
      <c r="I161" s="177"/>
      <c r="J161" s="178">
        <f>ROUND(I161*H161,2)</f>
        <v>0</v>
      </c>
      <c r="K161" s="174" t="s">
        <v>262</v>
      </c>
      <c r="L161" s="39"/>
      <c r="M161" s="179" t="s">
        <v>1</v>
      </c>
      <c r="N161" s="180" t="s">
        <v>44</v>
      </c>
      <c r="O161" s="77"/>
      <c r="P161" s="181">
        <f>O161*H161</f>
        <v>0</v>
      </c>
      <c r="Q161" s="181">
        <v>1.0000000000000001E-05</v>
      </c>
      <c r="R161" s="181">
        <f>Q161*H161</f>
        <v>0.00021573000000000002</v>
      </c>
      <c r="S161" s="181">
        <v>0</v>
      </c>
      <c r="T161" s="18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3" t="s">
        <v>270</v>
      </c>
      <c r="AT161" s="183" t="s">
        <v>258</v>
      </c>
      <c r="AU161" s="183" t="s">
        <v>90</v>
      </c>
      <c r="AY161" s="19" t="s">
        <v>255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19" t="s">
        <v>87</v>
      </c>
      <c r="BK161" s="184">
        <f>ROUND(I161*H161,2)</f>
        <v>0</v>
      </c>
      <c r="BL161" s="19" t="s">
        <v>270</v>
      </c>
      <c r="BM161" s="183" t="s">
        <v>1889</v>
      </c>
    </row>
    <row r="162" s="13" customFormat="1">
      <c r="A162" s="13"/>
      <c r="B162" s="185"/>
      <c r="C162" s="13"/>
      <c r="D162" s="186" t="s">
        <v>265</v>
      </c>
      <c r="E162" s="187" t="s">
        <v>1</v>
      </c>
      <c r="F162" s="188" t="s">
        <v>714</v>
      </c>
      <c r="G162" s="13"/>
      <c r="H162" s="187" t="s">
        <v>1</v>
      </c>
      <c r="I162" s="189"/>
      <c r="J162" s="13"/>
      <c r="K162" s="13"/>
      <c r="L162" s="185"/>
      <c r="M162" s="190"/>
      <c r="N162" s="191"/>
      <c r="O162" s="191"/>
      <c r="P162" s="191"/>
      <c r="Q162" s="191"/>
      <c r="R162" s="191"/>
      <c r="S162" s="191"/>
      <c r="T162" s="19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87" t="s">
        <v>265</v>
      </c>
      <c r="AU162" s="187" t="s">
        <v>90</v>
      </c>
      <c r="AV162" s="13" t="s">
        <v>87</v>
      </c>
      <c r="AW162" s="13" t="s">
        <v>35</v>
      </c>
      <c r="AX162" s="13" t="s">
        <v>79</v>
      </c>
      <c r="AY162" s="187" t="s">
        <v>255</v>
      </c>
    </row>
    <row r="163" s="14" customFormat="1">
      <c r="A163" s="14"/>
      <c r="B163" s="193"/>
      <c r="C163" s="14"/>
      <c r="D163" s="186" t="s">
        <v>265</v>
      </c>
      <c r="E163" s="194" t="s">
        <v>1</v>
      </c>
      <c r="F163" s="195" t="s">
        <v>1073</v>
      </c>
      <c r="G163" s="14"/>
      <c r="H163" s="196">
        <v>1.7729999999999999</v>
      </c>
      <c r="I163" s="197"/>
      <c r="J163" s="14"/>
      <c r="K163" s="14"/>
      <c r="L163" s="193"/>
      <c r="M163" s="198"/>
      <c r="N163" s="199"/>
      <c r="O163" s="199"/>
      <c r="P163" s="199"/>
      <c r="Q163" s="199"/>
      <c r="R163" s="199"/>
      <c r="S163" s="199"/>
      <c r="T163" s="20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4" t="s">
        <v>265</v>
      </c>
      <c r="AU163" s="194" t="s">
        <v>90</v>
      </c>
      <c r="AV163" s="14" t="s">
        <v>90</v>
      </c>
      <c r="AW163" s="14" t="s">
        <v>35</v>
      </c>
      <c r="AX163" s="14" t="s">
        <v>79</v>
      </c>
      <c r="AY163" s="194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1074</v>
      </c>
      <c r="G164" s="14"/>
      <c r="H164" s="196">
        <v>19.800000000000001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5" customFormat="1">
      <c r="A165" s="15"/>
      <c r="B165" s="201"/>
      <c r="C165" s="15"/>
      <c r="D165" s="186" t="s">
        <v>265</v>
      </c>
      <c r="E165" s="202" t="s">
        <v>1</v>
      </c>
      <c r="F165" s="203" t="s">
        <v>269</v>
      </c>
      <c r="G165" s="15"/>
      <c r="H165" s="204">
        <v>21.573</v>
      </c>
      <c r="I165" s="205"/>
      <c r="J165" s="15"/>
      <c r="K165" s="15"/>
      <c r="L165" s="201"/>
      <c r="M165" s="206"/>
      <c r="N165" s="207"/>
      <c r="O165" s="207"/>
      <c r="P165" s="207"/>
      <c r="Q165" s="207"/>
      <c r="R165" s="207"/>
      <c r="S165" s="207"/>
      <c r="T165" s="20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02" t="s">
        <v>265</v>
      </c>
      <c r="AU165" s="202" t="s">
        <v>90</v>
      </c>
      <c r="AV165" s="15" t="s">
        <v>270</v>
      </c>
      <c r="AW165" s="15" t="s">
        <v>35</v>
      </c>
      <c r="AX165" s="15" t="s">
        <v>87</v>
      </c>
      <c r="AY165" s="202" t="s">
        <v>255</v>
      </c>
    </row>
    <row r="166" s="2" customFormat="1" ht="37.8" customHeight="1">
      <c r="A166" s="38"/>
      <c r="B166" s="171"/>
      <c r="C166" s="172" t="s">
        <v>287</v>
      </c>
      <c r="D166" s="172" t="s">
        <v>258</v>
      </c>
      <c r="E166" s="173" t="s">
        <v>725</v>
      </c>
      <c r="F166" s="174" t="s">
        <v>726</v>
      </c>
      <c r="G166" s="175" t="s">
        <v>693</v>
      </c>
      <c r="H166" s="176">
        <v>57.520000000000003</v>
      </c>
      <c r="I166" s="177"/>
      <c r="J166" s="178">
        <f>ROUND(I166*H166,2)</f>
        <v>0</v>
      </c>
      <c r="K166" s="174" t="s">
        <v>262</v>
      </c>
      <c r="L166" s="39"/>
      <c r="M166" s="179" t="s">
        <v>1</v>
      </c>
      <c r="N166" s="180" t="s">
        <v>44</v>
      </c>
      <c r="O166" s="77"/>
      <c r="P166" s="181">
        <f>O166*H166</f>
        <v>0</v>
      </c>
      <c r="Q166" s="181">
        <v>4.0000000000000003E-05</v>
      </c>
      <c r="R166" s="181">
        <f>Q166*H166</f>
        <v>0.0023008000000000004</v>
      </c>
      <c r="S166" s="181">
        <v>0</v>
      </c>
      <c r="T166" s="18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83" t="s">
        <v>270</v>
      </c>
      <c r="AT166" s="183" t="s">
        <v>258</v>
      </c>
      <c r="AU166" s="183" t="s">
        <v>90</v>
      </c>
      <c r="AY166" s="19" t="s">
        <v>255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19" t="s">
        <v>87</v>
      </c>
      <c r="BK166" s="184">
        <f>ROUND(I166*H166,2)</f>
        <v>0</v>
      </c>
      <c r="BL166" s="19" t="s">
        <v>270</v>
      </c>
      <c r="BM166" s="183" t="s">
        <v>1890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1888</v>
      </c>
      <c r="G167" s="14"/>
      <c r="H167" s="196">
        <v>57.520000000000003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87</v>
      </c>
      <c r="AY167" s="194" t="s">
        <v>255</v>
      </c>
    </row>
    <row r="168" s="12" customFormat="1" ht="22.8" customHeight="1">
      <c r="A168" s="12"/>
      <c r="B168" s="158"/>
      <c r="C168" s="12"/>
      <c r="D168" s="159" t="s">
        <v>78</v>
      </c>
      <c r="E168" s="169" t="s">
        <v>600</v>
      </c>
      <c r="F168" s="169" t="s">
        <v>601</v>
      </c>
      <c r="G168" s="12"/>
      <c r="H168" s="12"/>
      <c r="I168" s="161"/>
      <c r="J168" s="170">
        <f>BK168</f>
        <v>0</v>
      </c>
      <c r="K168" s="12"/>
      <c r="L168" s="158"/>
      <c r="M168" s="163"/>
      <c r="N168" s="164"/>
      <c r="O168" s="164"/>
      <c r="P168" s="165">
        <f>SUM(P169:P173)</f>
        <v>0</v>
      </c>
      <c r="Q168" s="164"/>
      <c r="R168" s="165">
        <f>SUM(R169:R173)</f>
        <v>0</v>
      </c>
      <c r="S168" s="164"/>
      <c r="T168" s="166">
        <f>SUM(T169:T173)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159" t="s">
        <v>87</v>
      </c>
      <c r="AT168" s="167" t="s">
        <v>78</v>
      </c>
      <c r="AU168" s="167" t="s">
        <v>87</v>
      </c>
      <c r="AY168" s="159" t="s">
        <v>255</v>
      </c>
      <c r="BK168" s="168">
        <f>SUM(BK169:BK173)</f>
        <v>0</v>
      </c>
    </row>
    <row r="169" s="2" customFormat="1" ht="37.8" customHeight="1">
      <c r="A169" s="38"/>
      <c r="B169" s="171"/>
      <c r="C169" s="172" t="s">
        <v>291</v>
      </c>
      <c r="D169" s="172" t="s">
        <v>258</v>
      </c>
      <c r="E169" s="173" t="s">
        <v>728</v>
      </c>
      <c r="F169" s="174" t="s">
        <v>729</v>
      </c>
      <c r="G169" s="175" t="s">
        <v>604</v>
      </c>
      <c r="H169" s="176">
        <v>0.64800000000000002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270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270</v>
      </c>
      <c r="BM169" s="183" t="s">
        <v>1891</v>
      </c>
    </row>
    <row r="170" s="2" customFormat="1" ht="33" customHeight="1">
      <c r="A170" s="38"/>
      <c r="B170" s="171"/>
      <c r="C170" s="172" t="s">
        <v>280</v>
      </c>
      <c r="D170" s="172" t="s">
        <v>258</v>
      </c>
      <c r="E170" s="173" t="s">
        <v>606</v>
      </c>
      <c r="F170" s="174" t="s">
        <v>607</v>
      </c>
      <c r="G170" s="175" t="s">
        <v>604</v>
      </c>
      <c r="H170" s="176">
        <v>0.64800000000000002</v>
      </c>
      <c r="I170" s="177"/>
      <c r="J170" s="178">
        <f>ROUND(I170*H170,2)</f>
        <v>0</v>
      </c>
      <c r="K170" s="174" t="s">
        <v>262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270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1892</v>
      </c>
    </row>
    <row r="171" s="2" customFormat="1" ht="44.25" customHeight="1">
      <c r="A171" s="38"/>
      <c r="B171" s="171"/>
      <c r="C171" s="172" t="s">
        <v>301</v>
      </c>
      <c r="D171" s="172" t="s">
        <v>258</v>
      </c>
      <c r="E171" s="173" t="s">
        <v>609</v>
      </c>
      <c r="F171" s="174" t="s">
        <v>732</v>
      </c>
      <c r="G171" s="175" t="s">
        <v>604</v>
      </c>
      <c r="H171" s="176">
        <v>9.7200000000000006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1893</v>
      </c>
    </row>
    <row r="172" s="14" customFormat="1">
      <c r="A172" s="14"/>
      <c r="B172" s="193"/>
      <c r="C172" s="14"/>
      <c r="D172" s="186" t="s">
        <v>265</v>
      </c>
      <c r="E172" s="194" t="s">
        <v>1</v>
      </c>
      <c r="F172" s="195" t="s">
        <v>1894</v>
      </c>
      <c r="G172" s="14"/>
      <c r="H172" s="196">
        <v>9.7200000000000006</v>
      </c>
      <c r="I172" s="197"/>
      <c r="J172" s="14"/>
      <c r="K172" s="14"/>
      <c r="L172" s="193"/>
      <c r="M172" s="198"/>
      <c r="N172" s="199"/>
      <c r="O172" s="199"/>
      <c r="P172" s="199"/>
      <c r="Q172" s="199"/>
      <c r="R172" s="199"/>
      <c r="S172" s="199"/>
      <c r="T172" s="20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4" t="s">
        <v>265</v>
      </c>
      <c r="AU172" s="194" t="s">
        <v>90</v>
      </c>
      <c r="AV172" s="14" t="s">
        <v>90</v>
      </c>
      <c r="AW172" s="14" t="s">
        <v>35</v>
      </c>
      <c r="AX172" s="14" t="s">
        <v>87</v>
      </c>
      <c r="AY172" s="194" t="s">
        <v>255</v>
      </c>
    </row>
    <row r="173" s="2" customFormat="1" ht="44.25" customHeight="1">
      <c r="A173" s="38"/>
      <c r="B173" s="171"/>
      <c r="C173" s="172" t="s">
        <v>307</v>
      </c>
      <c r="D173" s="172" t="s">
        <v>258</v>
      </c>
      <c r="E173" s="173" t="s">
        <v>616</v>
      </c>
      <c r="F173" s="174" t="s">
        <v>617</v>
      </c>
      <c r="G173" s="175" t="s">
        <v>604</v>
      </c>
      <c r="H173" s="176">
        <v>0.64800000000000002</v>
      </c>
      <c r="I173" s="177"/>
      <c r="J173" s="178">
        <f>ROUND(I173*H173,2)</f>
        <v>0</v>
      </c>
      <c r="K173" s="174" t="s">
        <v>262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270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1895</v>
      </c>
    </row>
    <row r="174" s="12" customFormat="1" ht="22.8" customHeight="1">
      <c r="A174" s="12"/>
      <c r="B174" s="158"/>
      <c r="C174" s="12"/>
      <c r="D174" s="159" t="s">
        <v>78</v>
      </c>
      <c r="E174" s="169" t="s">
        <v>736</v>
      </c>
      <c r="F174" s="169" t="s">
        <v>737</v>
      </c>
      <c r="G174" s="12"/>
      <c r="H174" s="12"/>
      <c r="I174" s="161"/>
      <c r="J174" s="170">
        <f>BK174</f>
        <v>0</v>
      </c>
      <c r="K174" s="12"/>
      <c r="L174" s="158"/>
      <c r="M174" s="163"/>
      <c r="N174" s="164"/>
      <c r="O174" s="164"/>
      <c r="P174" s="165">
        <f>P175</f>
        <v>0</v>
      </c>
      <c r="Q174" s="164"/>
      <c r="R174" s="165">
        <f>R175</f>
        <v>0</v>
      </c>
      <c r="S174" s="164"/>
      <c r="T174" s="166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59" t="s">
        <v>87</v>
      </c>
      <c r="AT174" s="167" t="s">
        <v>78</v>
      </c>
      <c r="AU174" s="167" t="s">
        <v>87</v>
      </c>
      <c r="AY174" s="159" t="s">
        <v>255</v>
      </c>
      <c r="BK174" s="168">
        <f>BK175</f>
        <v>0</v>
      </c>
    </row>
    <row r="175" s="2" customFormat="1" ht="62.7" customHeight="1">
      <c r="A175" s="38"/>
      <c r="B175" s="171"/>
      <c r="C175" s="172" t="s">
        <v>312</v>
      </c>
      <c r="D175" s="172" t="s">
        <v>258</v>
      </c>
      <c r="E175" s="173" t="s">
        <v>738</v>
      </c>
      <c r="F175" s="174" t="s">
        <v>739</v>
      </c>
      <c r="G175" s="175" t="s">
        <v>604</v>
      </c>
      <c r="H175" s="176">
        <v>0.73199999999999998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270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1896</v>
      </c>
    </row>
    <row r="176" s="12" customFormat="1" ht="25.92" customHeight="1">
      <c r="A176" s="12"/>
      <c r="B176" s="158"/>
      <c r="C176" s="12"/>
      <c r="D176" s="159" t="s">
        <v>78</v>
      </c>
      <c r="E176" s="160" t="s">
        <v>253</v>
      </c>
      <c r="F176" s="160" t="s">
        <v>254</v>
      </c>
      <c r="G176" s="12"/>
      <c r="H176" s="12"/>
      <c r="I176" s="161"/>
      <c r="J176" s="162">
        <f>BK176</f>
        <v>0</v>
      </c>
      <c r="K176" s="12"/>
      <c r="L176" s="158"/>
      <c r="M176" s="163"/>
      <c r="N176" s="164"/>
      <c r="O176" s="164"/>
      <c r="P176" s="165">
        <f>P177+P198+P204+P243+P277+P313+P351</f>
        <v>0</v>
      </c>
      <c r="Q176" s="164"/>
      <c r="R176" s="165">
        <f>R177+R198+R204+R243+R277+R313+R351</f>
        <v>1.14556379</v>
      </c>
      <c r="S176" s="164"/>
      <c r="T176" s="166">
        <f>T177+T198+T204+T243+T277+T313+T351</f>
        <v>0.64658892000000001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59" t="s">
        <v>90</v>
      </c>
      <c r="AT176" s="167" t="s">
        <v>78</v>
      </c>
      <c r="AU176" s="167" t="s">
        <v>79</v>
      </c>
      <c r="AY176" s="159" t="s">
        <v>255</v>
      </c>
      <c r="BK176" s="168">
        <f>BK177+BK198+BK204+BK243+BK277+BK313+BK351</f>
        <v>0</v>
      </c>
    </row>
    <row r="177" s="12" customFormat="1" ht="22.8" customHeight="1">
      <c r="A177" s="12"/>
      <c r="B177" s="158"/>
      <c r="C177" s="12"/>
      <c r="D177" s="159" t="s">
        <v>78</v>
      </c>
      <c r="E177" s="169" t="s">
        <v>1087</v>
      </c>
      <c r="F177" s="169" t="s">
        <v>1088</v>
      </c>
      <c r="G177" s="12"/>
      <c r="H177" s="12"/>
      <c r="I177" s="161"/>
      <c r="J177" s="170">
        <f>BK177</f>
        <v>0</v>
      </c>
      <c r="K177" s="12"/>
      <c r="L177" s="158"/>
      <c r="M177" s="163"/>
      <c r="N177" s="164"/>
      <c r="O177" s="164"/>
      <c r="P177" s="165">
        <f>SUM(P178:P197)</f>
        <v>0</v>
      </c>
      <c r="Q177" s="164"/>
      <c r="R177" s="165">
        <f>SUM(R178:R197)</f>
        <v>0.035720000000000002</v>
      </c>
      <c r="S177" s="164"/>
      <c r="T177" s="166">
        <f>SUM(T178:T197)</f>
        <v>0.02102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159" t="s">
        <v>90</v>
      </c>
      <c r="AT177" s="167" t="s">
        <v>78</v>
      </c>
      <c r="AU177" s="167" t="s">
        <v>87</v>
      </c>
      <c r="AY177" s="159" t="s">
        <v>255</v>
      </c>
      <c r="BK177" s="168">
        <f>SUM(BK178:BK197)</f>
        <v>0</v>
      </c>
    </row>
    <row r="178" s="2" customFormat="1" ht="16.5" customHeight="1">
      <c r="A178" s="38"/>
      <c r="B178" s="171"/>
      <c r="C178" s="172" t="s">
        <v>8</v>
      </c>
      <c r="D178" s="172" t="s">
        <v>258</v>
      </c>
      <c r="E178" s="173" t="s">
        <v>1089</v>
      </c>
      <c r="F178" s="174" t="s">
        <v>1090</v>
      </c>
      <c r="G178" s="175" t="s">
        <v>1091</v>
      </c>
      <c r="H178" s="176">
        <v>1</v>
      </c>
      <c r="I178" s="177"/>
      <c r="J178" s="178">
        <f>ROUND(I178*H178,2)</f>
        <v>0</v>
      </c>
      <c r="K178" s="174" t="s">
        <v>262</v>
      </c>
      <c r="L178" s="39"/>
      <c r="M178" s="179" t="s">
        <v>1</v>
      </c>
      <c r="N178" s="180" t="s">
        <v>44</v>
      </c>
      <c r="O178" s="77"/>
      <c r="P178" s="181">
        <f>O178*H178</f>
        <v>0</v>
      </c>
      <c r="Q178" s="181">
        <v>0</v>
      </c>
      <c r="R178" s="181">
        <f>Q178*H178</f>
        <v>0</v>
      </c>
      <c r="S178" s="181">
        <v>0.019460000000000002</v>
      </c>
      <c r="T178" s="182">
        <f>S178*H178</f>
        <v>0.019460000000000002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3" t="s">
        <v>263</v>
      </c>
      <c r="AT178" s="183" t="s">
        <v>258</v>
      </c>
      <c r="AU178" s="183" t="s">
        <v>90</v>
      </c>
      <c r="AY178" s="19" t="s">
        <v>255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19" t="s">
        <v>87</v>
      </c>
      <c r="BK178" s="184">
        <f>ROUND(I178*H178,2)</f>
        <v>0</v>
      </c>
      <c r="BL178" s="19" t="s">
        <v>263</v>
      </c>
      <c r="BM178" s="183" t="s">
        <v>1897</v>
      </c>
    </row>
    <row r="179" s="13" customFormat="1">
      <c r="A179" s="13"/>
      <c r="B179" s="185"/>
      <c r="C179" s="13"/>
      <c r="D179" s="186" t="s">
        <v>265</v>
      </c>
      <c r="E179" s="187" t="s">
        <v>1</v>
      </c>
      <c r="F179" s="188" t="s">
        <v>1883</v>
      </c>
      <c r="G179" s="13"/>
      <c r="H179" s="187" t="s">
        <v>1</v>
      </c>
      <c r="I179" s="189"/>
      <c r="J179" s="13"/>
      <c r="K179" s="13"/>
      <c r="L179" s="185"/>
      <c r="M179" s="190"/>
      <c r="N179" s="191"/>
      <c r="O179" s="191"/>
      <c r="P179" s="191"/>
      <c r="Q179" s="191"/>
      <c r="R179" s="191"/>
      <c r="S179" s="191"/>
      <c r="T179" s="19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87" t="s">
        <v>265</v>
      </c>
      <c r="AU179" s="187" t="s">
        <v>90</v>
      </c>
      <c r="AV179" s="13" t="s">
        <v>87</v>
      </c>
      <c r="AW179" s="13" t="s">
        <v>35</v>
      </c>
      <c r="AX179" s="13" t="s">
        <v>79</v>
      </c>
      <c r="AY179" s="187" t="s">
        <v>255</v>
      </c>
    </row>
    <row r="180" s="14" customFormat="1">
      <c r="A180" s="14"/>
      <c r="B180" s="193"/>
      <c r="C180" s="14"/>
      <c r="D180" s="186" t="s">
        <v>265</v>
      </c>
      <c r="E180" s="194" t="s">
        <v>1</v>
      </c>
      <c r="F180" s="195" t="s">
        <v>87</v>
      </c>
      <c r="G180" s="14"/>
      <c r="H180" s="196">
        <v>1</v>
      </c>
      <c r="I180" s="197"/>
      <c r="J180" s="14"/>
      <c r="K180" s="14"/>
      <c r="L180" s="193"/>
      <c r="M180" s="198"/>
      <c r="N180" s="199"/>
      <c r="O180" s="199"/>
      <c r="P180" s="199"/>
      <c r="Q180" s="199"/>
      <c r="R180" s="199"/>
      <c r="S180" s="199"/>
      <c r="T180" s="20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194" t="s">
        <v>265</v>
      </c>
      <c r="AU180" s="194" t="s">
        <v>90</v>
      </c>
      <c r="AV180" s="14" t="s">
        <v>90</v>
      </c>
      <c r="AW180" s="14" t="s">
        <v>35</v>
      </c>
      <c r="AX180" s="14" t="s">
        <v>87</v>
      </c>
      <c r="AY180" s="194" t="s">
        <v>255</v>
      </c>
    </row>
    <row r="181" s="2" customFormat="1" ht="37.8" customHeight="1">
      <c r="A181" s="38"/>
      <c r="B181" s="171"/>
      <c r="C181" s="172" t="s">
        <v>320</v>
      </c>
      <c r="D181" s="172" t="s">
        <v>258</v>
      </c>
      <c r="E181" s="173" t="s">
        <v>1093</v>
      </c>
      <c r="F181" s="174" t="s">
        <v>1094</v>
      </c>
      <c r="G181" s="175" t="s">
        <v>1091</v>
      </c>
      <c r="H181" s="176">
        <v>1</v>
      </c>
      <c r="I181" s="177"/>
      <c r="J181" s="178">
        <f>ROUND(I181*H181,2)</f>
        <v>0</v>
      </c>
      <c r="K181" s="174" t="s">
        <v>262</v>
      </c>
      <c r="L181" s="39"/>
      <c r="M181" s="179" t="s">
        <v>1</v>
      </c>
      <c r="N181" s="180" t="s">
        <v>44</v>
      </c>
      <c r="O181" s="77"/>
      <c r="P181" s="181">
        <f>O181*H181</f>
        <v>0</v>
      </c>
      <c r="Q181" s="181">
        <v>0.021219999999999999</v>
      </c>
      <c r="R181" s="181">
        <f>Q181*H181</f>
        <v>0.021219999999999999</v>
      </c>
      <c r="S181" s="181">
        <v>0</v>
      </c>
      <c r="T181" s="18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3" t="s">
        <v>263</v>
      </c>
      <c r="AT181" s="183" t="s">
        <v>258</v>
      </c>
      <c r="AU181" s="183" t="s">
        <v>90</v>
      </c>
      <c r="AY181" s="19" t="s">
        <v>255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19" t="s">
        <v>87</v>
      </c>
      <c r="BK181" s="184">
        <f>ROUND(I181*H181,2)</f>
        <v>0</v>
      </c>
      <c r="BL181" s="19" t="s">
        <v>263</v>
      </c>
      <c r="BM181" s="183" t="s">
        <v>1898</v>
      </c>
    </row>
    <row r="182" s="13" customFormat="1">
      <c r="A182" s="13"/>
      <c r="B182" s="185"/>
      <c r="C182" s="13"/>
      <c r="D182" s="186" t="s">
        <v>265</v>
      </c>
      <c r="E182" s="187" t="s">
        <v>1</v>
      </c>
      <c r="F182" s="188" t="s">
        <v>1883</v>
      </c>
      <c r="G182" s="13"/>
      <c r="H182" s="187" t="s">
        <v>1</v>
      </c>
      <c r="I182" s="189"/>
      <c r="J182" s="13"/>
      <c r="K182" s="13"/>
      <c r="L182" s="185"/>
      <c r="M182" s="190"/>
      <c r="N182" s="191"/>
      <c r="O182" s="191"/>
      <c r="P182" s="191"/>
      <c r="Q182" s="191"/>
      <c r="R182" s="191"/>
      <c r="S182" s="191"/>
      <c r="T182" s="19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187" t="s">
        <v>265</v>
      </c>
      <c r="AU182" s="187" t="s">
        <v>90</v>
      </c>
      <c r="AV182" s="13" t="s">
        <v>87</v>
      </c>
      <c r="AW182" s="13" t="s">
        <v>35</v>
      </c>
      <c r="AX182" s="13" t="s">
        <v>79</v>
      </c>
      <c r="AY182" s="187" t="s">
        <v>255</v>
      </c>
    </row>
    <row r="183" s="14" customFormat="1">
      <c r="A183" s="14"/>
      <c r="B183" s="193"/>
      <c r="C183" s="14"/>
      <c r="D183" s="186" t="s">
        <v>265</v>
      </c>
      <c r="E183" s="194" t="s">
        <v>1</v>
      </c>
      <c r="F183" s="195" t="s">
        <v>87</v>
      </c>
      <c r="G183" s="14"/>
      <c r="H183" s="196">
        <v>1</v>
      </c>
      <c r="I183" s="197"/>
      <c r="J183" s="14"/>
      <c r="K183" s="14"/>
      <c r="L183" s="193"/>
      <c r="M183" s="198"/>
      <c r="N183" s="199"/>
      <c r="O183" s="199"/>
      <c r="P183" s="199"/>
      <c r="Q183" s="199"/>
      <c r="R183" s="199"/>
      <c r="S183" s="199"/>
      <c r="T183" s="20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194" t="s">
        <v>265</v>
      </c>
      <c r="AU183" s="194" t="s">
        <v>90</v>
      </c>
      <c r="AV183" s="14" t="s">
        <v>90</v>
      </c>
      <c r="AW183" s="14" t="s">
        <v>35</v>
      </c>
      <c r="AX183" s="14" t="s">
        <v>87</v>
      </c>
      <c r="AY183" s="194" t="s">
        <v>255</v>
      </c>
    </row>
    <row r="184" s="2" customFormat="1" ht="16.5" customHeight="1">
      <c r="A184" s="38"/>
      <c r="B184" s="171"/>
      <c r="C184" s="172" t="s">
        <v>325</v>
      </c>
      <c r="D184" s="172" t="s">
        <v>258</v>
      </c>
      <c r="E184" s="173" t="s">
        <v>1096</v>
      </c>
      <c r="F184" s="174" t="s">
        <v>1097</v>
      </c>
      <c r="G184" s="175" t="s">
        <v>1091</v>
      </c>
      <c r="H184" s="176">
        <v>1</v>
      </c>
      <c r="I184" s="177"/>
      <c r="J184" s="178">
        <f>ROUND(I184*H184,2)</f>
        <v>0</v>
      </c>
      <c r="K184" s="174" t="s">
        <v>262</v>
      </c>
      <c r="L184" s="39"/>
      <c r="M184" s="179" t="s">
        <v>1</v>
      </c>
      <c r="N184" s="180" t="s">
        <v>44</v>
      </c>
      <c r="O184" s="77"/>
      <c r="P184" s="181">
        <f>O184*H184</f>
        <v>0</v>
      </c>
      <c r="Q184" s="181">
        <v>0</v>
      </c>
      <c r="R184" s="181">
        <f>Q184*H184</f>
        <v>0</v>
      </c>
      <c r="S184" s="181">
        <v>0.00156</v>
      </c>
      <c r="T184" s="182">
        <f>S184*H184</f>
        <v>0.00156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3" t="s">
        <v>263</v>
      </c>
      <c r="AT184" s="183" t="s">
        <v>258</v>
      </c>
      <c r="AU184" s="183" t="s">
        <v>90</v>
      </c>
      <c r="AY184" s="19" t="s">
        <v>255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19" t="s">
        <v>87</v>
      </c>
      <c r="BK184" s="184">
        <f>ROUND(I184*H184,2)</f>
        <v>0</v>
      </c>
      <c r="BL184" s="19" t="s">
        <v>263</v>
      </c>
      <c r="BM184" s="183" t="s">
        <v>1899</v>
      </c>
    </row>
    <row r="185" s="13" customFormat="1">
      <c r="A185" s="13"/>
      <c r="B185" s="185"/>
      <c r="C185" s="13"/>
      <c r="D185" s="186" t="s">
        <v>265</v>
      </c>
      <c r="E185" s="187" t="s">
        <v>1</v>
      </c>
      <c r="F185" s="188" t="s">
        <v>1883</v>
      </c>
      <c r="G185" s="13"/>
      <c r="H185" s="187" t="s">
        <v>1</v>
      </c>
      <c r="I185" s="189"/>
      <c r="J185" s="13"/>
      <c r="K185" s="13"/>
      <c r="L185" s="185"/>
      <c r="M185" s="190"/>
      <c r="N185" s="191"/>
      <c r="O185" s="191"/>
      <c r="P185" s="191"/>
      <c r="Q185" s="191"/>
      <c r="R185" s="191"/>
      <c r="S185" s="191"/>
      <c r="T185" s="19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87" t="s">
        <v>265</v>
      </c>
      <c r="AU185" s="187" t="s">
        <v>90</v>
      </c>
      <c r="AV185" s="13" t="s">
        <v>87</v>
      </c>
      <c r="AW185" s="13" t="s">
        <v>35</v>
      </c>
      <c r="AX185" s="13" t="s">
        <v>79</v>
      </c>
      <c r="AY185" s="187" t="s">
        <v>255</v>
      </c>
    </row>
    <row r="186" s="14" customFormat="1">
      <c r="A186" s="14"/>
      <c r="B186" s="193"/>
      <c r="C186" s="14"/>
      <c r="D186" s="186" t="s">
        <v>265</v>
      </c>
      <c r="E186" s="194" t="s">
        <v>1</v>
      </c>
      <c r="F186" s="195" t="s">
        <v>87</v>
      </c>
      <c r="G186" s="14"/>
      <c r="H186" s="196">
        <v>1</v>
      </c>
      <c r="I186" s="197"/>
      <c r="J186" s="14"/>
      <c r="K186" s="14"/>
      <c r="L186" s="193"/>
      <c r="M186" s="198"/>
      <c r="N186" s="199"/>
      <c r="O186" s="199"/>
      <c r="P186" s="199"/>
      <c r="Q186" s="199"/>
      <c r="R186" s="199"/>
      <c r="S186" s="199"/>
      <c r="T186" s="20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194" t="s">
        <v>265</v>
      </c>
      <c r="AU186" s="194" t="s">
        <v>90</v>
      </c>
      <c r="AV186" s="14" t="s">
        <v>90</v>
      </c>
      <c r="AW186" s="14" t="s">
        <v>35</v>
      </c>
      <c r="AX186" s="14" t="s">
        <v>87</v>
      </c>
      <c r="AY186" s="194" t="s">
        <v>255</v>
      </c>
    </row>
    <row r="187" s="2" customFormat="1" ht="21.75" customHeight="1">
      <c r="A187" s="38"/>
      <c r="B187" s="171"/>
      <c r="C187" s="172" t="s">
        <v>330</v>
      </c>
      <c r="D187" s="172" t="s">
        <v>258</v>
      </c>
      <c r="E187" s="173" t="s">
        <v>1099</v>
      </c>
      <c r="F187" s="174" t="s">
        <v>1100</v>
      </c>
      <c r="G187" s="175" t="s">
        <v>1091</v>
      </c>
      <c r="H187" s="176">
        <v>1</v>
      </c>
      <c r="I187" s="177"/>
      <c r="J187" s="178">
        <f>ROUND(I187*H187,2)</f>
        <v>0</v>
      </c>
      <c r="K187" s="174" t="s">
        <v>262</v>
      </c>
      <c r="L187" s="39"/>
      <c r="M187" s="179" t="s">
        <v>1</v>
      </c>
      <c r="N187" s="180" t="s">
        <v>44</v>
      </c>
      <c r="O187" s="77"/>
      <c r="P187" s="181">
        <f>O187*H187</f>
        <v>0</v>
      </c>
      <c r="Q187" s="181">
        <v>0.0018</v>
      </c>
      <c r="R187" s="181">
        <f>Q187*H187</f>
        <v>0.0018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263</v>
      </c>
      <c r="AT187" s="183" t="s">
        <v>258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263</v>
      </c>
      <c r="BM187" s="183" t="s">
        <v>1900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1883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4" customFormat="1">
      <c r="A189" s="14"/>
      <c r="B189" s="193"/>
      <c r="C189" s="14"/>
      <c r="D189" s="186" t="s">
        <v>265</v>
      </c>
      <c r="E189" s="194" t="s">
        <v>1</v>
      </c>
      <c r="F189" s="195" t="s">
        <v>87</v>
      </c>
      <c r="G189" s="14"/>
      <c r="H189" s="196">
        <v>1</v>
      </c>
      <c r="I189" s="197"/>
      <c r="J189" s="14"/>
      <c r="K189" s="14"/>
      <c r="L189" s="193"/>
      <c r="M189" s="198"/>
      <c r="N189" s="199"/>
      <c r="O189" s="199"/>
      <c r="P189" s="199"/>
      <c r="Q189" s="199"/>
      <c r="R189" s="199"/>
      <c r="S189" s="199"/>
      <c r="T189" s="200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194" t="s">
        <v>265</v>
      </c>
      <c r="AU189" s="194" t="s">
        <v>90</v>
      </c>
      <c r="AV189" s="14" t="s">
        <v>90</v>
      </c>
      <c r="AW189" s="14" t="s">
        <v>35</v>
      </c>
      <c r="AX189" s="14" t="s">
        <v>87</v>
      </c>
      <c r="AY189" s="194" t="s">
        <v>255</v>
      </c>
    </row>
    <row r="190" s="2" customFormat="1" ht="24.15" customHeight="1">
      <c r="A190" s="38"/>
      <c r="B190" s="171"/>
      <c r="C190" s="172" t="s">
        <v>263</v>
      </c>
      <c r="D190" s="172" t="s">
        <v>258</v>
      </c>
      <c r="E190" s="173" t="s">
        <v>1102</v>
      </c>
      <c r="F190" s="174" t="s">
        <v>1103</v>
      </c>
      <c r="G190" s="175" t="s">
        <v>261</v>
      </c>
      <c r="H190" s="176">
        <v>1</v>
      </c>
      <c r="I190" s="177"/>
      <c r="J190" s="178">
        <f>ROUND(I190*H190,2)</f>
        <v>0</v>
      </c>
      <c r="K190" s="174" t="s">
        <v>262</v>
      </c>
      <c r="L190" s="39"/>
      <c r="M190" s="179" t="s">
        <v>1</v>
      </c>
      <c r="N190" s="180" t="s">
        <v>44</v>
      </c>
      <c r="O190" s="77"/>
      <c r="P190" s="181">
        <f>O190*H190</f>
        <v>0</v>
      </c>
      <c r="Q190" s="181">
        <v>0.00023000000000000001</v>
      </c>
      <c r="R190" s="181">
        <f>Q190*H190</f>
        <v>0.00023000000000000001</v>
      </c>
      <c r="S190" s="181">
        <v>0</v>
      </c>
      <c r="T190" s="18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3" t="s">
        <v>263</v>
      </c>
      <c r="AT190" s="183" t="s">
        <v>258</v>
      </c>
      <c r="AU190" s="183" t="s">
        <v>90</v>
      </c>
      <c r="AY190" s="19" t="s">
        <v>255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19" t="s">
        <v>87</v>
      </c>
      <c r="BK190" s="184">
        <f>ROUND(I190*H190,2)</f>
        <v>0</v>
      </c>
      <c r="BL190" s="19" t="s">
        <v>263</v>
      </c>
      <c r="BM190" s="183" t="s">
        <v>1901</v>
      </c>
    </row>
    <row r="191" s="13" customFormat="1">
      <c r="A191" s="13"/>
      <c r="B191" s="185"/>
      <c r="C191" s="13"/>
      <c r="D191" s="186" t="s">
        <v>265</v>
      </c>
      <c r="E191" s="187" t="s">
        <v>1</v>
      </c>
      <c r="F191" s="188" t="s">
        <v>1883</v>
      </c>
      <c r="G191" s="13"/>
      <c r="H191" s="187" t="s">
        <v>1</v>
      </c>
      <c r="I191" s="189"/>
      <c r="J191" s="13"/>
      <c r="K191" s="13"/>
      <c r="L191" s="185"/>
      <c r="M191" s="190"/>
      <c r="N191" s="191"/>
      <c r="O191" s="191"/>
      <c r="P191" s="191"/>
      <c r="Q191" s="191"/>
      <c r="R191" s="191"/>
      <c r="S191" s="191"/>
      <c r="T191" s="19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87" t="s">
        <v>265</v>
      </c>
      <c r="AU191" s="187" t="s">
        <v>90</v>
      </c>
      <c r="AV191" s="13" t="s">
        <v>87</v>
      </c>
      <c r="AW191" s="13" t="s">
        <v>35</v>
      </c>
      <c r="AX191" s="13" t="s">
        <v>79</v>
      </c>
      <c r="AY191" s="187" t="s">
        <v>255</v>
      </c>
    </row>
    <row r="192" s="13" customFormat="1">
      <c r="A192" s="13"/>
      <c r="B192" s="185"/>
      <c r="C192" s="13"/>
      <c r="D192" s="186" t="s">
        <v>265</v>
      </c>
      <c r="E192" s="187" t="s">
        <v>1</v>
      </c>
      <c r="F192" s="188" t="s">
        <v>1105</v>
      </c>
      <c r="G192" s="13"/>
      <c r="H192" s="187" t="s">
        <v>1</v>
      </c>
      <c r="I192" s="189"/>
      <c r="J192" s="13"/>
      <c r="K192" s="13"/>
      <c r="L192" s="185"/>
      <c r="M192" s="190"/>
      <c r="N192" s="191"/>
      <c r="O192" s="191"/>
      <c r="P192" s="191"/>
      <c r="Q192" s="191"/>
      <c r="R192" s="191"/>
      <c r="S192" s="191"/>
      <c r="T192" s="19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187" t="s">
        <v>265</v>
      </c>
      <c r="AU192" s="187" t="s">
        <v>90</v>
      </c>
      <c r="AV192" s="13" t="s">
        <v>87</v>
      </c>
      <c r="AW192" s="13" t="s">
        <v>35</v>
      </c>
      <c r="AX192" s="13" t="s">
        <v>79</v>
      </c>
      <c r="AY192" s="187" t="s">
        <v>255</v>
      </c>
    </row>
    <row r="193" s="14" customFormat="1">
      <c r="A193" s="14"/>
      <c r="B193" s="193"/>
      <c r="C193" s="14"/>
      <c r="D193" s="186" t="s">
        <v>265</v>
      </c>
      <c r="E193" s="194" t="s">
        <v>1</v>
      </c>
      <c r="F193" s="195" t="s">
        <v>87</v>
      </c>
      <c r="G193" s="14"/>
      <c r="H193" s="196">
        <v>1</v>
      </c>
      <c r="I193" s="197"/>
      <c r="J193" s="14"/>
      <c r="K193" s="14"/>
      <c r="L193" s="193"/>
      <c r="M193" s="198"/>
      <c r="N193" s="199"/>
      <c r="O193" s="199"/>
      <c r="P193" s="199"/>
      <c r="Q193" s="199"/>
      <c r="R193" s="199"/>
      <c r="S193" s="199"/>
      <c r="T193" s="20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194" t="s">
        <v>265</v>
      </c>
      <c r="AU193" s="194" t="s">
        <v>90</v>
      </c>
      <c r="AV193" s="14" t="s">
        <v>90</v>
      </c>
      <c r="AW193" s="14" t="s">
        <v>35</v>
      </c>
      <c r="AX193" s="14" t="s">
        <v>87</v>
      </c>
      <c r="AY193" s="194" t="s">
        <v>255</v>
      </c>
    </row>
    <row r="194" s="2" customFormat="1" ht="16.5" customHeight="1">
      <c r="A194" s="38"/>
      <c r="B194" s="171"/>
      <c r="C194" s="172" t="s">
        <v>337</v>
      </c>
      <c r="D194" s="172" t="s">
        <v>258</v>
      </c>
      <c r="E194" s="173" t="s">
        <v>1106</v>
      </c>
      <c r="F194" s="174" t="s">
        <v>1107</v>
      </c>
      <c r="G194" s="175" t="s">
        <v>1091</v>
      </c>
      <c r="H194" s="176">
        <v>1</v>
      </c>
      <c r="I194" s="177"/>
      <c r="J194" s="178">
        <f>ROUND(I194*H194,2)</f>
        <v>0</v>
      </c>
      <c r="K194" s="174" t="s">
        <v>1</v>
      </c>
      <c r="L194" s="39"/>
      <c r="M194" s="179" t="s">
        <v>1</v>
      </c>
      <c r="N194" s="180" t="s">
        <v>44</v>
      </c>
      <c r="O194" s="77"/>
      <c r="P194" s="181">
        <f>O194*H194</f>
        <v>0</v>
      </c>
      <c r="Q194" s="181">
        <v>0.01247</v>
      </c>
      <c r="R194" s="181">
        <f>Q194*H194</f>
        <v>0.01247</v>
      </c>
      <c r="S194" s="181">
        <v>0</v>
      </c>
      <c r="T194" s="18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3" t="s">
        <v>263</v>
      </c>
      <c r="AT194" s="183" t="s">
        <v>258</v>
      </c>
      <c r="AU194" s="183" t="s">
        <v>90</v>
      </c>
      <c r="AY194" s="19" t="s">
        <v>255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19" t="s">
        <v>87</v>
      </c>
      <c r="BK194" s="184">
        <f>ROUND(I194*H194,2)</f>
        <v>0</v>
      </c>
      <c r="BL194" s="19" t="s">
        <v>263</v>
      </c>
      <c r="BM194" s="183" t="s">
        <v>1902</v>
      </c>
    </row>
    <row r="195" s="13" customFormat="1">
      <c r="A195" s="13"/>
      <c r="B195" s="185"/>
      <c r="C195" s="13"/>
      <c r="D195" s="186" t="s">
        <v>265</v>
      </c>
      <c r="E195" s="187" t="s">
        <v>1</v>
      </c>
      <c r="F195" s="188" t="s">
        <v>1883</v>
      </c>
      <c r="G195" s="13"/>
      <c r="H195" s="187" t="s">
        <v>1</v>
      </c>
      <c r="I195" s="189"/>
      <c r="J195" s="13"/>
      <c r="K195" s="13"/>
      <c r="L195" s="185"/>
      <c r="M195" s="190"/>
      <c r="N195" s="191"/>
      <c r="O195" s="191"/>
      <c r="P195" s="191"/>
      <c r="Q195" s="191"/>
      <c r="R195" s="191"/>
      <c r="S195" s="191"/>
      <c r="T195" s="19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87" t="s">
        <v>265</v>
      </c>
      <c r="AU195" s="187" t="s">
        <v>90</v>
      </c>
      <c r="AV195" s="13" t="s">
        <v>87</v>
      </c>
      <c r="AW195" s="13" t="s">
        <v>35</v>
      </c>
      <c r="AX195" s="13" t="s">
        <v>79</v>
      </c>
      <c r="AY195" s="187" t="s">
        <v>255</v>
      </c>
    </row>
    <row r="196" s="14" customFormat="1">
      <c r="A196" s="14"/>
      <c r="B196" s="193"/>
      <c r="C196" s="14"/>
      <c r="D196" s="186" t="s">
        <v>265</v>
      </c>
      <c r="E196" s="194" t="s">
        <v>1</v>
      </c>
      <c r="F196" s="195" t="s">
        <v>87</v>
      </c>
      <c r="G196" s="14"/>
      <c r="H196" s="196">
        <v>1</v>
      </c>
      <c r="I196" s="197"/>
      <c r="J196" s="14"/>
      <c r="K196" s="14"/>
      <c r="L196" s="193"/>
      <c r="M196" s="198"/>
      <c r="N196" s="199"/>
      <c r="O196" s="199"/>
      <c r="P196" s="199"/>
      <c r="Q196" s="199"/>
      <c r="R196" s="199"/>
      <c r="S196" s="199"/>
      <c r="T196" s="20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194" t="s">
        <v>265</v>
      </c>
      <c r="AU196" s="194" t="s">
        <v>90</v>
      </c>
      <c r="AV196" s="14" t="s">
        <v>90</v>
      </c>
      <c r="AW196" s="14" t="s">
        <v>35</v>
      </c>
      <c r="AX196" s="14" t="s">
        <v>87</v>
      </c>
      <c r="AY196" s="194" t="s">
        <v>255</v>
      </c>
    </row>
    <row r="197" s="2" customFormat="1" ht="49.05" customHeight="1">
      <c r="A197" s="38"/>
      <c r="B197" s="171"/>
      <c r="C197" s="172" t="s">
        <v>340</v>
      </c>
      <c r="D197" s="172" t="s">
        <v>258</v>
      </c>
      <c r="E197" s="173" t="s">
        <v>1109</v>
      </c>
      <c r="F197" s="174" t="s">
        <v>1110</v>
      </c>
      <c r="G197" s="175" t="s">
        <v>759</v>
      </c>
      <c r="H197" s="224"/>
      <c r="I197" s="177"/>
      <c r="J197" s="178">
        <f>ROUND(I197*H197,2)</f>
        <v>0</v>
      </c>
      <c r="K197" s="174" t="s">
        <v>262</v>
      </c>
      <c r="L197" s="39"/>
      <c r="M197" s="179" t="s">
        <v>1</v>
      </c>
      <c r="N197" s="180" t="s">
        <v>44</v>
      </c>
      <c r="O197" s="77"/>
      <c r="P197" s="181">
        <f>O197*H197</f>
        <v>0</v>
      </c>
      <c r="Q197" s="181">
        <v>0</v>
      </c>
      <c r="R197" s="181">
        <f>Q197*H197</f>
        <v>0</v>
      </c>
      <c r="S197" s="181">
        <v>0</v>
      </c>
      <c r="T197" s="18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3" t="s">
        <v>263</v>
      </c>
      <c r="AT197" s="183" t="s">
        <v>258</v>
      </c>
      <c r="AU197" s="183" t="s">
        <v>90</v>
      </c>
      <c r="AY197" s="19" t="s">
        <v>255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19" t="s">
        <v>87</v>
      </c>
      <c r="BK197" s="184">
        <f>ROUND(I197*H197,2)</f>
        <v>0</v>
      </c>
      <c r="BL197" s="19" t="s">
        <v>263</v>
      </c>
      <c r="BM197" s="183" t="s">
        <v>1903</v>
      </c>
    </row>
    <row r="198" s="12" customFormat="1" ht="22.8" customHeight="1">
      <c r="A198" s="12"/>
      <c r="B198" s="158"/>
      <c r="C198" s="12"/>
      <c r="D198" s="159" t="s">
        <v>78</v>
      </c>
      <c r="E198" s="169" t="s">
        <v>741</v>
      </c>
      <c r="F198" s="169" t="s">
        <v>742</v>
      </c>
      <c r="G198" s="12"/>
      <c r="H198" s="12"/>
      <c r="I198" s="161"/>
      <c r="J198" s="170">
        <f>BK198</f>
        <v>0</v>
      </c>
      <c r="K198" s="12"/>
      <c r="L198" s="158"/>
      <c r="M198" s="163"/>
      <c r="N198" s="164"/>
      <c r="O198" s="164"/>
      <c r="P198" s="165">
        <f>SUM(P199:P203)</f>
        <v>0</v>
      </c>
      <c r="Q198" s="164"/>
      <c r="R198" s="165">
        <f>SUM(R199:R203)</f>
        <v>0.70174400000000003</v>
      </c>
      <c r="S198" s="164"/>
      <c r="T198" s="166">
        <f>SUM(T199:T203)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59" t="s">
        <v>90</v>
      </c>
      <c r="AT198" s="167" t="s">
        <v>78</v>
      </c>
      <c r="AU198" s="167" t="s">
        <v>87</v>
      </c>
      <c r="AY198" s="159" t="s">
        <v>255</v>
      </c>
      <c r="BK198" s="168">
        <f>SUM(BK199:BK203)</f>
        <v>0</v>
      </c>
    </row>
    <row r="199" s="2" customFormat="1" ht="49.05" customHeight="1">
      <c r="A199" s="38"/>
      <c r="B199" s="171"/>
      <c r="C199" s="172" t="s">
        <v>343</v>
      </c>
      <c r="D199" s="172" t="s">
        <v>258</v>
      </c>
      <c r="E199" s="173" t="s">
        <v>1112</v>
      </c>
      <c r="F199" s="174" t="s">
        <v>1113</v>
      </c>
      <c r="G199" s="175" t="s">
        <v>693</v>
      </c>
      <c r="H199" s="176">
        <v>57.520000000000003</v>
      </c>
      <c r="I199" s="177"/>
      <c r="J199" s="178">
        <f>ROUND(I199*H199,2)</f>
        <v>0</v>
      </c>
      <c r="K199" s="174" t="s">
        <v>262</v>
      </c>
      <c r="L199" s="39"/>
      <c r="M199" s="179" t="s">
        <v>1</v>
      </c>
      <c r="N199" s="180" t="s">
        <v>44</v>
      </c>
      <c r="O199" s="77"/>
      <c r="P199" s="181">
        <f>O199*H199</f>
        <v>0</v>
      </c>
      <c r="Q199" s="181">
        <v>0.012200000000000001</v>
      </c>
      <c r="R199" s="181">
        <f>Q199*H199</f>
        <v>0.70174400000000003</v>
      </c>
      <c r="S199" s="181">
        <v>0</v>
      </c>
      <c r="T199" s="18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3" t="s">
        <v>263</v>
      </c>
      <c r="AT199" s="183" t="s">
        <v>258</v>
      </c>
      <c r="AU199" s="183" t="s">
        <v>90</v>
      </c>
      <c r="AY199" s="19" t="s">
        <v>255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19" t="s">
        <v>87</v>
      </c>
      <c r="BK199" s="184">
        <f>ROUND(I199*H199,2)</f>
        <v>0</v>
      </c>
      <c r="BL199" s="19" t="s">
        <v>263</v>
      </c>
      <c r="BM199" s="183" t="s">
        <v>1904</v>
      </c>
    </row>
    <row r="200" s="13" customFormat="1">
      <c r="A200" s="13"/>
      <c r="B200" s="185"/>
      <c r="C200" s="13"/>
      <c r="D200" s="186" t="s">
        <v>265</v>
      </c>
      <c r="E200" s="187" t="s">
        <v>1</v>
      </c>
      <c r="F200" s="188" t="s">
        <v>1883</v>
      </c>
      <c r="G200" s="13"/>
      <c r="H200" s="187" t="s">
        <v>1</v>
      </c>
      <c r="I200" s="189"/>
      <c r="J200" s="13"/>
      <c r="K200" s="13"/>
      <c r="L200" s="185"/>
      <c r="M200" s="190"/>
      <c r="N200" s="191"/>
      <c r="O200" s="191"/>
      <c r="P200" s="191"/>
      <c r="Q200" s="191"/>
      <c r="R200" s="191"/>
      <c r="S200" s="191"/>
      <c r="T200" s="19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87" t="s">
        <v>265</v>
      </c>
      <c r="AU200" s="187" t="s">
        <v>90</v>
      </c>
      <c r="AV200" s="13" t="s">
        <v>87</v>
      </c>
      <c r="AW200" s="13" t="s">
        <v>35</v>
      </c>
      <c r="AX200" s="13" t="s">
        <v>79</v>
      </c>
      <c r="AY200" s="187" t="s">
        <v>255</v>
      </c>
    </row>
    <row r="201" s="14" customFormat="1">
      <c r="A201" s="14"/>
      <c r="B201" s="193"/>
      <c r="C201" s="14"/>
      <c r="D201" s="186" t="s">
        <v>265</v>
      </c>
      <c r="E201" s="194" t="s">
        <v>1</v>
      </c>
      <c r="F201" s="195" t="s">
        <v>1888</v>
      </c>
      <c r="G201" s="14"/>
      <c r="H201" s="196">
        <v>57.520000000000003</v>
      </c>
      <c r="I201" s="197"/>
      <c r="J201" s="14"/>
      <c r="K201" s="14"/>
      <c r="L201" s="193"/>
      <c r="M201" s="198"/>
      <c r="N201" s="199"/>
      <c r="O201" s="199"/>
      <c r="P201" s="199"/>
      <c r="Q201" s="199"/>
      <c r="R201" s="199"/>
      <c r="S201" s="199"/>
      <c r="T201" s="20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194" t="s">
        <v>265</v>
      </c>
      <c r="AU201" s="194" t="s">
        <v>90</v>
      </c>
      <c r="AV201" s="14" t="s">
        <v>90</v>
      </c>
      <c r="AW201" s="14" t="s">
        <v>35</v>
      </c>
      <c r="AX201" s="14" t="s">
        <v>79</v>
      </c>
      <c r="AY201" s="194" t="s">
        <v>255</v>
      </c>
    </row>
    <row r="202" s="15" customFormat="1">
      <c r="A202" s="15"/>
      <c r="B202" s="201"/>
      <c r="C202" s="15"/>
      <c r="D202" s="186" t="s">
        <v>265</v>
      </c>
      <c r="E202" s="202" t="s">
        <v>1</v>
      </c>
      <c r="F202" s="203" t="s">
        <v>269</v>
      </c>
      <c r="G202" s="15"/>
      <c r="H202" s="204">
        <v>57.520000000000003</v>
      </c>
      <c r="I202" s="205"/>
      <c r="J202" s="15"/>
      <c r="K202" s="15"/>
      <c r="L202" s="201"/>
      <c r="M202" s="206"/>
      <c r="N202" s="207"/>
      <c r="O202" s="207"/>
      <c r="P202" s="207"/>
      <c r="Q202" s="207"/>
      <c r="R202" s="207"/>
      <c r="S202" s="207"/>
      <c r="T202" s="208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02" t="s">
        <v>265</v>
      </c>
      <c r="AU202" s="202" t="s">
        <v>90</v>
      </c>
      <c r="AV202" s="15" t="s">
        <v>270</v>
      </c>
      <c r="AW202" s="15" t="s">
        <v>35</v>
      </c>
      <c r="AX202" s="15" t="s">
        <v>87</v>
      </c>
      <c r="AY202" s="202" t="s">
        <v>255</v>
      </c>
    </row>
    <row r="203" s="2" customFormat="1" ht="76.35" customHeight="1">
      <c r="A203" s="38"/>
      <c r="B203" s="171"/>
      <c r="C203" s="172" t="s">
        <v>348</v>
      </c>
      <c r="D203" s="172" t="s">
        <v>258</v>
      </c>
      <c r="E203" s="173" t="s">
        <v>757</v>
      </c>
      <c r="F203" s="174" t="s">
        <v>758</v>
      </c>
      <c r="G203" s="175" t="s">
        <v>759</v>
      </c>
      <c r="H203" s="224"/>
      <c r="I203" s="177"/>
      <c r="J203" s="178">
        <f>ROUND(I203*H203,2)</f>
        <v>0</v>
      </c>
      <c r="K203" s="174" t="s">
        <v>262</v>
      </c>
      <c r="L203" s="39"/>
      <c r="M203" s="179" t="s">
        <v>1</v>
      </c>
      <c r="N203" s="180" t="s">
        <v>44</v>
      </c>
      <c r="O203" s="77"/>
      <c r="P203" s="181">
        <f>O203*H203</f>
        <v>0</v>
      </c>
      <c r="Q203" s="181">
        <v>0</v>
      </c>
      <c r="R203" s="181">
        <f>Q203*H203</f>
        <v>0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263</v>
      </c>
      <c r="AT203" s="183" t="s">
        <v>258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263</v>
      </c>
      <c r="BM203" s="183" t="s">
        <v>1905</v>
      </c>
    </row>
    <row r="204" s="12" customFormat="1" ht="22.8" customHeight="1">
      <c r="A204" s="12"/>
      <c r="B204" s="158"/>
      <c r="C204" s="12"/>
      <c r="D204" s="159" t="s">
        <v>78</v>
      </c>
      <c r="E204" s="169" t="s">
        <v>761</v>
      </c>
      <c r="F204" s="169" t="s">
        <v>762</v>
      </c>
      <c r="G204" s="12"/>
      <c r="H204" s="12"/>
      <c r="I204" s="161"/>
      <c r="J204" s="170">
        <f>BK204</f>
        <v>0</v>
      </c>
      <c r="K204" s="12"/>
      <c r="L204" s="158"/>
      <c r="M204" s="163"/>
      <c r="N204" s="164"/>
      <c r="O204" s="164"/>
      <c r="P204" s="165">
        <f>SUM(P205:P242)</f>
        <v>0</v>
      </c>
      <c r="Q204" s="164"/>
      <c r="R204" s="165">
        <f>SUM(R205:R242)</f>
        <v>0.023820000000000001</v>
      </c>
      <c r="S204" s="164"/>
      <c r="T204" s="166">
        <f>SUM(T205:T242)</f>
        <v>0.02545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59" t="s">
        <v>90</v>
      </c>
      <c r="AT204" s="167" t="s">
        <v>78</v>
      </c>
      <c r="AU204" s="167" t="s">
        <v>87</v>
      </c>
      <c r="AY204" s="159" t="s">
        <v>255</v>
      </c>
      <c r="BK204" s="168">
        <f>SUM(BK205:BK242)</f>
        <v>0</v>
      </c>
    </row>
    <row r="205" s="2" customFormat="1" ht="24.15" customHeight="1">
      <c r="A205" s="38"/>
      <c r="B205" s="171"/>
      <c r="C205" s="172" t="s">
        <v>7</v>
      </c>
      <c r="D205" s="172" t="s">
        <v>258</v>
      </c>
      <c r="E205" s="173" t="s">
        <v>763</v>
      </c>
      <c r="F205" s="174" t="s">
        <v>764</v>
      </c>
      <c r="G205" s="175" t="s">
        <v>261</v>
      </c>
      <c r="H205" s="176">
        <v>1</v>
      </c>
      <c r="I205" s="177"/>
      <c r="J205" s="178">
        <f>ROUND(I205*H205,2)</f>
        <v>0</v>
      </c>
      <c r="K205" s="174" t="s">
        <v>262</v>
      </c>
      <c r="L205" s="39"/>
      <c r="M205" s="179" t="s">
        <v>1</v>
      </c>
      <c r="N205" s="180" t="s">
        <v>44</v>
      </c>
      <c r="O205" s="77"/>
      <c r="P205" s="181">
        <f>O205*H205</f>
        <v>0</v>
      </c>
      <c r="Q205" s="181">
        <v>0</v>
      </c>
      <c r="R205" s="181">
        <f>Q205*H205</f>
        <v>0</v>
      </c>
      <c r="S205" s="181">
        <v>0.001</v>
      </c>
      <c r="T205" s="182">
        <f>S205*H205</f>
        <v>0.001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3" t="s">
        <v>263</v>
      </c>
      <c r="AT205" s="183" t="s">
        <v>258</v>
      </c>
      <c r="AU205" s="183" t="s">
        <v>90</v>
      </c>
      <c r="AY205" s="19" t="s">
        <v>255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19" t="s">
        <v>87</v>
      </c>
      <c r="BK205" s="184">
        <f>ROUND(I205*H205,2)</f>
        <v>0</v>
      </c>
      <c r="BL205" s="19" t="s">
        <v>263</v>
      </c>
      <c r="BM205" s="183" t="s">
        <v>1906</v>
      </c>
    </row>
    <row r="206" s="13" customFormat="1">
      <c r="A206" s="13"/>
      <c r="B206" s="185"/>
      <c r="C206" s="13"/>
      <c r="D206" s="186" t="s">
        <v>265</v>
      </c>
      <c r="E206" s="187" t="s">
        <v>1</v>
      </c>
      <c r="F206" s="188" t="s">
        <v>1117</v>
      </c>
      <c r="G206" s="13"/>
      <c r="H206" s="187" t="s">
        <v>1</v>
      </c>
      <c r="I206" s="189"/>
      <c r="J206" s="13"/>
      <c r="K206" s="13"/>
      <c r="L206" s="185"/>
      <c r="M206" s="190"/>
      <c r="N206" s="191"/>
      <c r="O206" s="191"/>
      <c r="P206" s="191"/>
      <c r="Q206" s="191"/>
      <c r="R206" s="191"/>
      <c r="S206" s="191"/>
      <c r="T206" s="19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87" t="s">
        <v>265</v>
      </c>
      <c r="AU206" s="187" t="s">
        <v>90</v>
      </c>
      <c r="AV206" s="13" t="s">
        <v>87</v>
      </c>
      <c r="AW206" s="13" t="s">
        <v>35</v>
      </c>
      <c r="AX206" s="13" t="s">
        <v>79</v>
      </c>
      <c r="AY206" s="187" t="s">
        <v>255</v>
      </c>
    </row>
    <row r="207" s="13" customFormat="1">
      <c r="A207" s="13"/>
      <c r="B207" s="185"/>
      <c r="C207" s="13"/>
      <c r="D207" s="186" t="s">
        <v>265</v>
      </c>
      <c r="E207" s="187" t="s">
        <v>1</v>
      </c>
      <c r="F207" s="188" t="s">
        <v>1883</v>
      </c>
      <c r="G207" s="13"/>
      <c r="H207" s="187" t="s">
        <v>1</v>
      </c>
      <c r="I207" s="189"/>
      <c r="J207" s="13"/>
      <c r="K207" s="13"/>
      <c r="L207" s="185"/>
      <c r="M207" s="190"/>
      <c r="N207" s="191"/>
      <c r="O207" s="191"/>
      <c r="P207" s="191"/>
      <c r="Q207" s="191"/>
      <c r="R207" s="191"/>
      <c r="S207" s="191"/>
      <c r="T207" s="19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87" t="s">
        <v>265</v>
      </c>
      <c r="AU207" s="187" t="s">
        <v>90</v>
      </c>
      <c r="AV207" s="13" t="s">
        <v>87</v>
      </c>
      <c r="AW207" s="13" t="s">
        <v>35</v>
      </c>
      <c r="AX207" s="13" t="s">
        <v>79</v>
      </c>
      <c r="AY207" s="187" t="s">
        <v>255</v>
      </c>
    </row>
    <row r="208" s="14" customFormat="1">
      <c r="A208" s="14"/>
      <c r="B208" s="193"/>
      <c r="C208" s="14"/>
      <c r="D208" s="186" t="s">
        <v>265</v>
      </c>
      <c r="E208" s="194" t="s">
        <v>1</v>
      </c>
      <c r="F208" s="195" t="s">
        <v>87</v>
      </c>
      <c r="G208" s="14"/>
      <c r="H208" s="196">
        <v>1</v>
      </c>
      <c r="I208" s="197"/>
      <c r="J208" s="14"/>
      <c r="K208" s="14"/>
      <c r="L208" s="193"/>
      <c r="M208" s="198"/>
      <c r="N208" s="199"/>
      <c r="O208" s="199"/>
      <c r="P208" s="199"/>
      <c r="Q208" s="199"/>
      <c r="R208" s="199"/>
      <c r="S208" s="199"/>
      <c r="T208" s="20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194" t="s">
        <v>265</v>
      </c>
      <c r="AU208" s="194" t="s">
        <v>90</v>
      </c>
      <c r="AV208" s="14" t="s">
        <v>90</v>
      </c>
      <c r="AW208" s="14" t="s">
        <v>35</v>
      </c>
      <c r="AX208" s="14" t="s">
        <v>79</v>
      </c>
      <c r="AY208" s="194" t="s">
        <v>255</v>
      </c>
    </row>
    <row r="209" s="15" customFormat="1">
      <c r="A209" s="15"/>
      <c r="B209" s="201"/>
      <c r="C209" s="15"/>
      <c r="D209" s="186" t="s">
        <v>265</v>
      </c>
      <c r="E209" s="202" t="s">
        <v>1</v>
      </c>
      <c r="F209" s="203" t="s">
        <v>269</v>
      </c>
      <c r="G209" s="15"/>
      <c r="H209" s="204">
        <v>1</v>
      </c>
      <c r="I209" s="205"/>
      <c r="J209" s="15"/>
      <c r="K209" s="15"/>
      <c r="L209" s="201"/>
      <c r="M209" s="206"/>
      <c r="N209" s="207"/>
      <c r="O209" s="207"/>
      <c r="P209" s="207"/>
      <c r="Q209" s="207"/>
      <c r="R209" s="207"/>
      <c r="S209" s="207"/>
      <c r="T209" s="20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02" t="s">
        <v>265</v>
      </c>
      <c r="AU209" s="202" t="s">
        <v>90</v>
      </c>
      <c r="AV209" s="15" t="s">
        <v>270</v>
      </c>
      <c r="AW209" s="15" t="s">
        <v>35</v>
      </c>
      <c r="AX209" s="15" t="s">
        <v>87</v>
      </c>
      <c r="AY209" s="202" t="s">
        <v>255</v>
      </c>
    </row>
    <row r="210" s="2" customFormat="1" ht="37.8" customHeight="1">
      <c r="A210" s="38"/>
      <c r="B210" s="171"/>
      <c r="C210" s="172" t="s">
        <v>357</v>
      </c>
      <c r="D210" s="172" t="s">
        <v>258</v>
      </c>
      <c r="E210" s="173" t="s">
        <v>1118</v>
      </c>
      <c r="F210" s="174" t="s">
        <v>1119</v>
      </c>
      <c r="G210" s="175" t="s">
        <v>261</v>
      </c>
      <c r="H210" s="176">
        <v>1</v>
      </c>
      <c r="I210" s="177"/>
      <c r="J210" s="178">
        <f>ROUND(I210*H210,2)</f>
        <v>0</v>
      </c>
      <c r="K210" s="174" t="s">
        <v>262</v>
      </c>
      <c r="L210" s="39"/>
      <c r="M210" s="179" t="s">
        <v>1</v>
      </c>
      <c r="N210" s="180" t="s">
        <v>44</v>
      </c>
      <c r="O210" s="77"/>
      <c r="P210" s="181">
        <f>O210*H210</f>
        <v>0</v>
      </c>
      <c r="Q210" s="181">
        <v>0</v>
      </c>
      <c r="R210" s="181">
        <f>Q210*H210</f>
        <v>0</v>
      </c>
      <c r="S210" s="181">
        <v>0</v>
      </c>
      <c r="T210" s="18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83" t="s">
        <v>263</v>
      </c>
      <c r="AT210" s="183" t="s">
        <v>258</v>
      </c>
      <c r="AU210" s="183" t="s">
        <v>90</v>
      </c>
      <c r="AY210" s="19" t="s">
        <v>255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19" t="s">
        <v>87</v>
      </c>
      <c r="BK210" s="184">
        <f>ROUND(I210*H210,2)</f>
        <v>0</v>
      </c>
      <c r="BL210" s="19" t="s">
        <v>263</v>
      </c>
      <c r="BM210" s="183" t="s">
        <v>1907</v>
      </c>
    </row>
    <row r="211" s="13" customFormat="1">
      <c r="A211" s="13"/>
      <c r="B211" s="185"/>
      <c r="C211" s="13"/>
      <c r="D211" s="186" t="s">
        <v>265</v>
      </c>
      <c r="E211" s="187" t="s">
        <v>1</v>
      </c>
      <c r="F211" s="188" t="s">
        <v>1908</v>
      </c>
      <c r="G211" s="13"/>
      <c r="H211" s="187" t="s">
        <v>1</v>
      </c>
      <c r="I211" s="189"/>
      <c r="J211" s="13"/>
      <c r="K211" s="13"/>
      <c r="L211" s="185"/>
      <c r="M211" s="190"/>
      <c r="N211" s="191"/>
      <c r="O211" s="191"/>
      <c r="P211" s="191"/>
      <c r="Q211" s="191"/>
      <c r="R211" s="191"/>
      <c r="S211" s="191"/>
      <c r="T211" s="19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87" t="s">
        <v>265</v>
      </c>
      <c r="AU211" s="187" t="s">
        <v>90</v>
      </c>
      <c r="AV211" s="13" t="s">
        <v>87</v>
      </c>
      <c r="AW211" s="13" t="s">
        <v>35</v>
      </c>
      <c r="AX211" s="13" t="s">
        <v>79</v>
      </c>
      <c r="AY211" s="187" t="s">
        <v>255</v>
      </c>
    </row>
    <row r="212" s="14" customFormat="1">
      <c r="A212" s="14"/>
      <c r="B212" s="193"/>
      <c r="C212" s="14"/>
      <c r="D212" s="186" t="s">
        <v>265</v>
      </c>
      <c r="E212" s="194" t="s">
        <v>1</v>
      </c>
      <c r="F212" s="195" t="s">
        <v>87</v>
      </c>
      <c r="G212" s="14"/>
      <c r="H212" s="196">
        <v>1</v>
      </c>
      <c r="I212" s="197"/>
      <c r="J212" s="14"/>
      <c r="K212" s="14"/>
      <c r="L212" s="193"/>
      <c r="M212" s="198"/>
      <c r="N212" s="199"/>
      <c r="O212" s="199"/>
      <c r="P212" s="199"/>
      <c r="Q212" s="199"/>
      <c r="R212" s="199"/>
      <c r="S212" s="199"/>
      <c r="T212" s="20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194" t="s">
        <v>265</v>
      </c>
      <c r="AU212" s="194" t="s">
        <v>90</v>
      </c>
      <c r="AV212" s="14" t="s">
        <v>90</v>
      </c>
      <c r="AW212" s="14" t="s">
        <v>35</v>
      </c>
      <c r="AX212" s="14" t="s">
        <v>79</v>
      </c>
      <c r="AY212" s="194" t="s">
        <v>255</v>
      </c>
    </row>
    <row r="213" s="15" customFormat="1">
      <c r="A213" s="15"/>
      <c r="B213" s="201"/>
      <c r="C213" s="15"/>
      <c r="D213" s="186" t="s">
        <v>265</v>
      </c>
      <c r="E213" s="202" t="s">
        <v>1</v>
      </c>
      <c r="F213" s="203" t="s">
        <v>269</v>
      </c>
      <c r="G213" s="15"/>
      <c r="H213" s="204">
        <v>1</v>
      </c>
      <c r="I213" s="205"/>
      <c r="J213" s="15"/>
      <c r="K213" s="15"/>
      <c r="L213" s="201"/>
      <c r="M213" s="206"/>
      <c r="N213" s="207"/>
      <c r="O213" s="207"/>
      <c r="P213" s="207"/>
      <c r="Q213" s="207"/>
      <c r="R213" s="207"/>
      <c r="S213" s="207"/>
      <c r="T213" s="208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02" t="s">
        <v>265</v>
      </c>
      <c r="AU213" s="202" t="s">
        <v>90</v>
      </c>
      <c r="AV213" s="15" t="s">
        <v>270</v>
      </c>
      <c r="AW213" s="15" t="s">
        <v>35</v>
      </c>
      <c r="AX213" s="15" t="s">
        <v>87</v>
      </c>
      <c r="AY213" s="202" t="s">
        <v>255</v>
      </c>
    </row>
    <row r="214" s="2" customFormat="1" ht="24.15" customHeight="1">
      <c r="A214" s="38"/>
      <c r="B214" s="171"/>
      <c r="C214" s="209" t="s">
        <v>362</v>
      </c>
      <c r="D214" s="209" t="s">
        <v>277</v>
      </c>
      <c r="E214" s="210" t="s">
        <v>1122</v>
      </c>
      <c r="F214" s="211" t="s">
        <v>1123</v>
      </c>
      <c r="G214" s="212" t="s">
        <v>261</v>
      </c>
      <c r="H214" s="213">
        <v>1</v>
      </c>
      <c r="I214" s="214"/>
      <c r="J214" s="215">
        <f>ROUND(I214*H214,2)</f>
        <v>0</v>
      </c>
      <c r="K214" s="211" t="s">
        <v>262</v>
      </c>
      <c r="L214" s="216"/>
      <c r="M214" s="217" t="s">
        <v>1</v>
      </c>
      <c r="N214" s="218" t="s">
        <v>44</v>
      </c>
      <c r="O214" s="77"/>
      <c r="P214" s="181">
        <f>O214*H214</f>
        <v>0</v>
      </c>
      <c r="Q214" s="181">
        <v>0.020500000000000001</v>
      </c>
      <c r="R214" s="181">
        <f>Q214*H214</f>
        <v>0.020500000000000001</v>
      </c>
      <c r="S214" s="181">
        <v>0</v>
      </c>
      <c r="T214" s="18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3" t="s">
        <v>397</v>
      </c>
      <c r="AT214" s="183" t="s">
        <v>277</v>
      </c>
      <c r="AU214" s="183" t="s">
        <v>90</v>
      </c>
      <c r="AY214" s="19" t="s">
        <v>255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19" t="s">
        <v>87</v>
      </c>
      <c r="BK214" s="184">
        <f>ROUND(I214*H214,2)</f>
        <v>0</v>
      </c>
      <c r="BL214" s="19" t="s">
        <v>263</v>
      </c>
      <c r="BM214" s="183" t="s">
        <v>1909</v>
      </c>
    </row>
    <row r="215" s="13" customFormat="1">
      <c r="A215" s="13"/>
      <c r="B215" s="185"/>
      <c r="C215" s="13"/>
      <c r="D215" s="186" t="s">
        <v>265</v>
      </c>
      <c r="E215" s="187" t="s">
        <v>1</v>
      </c>
      <c r="F215" s="188" t="s">
        <v>1908</v>
      </c>
      <c r="G215" s="13"/>
      <c r="H215" s="187" t="s">
        <v>1</v>
      </c>
      <c r="I215" s="189"/>
      <c r="J215" s="13"/>
      <c r="K215" s="13"/>
      <c r="L215" s="185"/>
      <c r="M215" s="190"/>
      <c r="N215" s="191"/>
      <c r="O215" s="191"/>
      <c r="P215" s="191"/>
      <c r="Q215" s="191"/>
      <c r="R215" s="191"/>
      <c r="S215" s="191"/>
      <c r="T215" s="19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87" t="s">
        <v>265</v>
      </c>
      <c r="AU215" s="187" t="s">
        <v>90</v>
      </c>
      <c r="AV215" s="13" t="s">
        <v>87</v>
      </c>
      <c r="AW215" s="13" t="s">
        <v>35</v>
      </c>
      <c r="AX215" s="13" t="s">
        <v>79</v>
      </c>
      <c r="AY215" s="187" t="s">
        <v>255</v>
      </c>
    </row>
    <row r="216" s="14" customFormat="1">
      <c r="A216" s="14"/>
      <c r="B216" s="193"/>
      <c r="C216" s="14"/>
      <c r="D216" s="186" t="s">
        <v>265</v>
      </c>
      <c r="E216" s="194" t="s">
        <v>1</v>
      </c>
      <c r="F216" s="195" t="s">
        <v>87</v>
      </c>
      <c r="G216" s="14"/>
      <c r="H216" s="196">
        <v>1</v>
      </c>
      <c r="I216" s="197"/>
      <c r="J216" s="14"/>
      <c r="K216" s="14"/>
      <c r="L216" s="193"/>
      <c r="M216" s="198"/>
      <c r="N216" s="199"/>
      <c r="O216" s="199"/>
      <c r="P216" s="199"/>
      <c r="Q216" s="199"/>
      <c r="R216" s="199"/>
      <c r="S216" s="199"/>
      <c r="T216" s="20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194" t="s">
        <v>265</v>
      </c>
      <c r="AU216" s="194" t="s">
        <v>90</v>
      </c>
      <c r="AV216" s="14" t="s">
        <v>90</v>
      </c>
      <c r="AW216" s="14" t="s">
        <v>35</v>
      </c>
      <c r="AX216" s="14" t="s">
        <v>79</v>
      </c>
      <c r="AY216" s="194" t="s">
        <v>255</v>
      </c>
    </row>
    <row r="217" s="15" customFormat="1">
      <c r="A217" s="15"/>
      <c r="B217" s="201"/>
      <c r="C217" s="15"/>
      <c r="D217" s="186" t="s">
        <v>265</v>
      </c>
      <c r="E217" s="202" t="s">
        <v>1</v>
      </c>
      <c r="F217" s="203" t="s">
        <v>269</v>
      </c>
      <c r="G217" s="15"/>
      <c r="H217" s="204">
        <v>1</v>
      </c>
      <c r="I217" s="205"/>
      <c r="J217" s="15"/>
      <c r="K217" s="15"/>
      <c r="L217" s="201"/>
      <c r="M217" s="206"/>
      <c r="N217" s="207"/>
      <c r="O217" s="207"/>
      <c r="P217" s="207"/>
      <c r="Q217" s="207"/>
      <c r="R217" s="207"/>
      <c r="S217" s="207"/>
      <c r="T217" s="208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02" t="s">
        <v>265</v>
      </c>
      <c r="AU217" s="202" t="s">
        <v>90</v>
      </c>
      <c r="AV217" s="15" t="s">
        <v>270</v>
      </c>
      <c r="AW217" s="15" t="s">
        <v>35</v>
      </c>
      <c r="AX217" s="15" t="s">
        <v>87</v>
      </c>
      <c r="AY217" s="202" t="s">
        <v>255</v>
      </c>
    </row>
    <row r="218" s="2" customFormat="1" ht="24.15" customHeight="1">
      <c r="A218" s="38"/>
      <c r="B218" s="171"/>
      <c r="C218" s="172" t="s">
        <v>366</v>
      </c>
      <c r="D218" s="172" t="s">
        <v>258</v>
      </c>
      <c r="E218" s="173" t="s">
        <v>776</v>
      </c>
      <c r="F218" s="174" t="s">
        <v>777</v>
      </c>
      <c r="G218" s="175" t="s">
        <v>261</v>
      </c>
      <c r="H218" s="176">
        <v>1</v>
      </c>
      <c r="I218" s="177"/>
      <c r="J218" s="178">
        <f>ROUND(I218*H218,2)</f>
        <v>0</v>
      </c>
      <c r="K218" s="174" t="s">
        <v>262</v>
      </c>
      <c r="L218" s="39"/>
      <c r="M218" s="179" t="s">
        <v>1</v>
      </c>
      <c r="N218" s="180" t="s">
        <v>44</v>
      </c>
      <c r="O218" s="77"/>
      <c r="P218" s="181">
        <f>O218*H218</f>
        <v>0</v>
      </c>
      <c r="Q218" s="181">
        <v>0</v>
      </c>
      <c r="R218" s="181">
        <f>Q218*H218</f>
        <v>0</v>
      </c>
      <c r="S218" s="181">
        <v>0</v>
      </c>
      <c r="T218" s="18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3" t="s">
        <v>263</v>
      </c>
      <c r="AT218" s="183" t="s">
        <v>258</v>
      </c>
      <c r="AU218" s="183" t="s">
        <v>90</v>
      </c>
      <c r="AY218" s="19" t="s">
        <v>255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19" t="s">
        <v>87</v>
      </c>
      <c r="BK218" s="184">
        <f>ROUND(I218*H218,2)</f>
        <v>0</v>
      </c>
      <c r="BL218" s="19" t="s">
        <v>263</v>
      </c>
      <c r="BM218" s="183" t="s">
        <v>1910</v>
      </c>
    </row>
    <row r="219" s="14" customFormat="1">
      <c r="A219" s="14"/>
      <c r="B219" s="193"/>
      <c r="C219" s="14"/>
      <c r="D219" s="186" t="s">
        <v>265</v>
      </c>
      <c r="E219" s="194" t="s">
        <v>1</v>
      </c>
      <c r="F219" s="195" t="s">
        <v>87</v>
      </c>
      <c r="G219" s="14"/>
      <c r="H219" s="196">
        <v>1</v>
      </c>
      <c r="I219" s="197"/>
      <c r="J219" s="14"/>
      <c r="K219" s="14"/>
      <c r="L219" s="193"/>
      <c r="M219" s="198"/>
      <c r="N219" s="199"/>
      <c r="O219" s="199"/>
      <c r="P219" s="199"/>
      <c r="Q219" s="199"/>
      <c r="R219" s="199"/>
      <c r="S219" s="199"/>
      <c r="T219" s="20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194" t="s">
        <v>265</v>
      </c>
      <c r="AU219" s="194" t="s">
        <v>90</v>
      </c>
      <c r="AV219" s="14" t="s">
        <v>90</v>
      </c>
      <c r="AW219" s="14" t="s">
        <v>35</v>
      </c>
      <c r="AX219" s="14" t="s">
        <v>87</v>
      </c>
      <c r="AY219" s="194" t="s">
        <v>255</v>
      </c>
    </row>
    <row r="220" s="2" customFormat="1" ht="16.5" customHeight="1">
      <c r="A220" s="38"/>
      <c r="B220" s="171"/>
      <c r="C220" s="209" t="s">
        <v>371</v>
      </c>
      <c r="D220" s="209" t="s">
        <v>277</v>
      </c>
      <c r="E220" s="210" t="s">
        <v>779</v>
      </c>
      <c r="F220" s="211" t="s">
        <v>780</v>
      </c>
      <c r="G220" s="212" t="s">
        <v>261</v>
      </c>
      <c r="H220" s="213">
        <v>1</v>
      </c>
      <c r="I220" s="214"/>
      <c r="J220" s="215">
        <f>ROUND(I220*H220,2)</f>
        <v>0</v>
      </c>
      <c r="K220" s="211" t="s">
        <v>262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0.00014999999999999999</v>
      </c>
      <c r="R220" s="181">
        <f>Q220*H220</f>
        <v>0.00014999999999999999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397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263</v>
      </c>
      <c r="BM220" s="183" t="s">
        <v>1911</v>
      </c>
    </row>
    <row r="221" s="2" customFormat="1" ht="24.15" customHeight="1">
      <c r="A221" s="38"/>
      <c r="B221" s="171"/>
      <c r="C221" s="172" t="s">
        <v>375</v>
      </c>
      <c r="D221" s="172" t="s">
        <v>258</v>
      </c>
      <c r="E221" s="173" t="s">
        <v>782</v>
      </c>
      <c r="F221" s="174" t="s">
        <v>783</v>
      </c>
      <c r="G221" s="175" t="s">
        <v>261</v>
      </c>
      <c r="H221" s="176">
        <v>1</v>
      </c>
      <c r="I221" s="177"/>
      <c r="J221" s="178">
        <f>ROUND(I221*H221,2)</f>
        <v>0</v>
      </c>
      <c r="K221" s="174" t="s">
        <v>262</v>
      </c>
      <c r="L221" s="39"/>
      <c r="M221" s="179" t="s">
        <v>1</v>
      </c>
      <c r="N221" s="180" t="s">
        <v>44</v>
      </c>
      <c r="O221" s="77"/>
      <c r="P221" s="181">
        <f>O221*H221</f>
        <v>0</v>
      </c>
      <c r="Q221" s="181">
        <v>0</v>
      </c>
      <c r="R221" s="181">
        <f>Q221*H221</f>
        <v>0</v>
      </c>
      <c r="S221" s="181">
        <v>0.00044999999999999999</v>
      </c>
      <c r="T221" s="182">
        <f>S221*H221</f>
        <v>0.00044999999999999999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3" t="s">
        <v>263</v>
      </c>
      <c r="AT221" s="183" t="s">
        <v>258</v>
      </c>
      <c r="AU221" s="183" t="s">
        <v>90</v>
      </c>
      <c r="AY221" s="19" t="s">
        <v>255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19" t="s">
        <v>87</v>
      </c>
      <c r="BK221" s="184">
        <f>ROUND(I221*H221,2)</f>
        <v>0</v>
      </c>
      <c r="BL221" s="19" t="s">
        <v>263</v>
      </c>
      <c r="BM221" s="183" t="s">
        <v>1912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87</v>
      </c>
      <c r="G222" s="14"/>
      <c r="H222" s="196">
        <v>1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87</v>
      </c>
      <c r="AY222" s="194" t="s">
        <v>255</v>
      </c>
    </row>
    <row r="223" s="2" customFormat="1" ht="24.15" customHeight="1">
      <c r="A223" s="38"/>
      <c r="B223" s="171"/>
      <c r="C223" s="172" t="s">
        <v>379</v>
      </c>
      <c r="D223" s="172" t="s">
        <v>258</v>
      </c>
      <c r="E223" s="173" t="s">
        <v>785</v>
      </c>
      <c r="F223" s="174" t="s">
        <v>786</v>
      </c>
      <c r="G223" s="175" t="s">
        <v>297</v>
      </c>
      <c r="H223" s="176">
        <v>4.9000000000000004</v>
      </c>
      <c r="I223" s="177"/>
      <c r="J223" s="178">
        <f>ROUND(I223*H223,2)</f>
        <v>0</v>
      </c>
      <c r="K223" s="174" t="s">
        <v>262</v>
      </c>
      <c r="L223" s="39"/>
      <c r="M223" s="179" t="s">
        <v>1</v>
      </c>
      <c r="N223" s="180" t="s">
        <v>44</v>
      </c>
      <c r="O223" s="77"/>
      <c r="P223" s="181">
        <f>O223*H223</f>
        <v>0</v>
      </c>
      <c r="Q223" s="181">
        <v>0</v>
      </c>
      <c r="R223" s="181">
        <f>Q223*H223</f>
        <v>0</v>
      </c>
      <c r="S223" s="181">
        <v>0</v>
      </c>
      <c r="T223" s="18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263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263</v>
      </c>
      <c r="BM223" s="183" t="s">
        <v>1913</v>
      </c>
    </row>
    <row r="224" s="14" customFormat="1">
      <c r="A224" s="14"/>
      <c r="B224" s="193"/>
      <c r="C224" s="14"/>
      <c r="D224" s="186" t="s">
        <v>265</v>
      </c>
      <c r="E224" s="194" t="s">
        <v>1</v>
      </c>
      <c r="F224" s="195" t="s">
        <v>1129</v>
      </c>
      <c r="G224" s="14"/>
      <c r="H224" s="196">
        <v>4.9000000000000004</v>
      </c>
      <c r="I224" s="197"/>
      <c r="J224" s="14"/>
      <c r="K224" s="14"/>
      <c r="L224" s="193"/>
      <c r="M224" s="198"/>
      <c r="N224" s="199"/>
      <c r="O224" s="199"/>
      <c r="P224" s="199"/>
      <c r="Q224" s="199"/>
      <c r="R224" s="199"/>
      <c r="S224" s="199"/>
      <c r="T224" s="20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194" t="s">
        <v>265</v>
      </c>
      <c r="AU224" s="194" t="s">
        <v>90</v>
      </c>
      <c r="AV224" s="14" t="s">
        <v>90</v>
      </c>
      <c r="AW224" s="14" t="s">
        <v>35</v>
      </c>
      <c r="AX224" s="14" t="s">
        <v>79</v>
      </c>
      <c r="AY224" s="194" t="s">
        <v>255</v>
      </c>
    </row>
    <row r="225" s="15" customFormat="1">
      <c r="A225" s="15"/>
      <c r="B225" s="201"/>
      <c r="C225" s="15"/>
      <c r="D225" s="186" t="s">
        <v>265</v>
      </c>
      <c r="E225" s="202" t="s">
        <v>1</v>
      </c>
      <c r="F225" s="203" t="s">
        <v>269</v>
      </c>
      <c r="G225" s="15"/>
      <c r="H225" s="204">
        <v>4.9000000000000004</v>
      </c>
      <c r="I225" s="205"/>
      <c r="J225" s="15"/>
      <c r="K225" s="15"/>
      <c r="L225" s="201"/>
      <c r="M225" s="206"/>
      <c r="N225" s="207"/>
      <c r="O225" s="207"/>
      <c r="P225" s="207"/>
      <c r="Q225" s="207"/>
      <c r="R225" s="207"/>
      <c r="S225" s="207"/>
      <c r="T225" s="208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02" t="s">
        <v>265</v>
      </c>
      <c r="AU225" s="202" t="s">
        <v>90</v>
      </c>
      <c r="AV225" s="15" t="s">
        <v>270</v>
      </c>
      <c r="AW225" s="15" t="s">
        <v>35</v>
      </c>
      <c r="AX225" s="15" t="s">
        <v>87</v>
      </c>
      <c r="AY225" s="202" t="s">
        <v>255</v>
      </c>
    </row>
    <row r="226" s="2" customFormat="1" ht="24.15" customHeight="1">
      <c r="A226" s="38"/>
      <c r="B226" s="171"/>
      <c r="C226" s="172" t="s">
        <v>383</v>
      </c>
      <c r="D226" s="172" t="s">
        <v>258</v>
      </c>
      <c r="E226" s="173" t="s">
        <v>789</v>
      </c>
      <c r="F226" s="174" t="s">
        <v>790</v>
      </c>
      <c r="G226" s="175" t="s">
        <v>261</v>
      </c>
      <c r="H226" s="176">
        <v>1</v>
      </c>
      <c r="I226" s="177"/>
      <c r="J226" s="178">
        <f>ROUND(I226*H226,2)</f>
        <v>0</v>
      </c>
      <c r="K226" s="174" t="s">
        <v>262</v>
      </c>
      <c r="L226" s="39"/>
      <c r="M226" s="179" t="s">
        <v>1</v>
      </c>
      <c r="N226" s="180" t="s">
        <v>44</v>
      </c>
      <c r="O226" s="77"/>
      <c r="P226" s="181">
        <f>O226*H226</f>
        <v>0</v>
      </c>
      <c r="Q226" s="181">
        <v>0</v>
      </c>
      <c r="R226" s="181">
        <f>Q226*H226</f>
        <v>0</v>
      </c>
      <c r="S226" s="181">
        <v>0.024</v>
      </c>
      <c r="T226" s="182">
        <f>S226*H226</f>
        <v>0.024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3" t="s">
        <v>263</v>
      </c>
      <c r="AT226" s="183" t="s">
        <v>258</v>
      </c>
      <c r="AU226" s="183" t="s">
        <v>90</v>
      </c>
      <c r="AY226" s="19" t="s">
        <v>255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19" t="s">
        <v>87</v>
      </c>
      <c r="BK226" s="184">
        <f>ROUND(I226*H226,2)</f>
        <v>0</v>
      </c>
      <c r="BL226" s="19" t="s">
        <v>263</v>
      </c>
      <c r="BM226" s="183" t="s">
        <v>1914</v>
      </c>
    </row>
    <row r="227" s="13" customFormat="1">
      <c r="A227" s="13"/>
      <c r="B227" s="185"/>
      <c r="C227" s="13"/>
      <c r="D227" s="186" t="s">
        <v>265</v>
      </c>
      <c r="E227" s="187" t="s">
        <v>1</v>
      </c>
      <c r="F227" s="188" t="s">
        <v>792</v>
      </c>
      <c r="G227" s="13"/>
      <c r="H227" s="187" t="s">
        <v>1</v>
      </c>
      <c r="I227" s="189"/>
      <c r="J227" s="13"/>
      <c r="K227" s="13"/>
      <c r="L227" s="185"/>
      <c r="M227" s="190"/>
      <c r="N227" s="191"/>
      <c r="O227" s="191"/>
      <c r="P227" s="191"/>
      <c r="Q227" s="191"/>
      <c r="R227" s="191"/>
      <c r="S227" s="191"/>
      <c r="T227" s="19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87" t="s">
        <v>265</v>
      </c>
      <c r="AU227" s="187" t="s">
        <v>90</v>
      </c>
      <c r="AV227" s="13" t="s">
        <v>87</v>
      </c>
      <c r="AW227" s="13" t="s">
        <v>35</v>
      </c>
      <c r="AX227" s="13" t="s">
        <v>79</v>
      </c>
      <c r="AY227" s="187" t="s">
        <v>255</v>
      </c>
    </row>
    <row r="228" s="14" customFormat="1">
      <c r="A228" s="14"/>
      <c r="B228" s="193"/>
      <c r="C228" s="14"/>
      <c r="D228" s="186" t="s">
        <v>265</v>
      </c>
      <c r="E228" s="194" t="s">
        <v>1</v>
      </c>
      <c r="F228" s="195" t="s">
        <v>87</v>
      </c>
      <c r="G228" s="14"/>
      <c r="H228" s="196">
        <v>1</v>
      </c>
      <c r="I228" s="197"/>
      <c r="J228" s="14"/>
      <c r="K228" s="14"/>
      <c r="L228" s="193"/>
      <c r="M228" s="198"/>
      <c r="N228" s="199"/>
      <c r="O228" s="199"/>
      <c r="P228" s="199"/>
      <c r="Q228" s="199"/>
      <c r="R228" s="199"/>
      <c r="S228" s="199"/>
      <c r="T228" s="20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194" t="s">
        <v>265</v>
      </c>
      <c r="AU228" s="194" t="s">
        <v>90</v>
      </c>
      <c r="AV228" s="14" t="s">
        <v>90</v>
      </c>
      <c r="AW228" s="14" t="s">
        <v>35</v>
      </c>
      <c r="AX228" s="14" t="s">
        <v>87</v>
      </c>
      <c r="AY228" s="194" t="s">
        <v>255</v>
      </c>
    </row>
    <row r="229" s="2" customFormat="1" ht="24.15" customHeight="1">
      <c r="A229" s="38"/>
      <c r="B229" s="171"/>
      <c r="C229" s="172" t="s">
        <v>387</v>
      </c>
      <c r="D229" s="172" t="s">
        <v>258</v>
      </c>
      <c r="E229" s="173" t="s">
        <v>793</v>
      </c>
      <c r="F229" s="174" t="s">
        <v>794</v>
      </c>
      <c r="G229" s="175" t="s">
        <v>261</v>
      </c>
      <c r="H229" s="176">
        <v>1</v>
      </c>
      <c r="I229" s="177"/>
      <c r="J229" s="178">
        <f>ROUND(I229*H229,2)</f>
        <v>0</v>
      </c>
      <c r="K229" s="174" t="s">
        <v>262</v>
      </c>
      <c r="L229" s="39"/>
      <c r="M229" s="179" t="s">
        <v>1</v>
      </c>
      <c r="N229" s="180" t="s">
        <v>44</v>
      </c>
      <c r="O229" s="77"/>
      <c r="P229" s="181">
        <f>O229*H229</f>
        <v>0</v>
      </c>
      <c r="Q229" s="181">
        <v>0</v>
      </c>
      <c r="R229" s="181">
        <f>Q229*H229</f>
        <v>0</v>
      </c>
      <c r="S229" s="181">
        <v>0</v>
      </c>
      <c r="T229" s="18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3" t="s">
        <v>263</v>
      </c>
      <c r="AT229" s="183" t="s">
        <v>258</v>
      </c>
      <c r="AU229" s="183" t="s">
        <v>90</v>
      </c>
      <c r="AY229" s="19" t="s">
        <v>255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19" t="s">
        <v>87</v>
      </c>
      <c r="BK229" s="184">
        <f>ROUND(I229*H229,2)</f>
        <v>0</v>
      </c>
      <c r="BL229" s="19" t="s">
        <v>263</v>
      </c>
      <c r="BM229" s="183" t="s">
        <v>1915</v>
      </c>
    </row>
    <row r="230" s="13" customFormat="1">
      <c r="A230" s="13"/>
      <c r="B230" s="185"/>
      <c r="C230" s="13"/>
      <c r="D230" s="186" t="s">
        <v>265</v>
      </c>
      <c r="E230" s="187" t="s">
        <v>1</v>
      </c>
      <c r="F230" s="188" t="s">
        <v>1117</v>
      </c>
      <c r="G230" s="13"/>
      <c r="H230" s="187" t="s">
        <v>1</v>
      </c>
      <c r="I230" s="189"/>
      <c r="J230" s="13"/>
      <c r="K230" s="13"/>
      <c r="L230" s="185"/>
      <c r="M230" s="190"/>
      <c r="N230" s="191"/>
      <c r="O230" s="191"/>
      <c r="P230" s="191"/>
      <c r="Q230" s="191"/>
      <c r="R230" s="191"/>
      <c r="S230" s="191"/>
      <c r="T230" s="19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87" t="s">
        <v>265</v>
      </c>
      <c r="AU230" s="187" t="s">
        <v>90</v>
      </c>
      <c r="AV230" s="13" t="s">
        <v>87</v>
      </c>
      <c r="AW230" s="13" t="s">
        <v>35</v>
      </c>
      <c r="AX230" s="13" t="s">
        <v>79</v>
      </c>
      <c r="AY230" s="187" t="s">
        <v>255</v>
      </c>
    </row>
    <row r="231" s="13" customFormat="1">
      <c r="A231" s="13"/>
      <c r="B231" s="185"/>
      <c r="C231" s="13"/>
      <c r="D231" s="186" t="s">
        <v>265</v>
      </c>
      <c r="E231" s="187" t="s">
        <v>1</v>
      </c>
      <c r="F231" s="188" t="s">
        <v>1883</v>
      </c>
      <c r="G231" s="13"/>
      <c r="H231" s="187" t="s">
        <v>1</v>
      </c>
      <c r="I231" s="189"/>
      <c r="J231" s="13"/>
      <c r="K231" s="13"/>
      <c r="L231" s="185"/>
      <c r="M231" s="190"/>
      <c r="N231" s="191"/>
      <c r="O231" s="191"/>
      <c r="P231" s="191"/>
      <c r="Q231" s="191"/>
      <c r="R231" s="191"/>
      <c r="S231" s="191"/>
      <c r="T231" s="19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87" t="s">
        <v>265</v>
      </c>
      <c r="AU231" s="187" t="s">
        <v>90</v>
      </c>
      <c r="AV231" s="13" t="s">
        <v>87</v>
      </c>
      <c r="AW231" s="13" t="s">
        <v>35</v>
      </c>
      <c r="AX231" s="13" t="s">
        <v>79</v>
      </c>
      <c r="AY231" s="187" t="s">
        <v>255</v>
      </c>
    </row>
    <row r="232" s="14" customFormat="1">
      <c r="A232" s="14"/>
      <c r="B232" s="193"/>
      <c r="C232" s="14"/>
      <c r="D232" s="186" t="s">
        <v>265</v>
      </c>
      <c r="E232" s="194" t="s">
        <v>1</v>
      </c>
      <c r="F232" s="195" t="s">
        <v>87</v>
      </c>
      <c r="G232" s="14"/>
      <c r="H232" s="196">
        <v>1</v>
      </c>
      <c r="I232" s="197"/>
      <c r="J232" s="14"/>
      <c r="K232" s="14"/>
      <c r="L232" s="193"/>
      <c r="M232" s="198"/>
      <c r="N232" s="199"/>
      <c r="O232" s="199"/>
      <c r="P232" s="199"/>
      <c r="Q232" s="199"/>
      <c r="R232" s="199"/>
      <c r="S232" s="199"/>
      <c r="T232" s="20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194" t="s">
        <v>265</v>
      </c>
      <c r="AU232" s="194" t="s">
        <v>90</v>
      </c>
      <c r="AV232" s="14" t="s">
        <v>90</v>
      </c>
      <c r="AW232" s="14" t="s">
        <v>35</v>
      </c>
      <c r="AX232" s="14" t="s">
        <v>79</v>
      </c>
      <c r="AY232" s="194" t="s">
        <v>255</v>
      </c>
    </row>
    <row r="233" s="15" customFormat="1">
      <c r="A233" s="15"/>
      <c r="B233" s="201"/>
      <c r="C233" s="15"/>
      <c r="D233" s="186" t="s">
        <v>265</v>
      </c>
      <c r="E233" s="202" t="s">
        <v>1</v>
      </c>
      <c r="F233" s="203" t="s">
        <v>269</v>
      </c>
      <c r="G233" s="15"/>
      <c r="H233" s="204">
        <v>1</v>
      </c>
      <c r="I233" s="205"/>
      <c r="J233" s="15"/>
      <c r="K233" s="15"/>
      <c r="L233" s="201"/>
      <c r="M233" s="206"/>
      <c r="N233" s="207"/>
      <c r="O233" s="207"/>
      <c r="P233" s="207"/>
      <c r="Q233" s="207"/>
      <c r="R233" s="207"/>
      <c r="S233" s="207"/>
      <c r="T233" s="208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02" t="s">
        <v>265</v>
      </c>
      <c r="AU233" s="202" t="s">
        <v>90</v>
      </c>
      <c r="AV233" s="15" t="s">
        <v>270</v>
      </c>
      <c r="AW233" s="15" t="s">
        <v>35</v>
      </c>
      <c r="AX233" s="15" t="s">
        <v>87</v>
      </c>
      <c r="AY233" s="202" t="s">
        <v>255</v>
      </c>
    </row>
    <row r="234" s="2" customFormat="1" ht="24.15" customHeight="1">
      <c r="A234" s="38"/>
      <c r="B234" s="171"/>
      <c r="C234" s="209" t="s">
        <v>300</v>
      </c>
      <c r="D234" s="209" t="s">
        <v>277</v>
      </c>
      <c r="E234" s="210" t="s">
        <v>1132</v>
      </c>
      <c r="F234" s="211" t="s">
        <v>1133</v>
      </c>
      <c r="G234" s="212" t="s">
        <v>261</v>
      </c>
      <c r="H234" s="213">
        <v>1</v>
      </c>
      <c r="I234" s="214"/>
      <c r="J234" s="215">
        <f>ROUND(I234*H234,2)</f>
        <v>0</v>
      </c>
      <c r="K234" s="211" t="s">
        <v>262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0.00097000000000000005</v>
      </c>
      <c r="R234" s="181">
        <f>Q234*H234</f>
        <v>0.00097000000000000005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397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263</v>
      </c>
      <c r="BM234" s="183" t="s">
        <v>1916</v>
      </c>
    </row>
    <row r="235" s="13" customFormat="1">
      <c r="A235" s="13"/>
      <c r="B235" s="185"/>
      <c r="C235" s="13"/>
      <c r="D235" s="186" t="s">
        <v>265</v>
      </c>
      <c r="E235" s="187" t="s">
        <v>1</v>
      </c>
      <c r="F235" s="188" t="s">
        <v>1117</v>
      </c>
      <c r="G235" s="13"/>
      <c r="H235" s="187" t="s">
        <v>1</v>
      </c>
      <c r="I235" s="189"/>
      <c r="J235" s="13"/>
      <c r="K235" s="13"/>
      <c r="L235" s="185"/>
      <c r="M235" s="190"/>
      <c r="N235" s="191"/>
      <c r="O235" s="191"/>
      <c r="P235" s="191"/>
      <c r="Q235" s="191"/>
      <c r="R235" s="191"/>
      <c r="S235" s="191"/>
      <c r="T235" s="19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87" t="s">
        <v>265</v>
      </c>
      <c r="AU235" s="187" t="s">
        <v>90</v>
      </c>
      <c r="AV235" s="13" t="s">
        <v>87</v>
      </c>
      <c r="AW235" s="13" t="s">
        <v>35</v>
      </c>
      <c r="AX235" s="13" t="s">
        <v>79</v>
      </c>
      <c r="AY235" s="187" t="s">
        <v>255</v>
      </c>
    </row>
    <row r="236" s="13" customFormat="1">
      <c r="A236" s="13"/>
      <c r="B236" s="185"/>
      <c r="C236" s="13"/>
      <c r="D236" s="186" t="s">
        <v>265</v>
      </c>
      <c r="E236" s="187" t="s">
        <v>1</v>
      </c>
      <c r="F236" s="188" t="s">
        <v>1883</v>
      </c>
      <c r="G236" s="13"/>
      <c r="H236" s="187" t="s">
        <v>1</v>
      </c>
      <c r="I236" s="189"/>
      <c r="J236" s="13"/>
      <c r="K236" s="13"/>
      <c r="L236" s="185"/>
      <c r="M236" s="190"/>
      <c r="N236" s="191"/>
      <c r="O236" s="191"/>
      <c r="P236" s="191"/>
      <c r="Q236" s="191"/>
      <c r="R236" s="191"/>
      <c r="S236" s="191"/>
      <c r="T236" s="19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187" t="s">
        <v>265</v>
      </c>
      <c r="AU236" s="187" t="s">
        <v>90</v>
      </c>
      <c r="AV236" s="13" t="s">
        <v>87</v>
      </c>
      <c r="AW236" s="13" t="s">
        <v>35</v>
      </c>
      <c r="AX236" s="13" t="s">
        <v>79</v>
      </c>
      <c r="AY236" s="187" t="s">
        <v>255</v>
      </c>
    </row>
    <row r="237" s="14" customFormat="1">
      <c r="A237" s="14"/>
      <c r="B237" s="193"/>
      <c r="C237" s="14"/>
      <c r="D237" s="186" t="s">
        <v>265</v>
      </c>
      <c r="E237" s="194" t="s">
        <v>1</v>
      </c>
      <c r="F237" s="195" t="s">
        <v>87</v>
      </c>
      <c r="G237" s="14"/>
      <c r="H237" s="196">
        <v>1</v>
      </c>
      <c r="I237" s="197"/>
      <c r="J237" s="14"/>
      <c r="K237" s="14"/>
      <c r="L237" s="193"/>
      <c r="M237" s="198"/>
      <c r="N237" s="199"/>
      <c r="O237" s="199"/>
      <c r="P237" s="199"/>
      <c r="Q237" s="199"/>
      <c r="R237" s="199"/>
      <c r="S237" s="199"/>
      <c r="T237" s="20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194" t="s">
        <v>265</v>
      </c>
      <c r="AU237" s="194" t="s">
        <v>90</v>
      </c>
      <c r="AV237" s="14" t="s">
        <v>90</v>
      </c>
      <c r="AW237" s="14" t="s">
        <v>35</v>
      </c>
      <c r="AX237" s="14" t="s">
        <v>87</v>
      </c>
      <c r="AY237" s="194" t="s">
        <v>255</v>
      </c>
    </row>
    <row r="238" s="2" customFormat="1" ht="24.15" customHeight="1">
      <c r="A238" s="38"/>
      <c r="B238" s="171"/>
      <c r="C238" s="172" t="s">
        <v>306</v>
      </c>
      <c r="D238" s="172" t="s">
        <v>258</v>
      </c>
      <c r="E238" s="173" t="s">
        <v>799</v>
      </c>
      <c r="F238" s="174" t="s">
        <v>800</v>
      </c>
      <c r="G238" s="175" t="s">
        <v>261</v>
      </c>
      <c r="H238" s="176">
        <v>1</v>
      </c>
      <c r="I238" s="177"/>
      <c r="J238" s="178">
        <f>ROUND(I238*H238,2)</f>
        <v>0</v>
      </c>
      <c r="K238" s="174" t="s">
        <v>1</v>
      </c>
      <c r="L238" s="39"/>
      <c r="M238" s="179" t="s">
        <v>1</v>
      </c>
      <c r="N238" s="180" t="s">
        <v>44</v>
      </c>
      <c r="O238" s="77"/>
      <c r="P238" s="181">
        <f>O238*H238</f>
        <v>0</v>
      </c>
      <c r="Q238" s="181">
        <v>0</v>
      </c>
      <c r="R238" s="181">
        <f>Q238*H238</f>
        <v>0</v>
      </c>
      <c r="S238" s="181">
        <v>0</v>
      </c>
      <c r="T238" s="18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3" t="s">
        <v>263</v>
      </c>
      <c r="AT238" s="183" t="s">
        <v>258</v>
      </c>
      <c r="AU238" s="183" t="s">
        <v>90</v>
      </c>
      <c r="AY238" s="19" t="s">
        <v>255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19" t="s">
        <v>87</v>
      </c>
      <c r="BK238" s="184">
        <f>ROUND(I238*H238,2)</f>
        <v>0</v>
      </c>
      <c r="BL238" s="19" t="s">
        <v>263</v>
      </c>
      <c r="BM238" s="183" t="s">
        <v>1917</v>
      </c>
    </row>
    <row r="239" s="14" customFormat="1">
      <c r="A239" s="14"/>
      <c r="B239" s="193"/>
      <c r="C239" s="14"/>
      <c r="D239" s="186" t="s">
        <v>265</v>
      </c>
      <c r="E239" s="194" t="s">
        <v>1</v>
      </c>
      <c r="F239" s="195" t="s">
        <v>87</v>
      </c>
      <c r="G239" s="14"/>
      <c r="H239" s="196">
        <v>1</v>
      </c>
      <c r="I239" s="197"/>
      <c r="J239" s="14"/>
      <c r="K239" s="14"/>
      <c r="L239" s="193"/>
      <c r="M239" s="198"/>
      <c r="N239" s="199"/>
      <c r="O239" s="199"/>
      <c r="P239" s="199"/>
      <c r="Q239" s="199"/>
      <c r="R239" s="199"/>
      <c r="S239" s="199"/>
      <c r="T239" s="20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4" t="s">
        <v>265</v>
      </c>
      <c r="AU239" s="194" t="s">
        <v>90</v>
      </c>
      <c r="AV239" s="14" t="s">
        <v>90</v>
      </c>
      <c r="AW239" s="14" t="s">
        <v>35</v>
      </c>
      <c r="AX239" s="14" t="s">
        <v>87</v>
      </c>
      <c r="AY239" s="194" t="s">
        <v>255</v>
      </c>
    </row>
    <row r="240" s="2" customFormat="1" ht="16.5" customHeight="1">
      <c r="A240" s="38"/>
      <c r="B240" s="171"/>
      <c r="C240" s="209" t="s">
        <v>397</v>
      </c>
      <c r="D240" s="209" t="s">
        <v>277</v>
      </c>
      <c r="E240" s="210" t="s">
        <v>802</v>
      </c>
      <c r="F240" s="211" t="s">
        <v>803</v>
      </c>
      <c r="G240" s="212" t="s">
        <v>261</v>
      </c>
      <c r="H240" s="213">
        <v>1</v>
      </c>
      <c r="I240" s="214"/>
      <c r="J240" s="215">
        <f>ROUND(I240*H240,2)</f>
        <v>0</v>
      </c>
      <c r="K240" s="211" t="s">
        <v>262</v>
      </c>
      <c r="L240" s="216"/>
      <c r="M240" s="217" t="s">
        <v>1</v>
      </c>
      <c r="N240" s="218" t="s">
        <v>44</v>
      </c>
      <c r="O240" s="77"/>
      <c r="P240" s="181">
        <f>O240*H240</f>
        <v>0</v>
      </c>
      <c r="Q240" s="181">
        <v>0.0022000000000000001</v>
      </c>
      <c r="R240" s="181">
        <f>Q240*H240</f>
        <v>0.0022000000000000001</v>
      </c>
      <c r="S240" s="181">
        <v>0</v>
      </c>
      <c r="T240" s="18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3" t="s">
        <v>397</v>
      </c>
      <c r="AT240" s="183" t="s">
        <v>277</v>
      </c>
      <c r="AU240" s="183" t="s">
        <v>90</v>
      </c>
      <c r="AY240" s="19" t="s">
        <v>255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19" t="s">
        <v>87</v>
      </c>
      <c r="BK240" s="184">
        <f>ROUND(I240*H240,2)</f>
        <v>0</v>
      </c>
      <c r="BL240" s="19" t="s">
        <v>263</v>
      </c>
      <c r="BM240" s="183" t="s">
        <v>1918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87</v>
      </c>
      <c r="G241" s="14"/>
      <c r="H241" s="196">
        <v>1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87</v>
      </c>
      <c r="AY241" s="194" t="s">
        <v>255</v>
      </c>
    </row>
    <row r="242" s="2" customFormat="1" ht="49.05" customHeight="1">
      <c r="A242" s="38"/>
      <c r="B242" s="171"/>
      <c r="C242" s="172" t="s">
        <v>401</v>
      </c>
      <c r="D242" s="172" t="s">
        <v>258</v>
      </c>
      <c r="E242" s="173" t="s">
        <v>805</v>
      </c>
      <c r="F242" s="174" t="s">
        <v>806</v>
      </c>
      <c r="G242" s="175" t="s">
        <v>759</v>
      </c>
      <c r="H242" s="224"/>
      <c r="I242" s="177"/>
      <c r="J242" s="178">
        <f>ROUND(I242*H242,2)</f>
        <v>0</v>
      </c>
      <c r="K242" s="174" t="s">
        <v>262</v>
      </c>
      <c r="L242" s="39"/>
      <c r="M242" s="179" t="s">
        <v>1</v>
      </c>
      <c r="N242" s="180" t="s">
        <v>44</v>
      </c>
      <c r="O242" s="77"/>
      <c r="P242" s="181">
        <f>O242*H242</f>
        <v>0</v>
      </c>
      <c r="Q242" s="181">
        <v>0</v>
      </c>
      <c r="R242" s="181">
        <f>Q242*H242</f>
        <v>0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263</v>
      </c>
      <c r="AT242" s="183" t="s">
        <v>258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1919</v>
      </c>
    </row>
    <row r="243" s="12" customFormat="1" ht="22.8" customHeight="1">
      <c r="A243" s="12"/>
      <c r="B243" s="158"/>
      <c r="C243" s="12"/>
      <c r="D243" s="159" t="s">
        <v>78</v>
      </c>
      <c r="E243" s="169" t="s">
        <v>823</v>
      </c>
      <c r="F243" s="169" t="s">
        <v>824</v>
      </c>
      <c r="G243" s="12"/>
      <c r="H243" s="12"/>
      <c r="I243" s="161"/>
      <c r="J243" s="170">
        <f>BK243</f>
        <v>0</v>
      </c>
      <c r="K243" s="12"/>
      <c r="L243" s="158"/>
      <c r="M243" s="163"/>
      <c r="N243" s="164"/>
      <c r="O243" s="164"/>
      <c r="P243" s="165">
        <f>SUM(P244:P276)</f>
        <v>0</v>
      </c>
      <c r="Q243" s="164"/>
      <c r="R243" s="165">
        <f>SUM(R244:R276)</f>
        <v>0.24010484000000001</v>
      </c>
      <c r="S243" s="164"/>
      <c r="T243" s="166">
        <f>SUM(T244:T276)</f>
        <v>0.51768000000000003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159" t="s">
        <v>90</v>
      </c>
      <c r="AT243" s="167" t="s">
        <v>78</v>
      </c>
      <c r="AU243" s="167" t="s">
        <v>87</v>
      </c>
      <c r="AY243" s="159" t="s">
        <v>255</v>
      </c>
      <c r="BK243" s="168">
        <f>SUM(BK244:BK276)</f>
        <v>0</v>
      </c>
    </row>
    <row r="244" s="2" customFormat="1" ht="37.8" customHeight="1">
      <c r="A244" s="38"/>
      <c r="B244" s="171"/>
      <c r="C244" s="172" t="s">
        <v>406</v>
      </c>
      <c r="D244" s="172" t="s">
        <v>258</v>
      </c>
      <c r="E244" s="173" t="s">
        <v>825</v>
      </c>
      <c r="F244" s="174" t="s">
        <v>826</v>
      </c>
      <c r="G244" s="175" t="s">
        <v>693</v>
      </c>
      <c r="H244" s="176">
        <v>57.520000000000003</v>
      </c>
      <c r="I244" s="177"/>
      <c r="J244" s="178">
        <f>ROUND(I244*H244,2)</f>
        <v>0</v>
      </c>
      <c r="K244" s="174" t="s">
        <v>262</v>
      </c>
      <c r="L244" s="39"/>
      <c r="M244" s="179" t="s">
        <v>1</v>
      </c>
      <c r="N244" s="180" t="s">
        <v>44</v>
      </c>
      <c r="O244" s="77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3" t="s">
        <v>263</v>
      </c>
      <c r="AT244" s="183" t="s">
        <v>258</v>
      </c>
      <c r="AU244" s="183" t="s">
        <v>90</v>
      </c>
      <c r="AY244" s="19" t="s">
        <v>255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19" t="s">
        <v>87</v>
      </c>
      <c r="BK244" s="184">
        <f>ROUND(I244*H244,2)</f>
        <v>0</v>
      </c>
      <c r="BL244" s="19" t="s">
        <v>263</v>
      </c>
      <c r="BM244" s="183" t="s">
        <v>1920</v>
      </c>
    </row>
    <row r="245" s="13" customFormat="1">
      <c r="A245" s="13"/>
      <c r="B245" s="185"/>
      <c r="C245" s="13"/>
      <c r="D245" s="186" t="s">
        <v>265</v>
      </c>
      <c r="E245" s="187" t="s">
        <v>1</v>
      </c>
      <c r="F245" s="188" t="s">
        <v>828</v>
      </c>
      <c r="G245" s="13"/>
      <c r="H245" s="187" t="s">
        <v>1</v>
      </c>
      <c r="I245" s="189"/>
      <c r="J245" s="13"/>
      <c r="K245" s="13"/>
      <c r="L245" s="185"/>
      <c r="M245" s="190"/>
      <c r="N245" s="191"/>
      <c r="O245" s="191"/>
      <c r="P245" s="191"/>
      <c r="Q245" s="191"/>
      <c r="R245" s="191"/>
      <c r="S245" s="191"/>
      <c r="T245" s="19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87" t="s">
        <v>265</v>
      </c>
      <c r="AU245" s="187" t="s">
        <v>90</v>
      </c>
      <c r="AV245" s="13" t="s">
        <v>87</v>
      </c>
      <c r="AW245" s="13" t="s">
        <v>35</v>
      </c>
      <c r="AX245" s="13" t="s">
        <v>79</v>
      </c>
      <c r="AY245" s="187" t="s">
        <v>255</v>
      </c>
    </row>
    <row r="246" s="13" customFormat="1">
      <c r="A246" s="13"/>
      <c r="B246" s="185"/>
      <c r="C246" s="13"/>
      <c r="D246" s="186" t="s">
        <v>265</v>
      </c>
      <c r="E246" s="187" t="s">
        <v>1</v>
      </c>
      <c r="F246" s="188" t="s">
        <v>1883</v>
      </c>
      <c r="G246" s="13"/>
      <c r="H246" s="187" t="s">
        <v>1</v>
      </c>
      <c r="I246" s="189"/>
      <c r="J246" s="13"/>
      <c r="K246" s="13"/>
      <c r="L246" s="185"/>
      <c r="M246" s="190"/>
      <c r="N246" s="191"/>
      <c r="O246" s="191"/>
      <c r="P246" s="191"/>
      <c r="Q246" s="191"/>
      <c r="R246" s="191"/>
      <c r="S246" s="191"/>
      <c r="T246" s="19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87" t="s">
        <v>265</v>
      </c>
      <c r="AU246" s="187" t="s">
        <v>90</v>
      </c>
      <c r="AV246" s="13" t="s">
        <v>87</v>
      </c>
      <c r="AW246" s="13" t="s">
        <v>35</v>
      </c>
      <c r="AX246" s="13" t="s">
        <v>79</v>
      </c>
      <c r="AY246" s="187" t="s">
        <v>255</v>
      </c>
    </row>
    <row r="247" s="14" customFormat="1">
      <c r="A247" s="14"/>
      <c r="B247" s="193"/>
      <c r="C247" s="14"/>
      <c r="D247" s="186" t="s">
        <v>265</v>
      </c>
      <c r="E247" s="194" t="s">
        <v>1</v>
      </c>
      <c r="F247" s="195" t="s">
        <v>1888</v>
      </c>
      <c r="G247" s="14"/>
      <c r="H247" s="196">
        <v>57.520000000000003</v>
      </c>
      <c r="I247" s="197"/>
      <c r="J247" s="14"/>
      <c r="K247" s="14"/>
      <c r="L247" s="193"/>
      <c r="M247" s="198"/>
      <c r="N247" s="199"/>
      <c r="O247" s="199"/>
      <c r="P247" s="199"/>
      <c r="Q247" s="199"/>
      <c r="R247" s="199"/>
      <c r="S247" s="199"/>
      <c r="T247" s="20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194" t="s">
        <v>265</v>
      </c>
      <c r="AU247" s="194" t="s">
        <v>90</v>
      </c>
      <c r="AV247" s="14" t="s">
        <v>90</v>
      </c>
      <c r="AW247" s="14" t="s">
        <v>35</v>
      </c>
      <c r="AX247" s="14" t="s">
        <v>79</v>
      </c>
      <c r="AY247" s="194" t="s">
        <v>255</v>
      </c>
    </row>
    <row r="248" s="15" customFormat="1">
      <c r="A248" s="15"/>
      <c r="B248" s="201"/>
      <c r="C248" s="15"/>
      <c r="D248" s="186" t="s">
        <v>265</v>
      </c>
      <c r="E248" s="202" t="s">
        <v>1</v>
      </c>
      <c r="F248" s="203" t="s">
        <v>269</v>
      </c>
      <c r="G248" s="15"/>
      <c r="H248" s="204">
        <v>57.520000000000003</v>
      </c>
      <c r="I248" s="205"/>
      <c r="J248" s="15"/>
      <c r="K248" s="15"/>
      <c r="L248" s="201"/>
      <c r="M248" s="206"/>
      <c r="N248" s="207"/>
      <c r="O248" s="207"/>
      <c r="P248" s="207"/>
      <c r="Q248" s="207"/>
      <c r="R248" s="207"/>
      <c r="S248" s="207"/>
      <c r="T248" s="208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02" t="s">
        <v>265</v>
      </c>
      <c r="AU248" s="202" t="s">
        <v>90</v>
      </c>
      <c r="AV248" s="15" t="s">
        <v>270</v>
      </c>
      <c r="AW248" s="15" t="s">
        <v>35</v>
      </c>
      <c r="AX248" s="15" t="s">
        <v>87</v>
      </c>
      <c r="AY248" s="202" t="s">
        <v>255</v>
      </c>
    </row>
    <row r="249" s="2" customFormat="1" ht="24.15" customHeight="1">
      <c r="A249" s="38"/>
      <c r="B249" s="171"/>
      <c r="C249" s="172" t="s">
        <v>410</v>
      </c>
      <c r="D249" s="172" t="s">
        <v>258</v>
      </c>
      <c r="E249" s="173" t="s">
        <v>829</v>
      </c>
      <c r="F249" s="174" t="s">
        <v>830</v>
      </c>
      <c r="G249" s="175" t="s">
        <v>693</v>
      </c>
      <c r="H249" s="176">
        <v>57.520000000000003</v>
      </c>
      <c r="I249" s="177"/>
      <c r="J249" s="178">
        <f>ROUND(I249*H249,2)</f>
        <v>0</v>
      </c>
      <c r="K249" s="174" t="s">
        <v>262</v>
      </c>
      <c r="L249" s="39"/>
      <c r="M249" s="179" t="s">
        <v>1</v>
      </c>
      <c r="N249" s="180" t="s">
        <v>44</v>
      </c>
      <c r="O249" s="77"/>
      <c r="P249" s="181">
        <f>O249*H249</f>
        <v>0</v>
      </c>
      <c r="Q249" s="181">
        <v>0</v>
      </c>
      <c r="R249" s="181">
        <f>Q249*H249</f>
        <v>0</v>
      </c>
      <c r="S249" s="181">
        <v>0</v>
      </c>
      <c r="T249" s="18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83" t="s">
        <v>263</v>
      </c>
      <c r="AT249" s="183" t="s">
        <v>258</v>
      </c>
      <c r="AU249" s="183" t="s">
        <v>90</v>
      </c>
      <c r="AY249" s="19" t="s">
        <v>255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19" t="s">
        <v>87</v>
      </c>
      <c r="BK249" s="184">
        <f>ROUND(I249*H249,2)</f>
        <v>0</v>
      </c>
      <c r="BL249" s="19" t="s">
        <v>263</v>
      </c>
      <c r="BM249" s="183" t="s">
        <v>1921</v>
      </c>
    </row>
    <row r="250" s="13" customFormat="1">
      <c r="A250" s="13"/>
      <c r="B250" s="185"/>
      <c r="C250" s="13"/>
      <c r="D250" s="186" t="s">
        <v>265</v>
      </c>
      <c r="E250" s="187" t="s">
        <v>1</v>
      </c>
      <c r="F250" s="188" t="s">
        <v>828</v>
      </c>
      <c r="G250" s="13"/>
      <c r="H250" s="187" t="s">
        <v>1</v>
      </c>
      <c r="I250" s="189"/>
      <c r="J250" s="13"/>
      <c r="K250" s="13"/>
      <c r="L250" s="185"/>
      <c r="M250" s="190"/>
      <c r="N250" s="191"/>
      <c r="O250" s="191"/>
      <c r="P250" s="191"/>
      <c r="Q250" s="191"/>
      <c r="R250" s="191"/>
      <c r="S250" s="191"/>
      <c r="T250" s="19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187" t="s">
        <v>265</v>
      </c>
      <c r="AU250" s="187" t="s">
        <v>90</v>
      </c>
      <c r="AV250" s="13" t="s">
        <v>87</v>
      </c>
      <c r="AW250" s="13" t="s">
        <v>35</v>
      </c>
      <c r="AX250" s="13" t="s">
        <v>79</v>
      </c>
      <c r="AY250" s="187" t="s">
        <v>255</v>
      </c>
    </row>
    <row r="251" s="13" customFormat="1">
      <c r="A251" s="13"/>
      <c r="B251" s="185"/>
      <c r="C251" s="13"/>
      <c r="D251" s="186" t="s">
        <v>265</v>
      </c>
      <c r="E251" s="187" t="s">
        <v>1</v>
      </c>
      <c r="F251" s="188" t="s">
        <v>1883</v>
      </c>
      <c r="G251" s="13"/>
      <c r="H251" s="187" t="s">
        <v>1</v>
      </c>
      <c r="I251" s="189"/>
      <c r="J251" s="13"/>
      <c r="K251" s="13"/>
      <c r="L251" s="185"/>
      <c r="M251" s="190"/>
      <c r="N251" s="191"/>
      <c r="O251" s="191"/>
      <c r="P251" s="191"/>
      <c r="Q251" s="191"/>
      <c r="R251" s="191"/>
      <c r="S251" s="191"/>
      <c r="T251" s="19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87" t="s">
        <v>265</v>
      </c>
      <c r="AU251" s="187" t="s">
        <v>90</v>
      </c>
      <c r="AV251" s="13" t="s">
        <v>87</v>
      </c>
      <c r="AW251" s="13" t="s">
        <v>35</v>
      </c>
      <c r="AX251" s="13" t="s">
        <v>79</v>
      </c>
      <c r="AY251" s="187" t="s">
        <v>255</v>
      </c>
    </row>
    <row r="252" s="14" customFormat="1">
      <c r="A252" s="14"/>
      <c r="B252" s="193"/>
      <c r="C252" s="14"/>
      <c r="D252" s="186" t="s">
        <v>265</v>
      </c>
      <c r="E252" s="194" t="s">
        <v>1</v>
      </c>
      <c r="F252" s="195" t="s">
        <v>1888</v>
      </c>
      <c r="G252" s="14"/>
      <c r="H252" s="196">
        <v>57.520000000000003</v>
      </c>
      <c r="I252" s="197"/>
      <c r="J252" s="14"/>
      <c r="K252" s="14"/>
      <c r="L252" s="193"/>
      <c r="M252" s="198"/>
      <c r="N252" s="199"/>
      <c r="O252" s="199"/>
      <c r="P252" s="199"/>
      <c r="Q252" s="199"/>
      <c r="R252" s="199"/>
      <c r="S252" s="199"/>
      <c r="T252" s="20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194" t="s">
        <v>265</v>
      </c>
      <c r="AU252" s="194" t="s">
        <v>90</v>
      </c>
      <c r="AV252" s="14" t="s">
        <v>90</v>
      </c>
      <c r="AW252" s="14" t="s">
        <v>35</v>
      </c>
      <c r="AX252" s="14" t="s">
        <v>79</v>
      </c>
      <c r="AY252" s="194" t="s">
        <v>255</v>
      </c>
    </row>
    <row r="253" s="15" customFormat="1">
      <c r="A253" s="15"/>
      <c r="B253" s="201"/>
      <c r="C253" s="15"/>
      <c r="D253" s="186" t="s">
        <v>265</v>
      </c>
      <c r="E253" s="202" t="s">
        <v>1</v>
      </c>
      <c r="F253" s="203" t="s">
        <v>269</v>
      </c>
      <c r="G253" s="15"/>
      <c r="H253" s="204">
        <v>57.520000000000003</v>
      </c>
      <c r="I253" s="205"/>
      <c r="J253" s="15"/>
      <c r="K253" s="15"/>
      <c r="L253" s="201"/>
      <c r="M253" s="206"/>
      <c r="N253" s="207"/>
      <c r="O253" s="207"/>
      <c r="P253" s="207"/>
      <c r="Q253" s="207"/>
      <c r="R253" s="207"/>
      <c r="S253" s="207"/>
      <c r="T253" s="208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02" t="s">
        <v>265</v>
      </c>
      <c r="AU253" s="202" t="s">
        <v>90</v>
      </c>
      <c r="AV253" s="15" t="s">
        <v>270</v>
      </c>
      <c r="AW253" s="15" t="s">
        <v>35</v>
      </c>
      <c r="AX253" s="15" t="s">
        <v>87</v>
      </c>
      <c r="AY253" s="202" t="s">
        <v>255</v>
      </c>
    </row>
    <row r="254" s="2" customFormat="1" ht="24.15" customHeight="1">
      <c r="A254" s="38"/>
      <c r="B254" s="171"/>
      <c r="C254" s="172" t="s">
        <v>414</v>
      </c>
      <c r="D254" s="172" t="s">
        <v>258</v>
      </c>
      <c r="E254" s="173" t="s">
        <v>832</v>
      </c>
      <c r="F254" s="174" t="s">
        <v>833</v>
      </c>
      <c r="G254" s="175" t="s">
        <v>693</v>
      </c>
      <c r="H254" s="176">
        <v>172.56</v>
      </c>
      <c r="I254" s="177"/>
      <c r="J254" s="178">
        <f>ROUND(I254*H254,2)</f>
        <v>0</v>
      </c>
      <c r="K254" s="174" t="s">
        <v>262</v>
      </c>
      <c r="L254" s="39"/>
      <c r="M254" s="179" t="s">
        <v>1</v>
      </c>
      <c r="N254" s="180" t="s">
        <v>44</v>
      </c>
      <c r="O254" s="77"/>
      <c r="P254" s="181">
        <f>O254*H254</f>
        <v>0</v>
      </c>
      <c r="Q254" s="181">
        <v>0</v>
      </c>
      <c r="R254" s="181">
        <f>Q254*H254</f>
        <v>0</v>
      </c>
      <c r="S254" s="181">
        <v>0.0030000000000000001</v>
      </c>
      <c r="T254" s="182">
        <f>S254*H254</f>
        <v>0.51768000000000003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3" t="s">
        <v>263</v>
      </c>
      <c r="AT254" s="183" t="s">
        <v>258</v>
      </c>
      <c r="AU254" s="183" t="s">
        <v>90</v>
      </c>
      <c r="AY254" s="19" t="s">
        <v>255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19" t="s">
        <v>87</v>
      </c>
      <c r="BK254" s="184">
        <f>ROUND(I254*H254,2)</f>
        <v>0</v>
      </c>
      <c r="BL254" s="19" t="s">
        <v>263</v>
      </c>
      <c r="BM254" s="183" t="s">
        <v>1922</v>
      </c>
    </row>
    <row r="255" s="13" customFormat="1">
      <c r="A255" s="13"/>
      <c r="B255" s="185"/>
      <c r="C255" s="13"/>
      <c r="D255" s="186" t="s">
        <v>265</v>
      </c>
      <c r="E255" s="187" t="s">
        <v>1</v>
      </c>
      <c r="F255" s="188" t="s">
        <v>835</v>
      </c>
      <c r="G255" s="13"/>
      <c r="H255" s="187" t="s">
        <v>1</v>
      </c>
      <c r="I255" s="189"/>
      <c r="J255" s="13"/>
      <c r="K255" s="13"/>
      <c r="L255" s="185"/>
      <c r="M255" s="190"/>
      <c r="N255" s="191"/>
      <c r="O255" s="191"/>
      <c r="P255" s="191"/>
      <c r="Q255" s="191"/>
      <c r="R255" s="191"/>
      <c r="S255" s="191"/>
      <c r="T255" s="19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87" t="s">
        <v>265</v>
      </c>
      <c r="AU255" s="187" t="s">
        <v>90</v>
      </c>
      <c r="AV255" s="13" t="s">
        <v>87</v>
      </c>
      <c r="AW255" s="13" t="s">
        <v>35</v>
      </c>
      <c r="AX255" s="13" t="s">
        <v>79</v>
      </c>
      <c r="AY255" s="187" t="s">
        <v>255</v>
      </c>
    </row>
    <row r="256" s="13" customFormat="1">
      <c r="A256" s="13"/>
      <c r="B256" s="185"/>
      <c r="C256" s="13"/>
      <c r="D256" s="186" t="s">
        <v>265</v>
      </c>
      <c r="E256" s="187" t="s">
        <v>1</v>
      </c>
      <c r="F256" s="188" t="s">
        <v>1883</v>
      </c>
      <c r="G256" s="13"/>
      <c r="H256" s="187" t="s">
        <v>1</v>
      </c>
      <c r="I256" s="189"/>
      <c r="J256" s="13"/>
      <c r="K256" s="13"/>
      <c r="L256" s="185"/>
      <c r="M256" s="190"/>
      <c r="N256" s="191"/>
      <c r="O256" s="191"/>
      <c r="P256" s="191"/>
      <c r="Q256" s="191"/>
      <c r="R256" s="191"/>
      <c r="S256" s="191"/>
      <c r="T256" s="19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187" t="s">
        <v>265</v>
      </c>
      <c r="AU256" s="187" t="s">
        <v>90</v>
      </c>
      <c r="AV256" s="13" t="s">
        <v>87</v>
      </c>
      <c r="AW256" s="13" t="s">
        <v>35</v>
      </c>
      <c r="AX256" s="13" t="s">
        <v>79</v>
      </c>
      <c r="AY256" s="187" t="s">
        <v>255</v>
      </c>
    </row>
    <row r="257" s="14" customFormat="1">
      <c r="A257" s="14"/>
      <c r="B257" s="193"/>
      <c r="C257" s="14"/>
      <c r="D257" s="186" t="s">
        <v>265</v>
      </c>
      <c r="E257" s="194" t="s">
        <v>1</v>
      </c>
      <c r="F257" s="195" t="s">
        <v>1923</v>
      </c>
      <c r="G257" s="14"/>
      <c r="H257" s="196">
        <v>172.56</v>
      </c>
      <c r="I257" s="197"/>
      <c r="J257" s="14"/>
      <c r="K257" s="14"/>
      <c r="L257" s="193"/>
      <c r="M257" s="198"/>
      <c r="N257" s="199"/>
      <c r="O257" s="199"/>
      <c r="P257" s="199"/>
      <c r="Q257" s="199"/>
      <c r="R257" s="199"/>
      <c r="S257" s="199"/>
      <c r="T257" s="20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194" t="s">
        <v>265</v>
      </c>
      <c r="AU257" s="194" t="s">
        <v>90</v>
      </c>
      <c r="AV257" s="14" t="s">
        <v>90</v>
      </c>
      <c r="AW257" s="14" t="s">
        <v>35</v>
      </c>
      <c r="AX257" s="14" t="s">
        <v>79</v>
      </c>
      <c r="AY257" s="194" t="s">
        <v>255</v>
      </c>
    </row>
    <row r="258" s="15" customFormat="1">
      <c r="A258" s="15"/>
      <c r="B258" s="201"/>
      <c r="C258" s="15"/>
      <c r="D258" s="186" t="s">
        <v>265</v>
      </c>
      <c r="E258" s="202" t="s">
        <v>1</v>
      </c>
      <c r="F258" s="203" t="s">
        <v>269</v>
      </c>
      <c r="G258" s="15"/>
      <c r="H258" s="204">
        <v>172.56</v>
      </c>
      <c r="I258" s="205"/>
      <c r="J258" s="15"/>
      <c r="K258" s="15"/>
      <c r="L258" s="201"/>
      <c r="M258" s="206"/>
      <c r="N258" s="207"/>
      <c r="O258" s="207"/>
      <c r="P258" s="207"/>
      <c r="Q258" s="207"/>
      <c r="R258" s="207"/>
      <c r="S258" s="207"/>
      <c r="T258" s="208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02" t="s">
        <v>265</v>
      </c>
      <c r="AU258" s="202" t="s">
        <v>90</v>
      </c>
      <c r="AV258" s="15" t="s">
        <v>270</v>
      </c>
      <c r="AW258" s="15" t="s">
        <v>35</v>
      </c>
      <c r="AX258" s="15" t="s">
        <v>87</v>
      </c>
      <c r="AY258" s="202" t="s">
        <v>255</v>
      </c>
    </row>
    <row r="259" s="2" customFormat="1" ht="24.15" customHeight="1">
      <c r="A259" s="38"/>
      <c r="B259" s="171"/>
      <c r="C259" s="172" t="s">
        <v>418</v>
      </c>
      <c r="D259" s="172" t="s">
        <v>258</v>
      </c>
      <c r="E259" s="173" t="s">
        <v>838</v>
      </c>
      <c r="F259" s="174" t="s">
        <v>839</v>
      </c>
      <c r="G259" s="175" t="s">
        <v>693</v>
      </c>
      <c r="H259" s="176">
        <v>57.520000000000003</v>
      </c>
      <c r="I259" s="177"/>
      <c r="J259" s="178">
        <f>ROUND(I259*H259,2)</f>
        <v>0</v>
      </c>
      <c r="K259" s="174" t="s">
        <v>840</v>
      </c>
      <c r="L259" s="39"/>
      <c r="M259" s="179" t="s">
        <v>1</v>
      </c>
      <c r="N259" s="180" t="s">
        <v>44</v>
      </c>
      <c r="O259" s="77"/>
      <c r="P259" s="181">
        <f>O259*H259</f>
        <v>0</v>
      </c>
      <c r="Q259" s="181">
        <v>0.00029999999999999997</v>
      </c>
      <c r="R259" s="181">
        <f>Q259*H259</f>
        <v>0.017256000000000001</v>
      </c>
      <c r="S259" s="181">
        <v>0</v>
      </c>
      <c r="T259" s="18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3" t="s">
        <v>263</v>
      </c>
      <c r="AT259" s="183" t="s">
        <v>258</v>
      </c>
      <c r="AU259" s="183" t="s">
        <v>90</v>
      </c>
      <c r="AY259" s="19" t="s">
        <v>255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19" t="s">
        <v>87</v>
      </c>
      <c r="BK259" s="184">
        <f>ROUND(I259*H259,2)</f>
        <v>0</v>
      </c>
      <c r="BL259" s="19" t="s">
        <v>263</v>
      </c>
      <c r="BM259" s="183" t="s">
        <v>1924</v>
      </c>
    </row>
    <row r="260" s="13" customFormat="1">
      <c r="A260" s="13"/>
      <c r="B260" s="185"/>
      <c r="C260" s="13"/>
      <c r="D260" s="186" t="s">
        <v>265</v>
      </c>
      <c r="E260" s="187" t="s">
        <v>1</v>
      </c>
      <c r="F260" s="188" t="s">
        <v>1883</v>
      </c>
      <c r="G260" s="13"/>
      <c r="H260" s="187" t="s">
        <v>1</v>
      </c>
      <c r="I260" s="189"/>
      <c r="J260" s="13"/>
      <c r="K260" s="13"/>
      <c r="L260" s="185"/>
      <c r="M260" s="190"/>
      <c r="N260" s="191"/>
      <c r="O260" s="191"/>
      <c r="P260" s="191"/>
      <c r="Q260" s="191"/>
      <c r="R260" s="191"/>
      <c r="S260" s="191"/>
      <c r="T260" s="19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87" t="s">
        <v>265</v>
      </c>
      <c r="AU260" s="187" t="s">
        <v>90</v>
      </c>
      <c r="AV260" s="13" t="s">
        <v>87</v>
      </c>
      <c r="AW260" s="13" t="s">
        <v>35</v>
      </c>
      <c r="AX260" s="13" t="s">
        <v>79</v>
      </c>
      <c r="AY260" s="187" t="s">
        <v>255</v>
      </c>
    </row>
    <row r="261" s="14" customFormat="1">
      <c r="A261" s="14"/>
      <c r="B261" s="193"/>
      <c r="C261" s="14"/>
      <c r="D261" s="186" t="s">
        <v>265</v>
      </c>
      <c r="E261" s="194" t="s">
        <v>1</v>
      </c>
      <c r="F261" s="195" t="s">
        <v>1888</v>
      </c>
      <c r="G261" s="14"/>
      <c r="H261" s="196">
        <v>57.520000000000003</v>
      </c>
      <c r="I261" s="197"/>
      <c r="J261" s="14"/>
      <c r="K261" s="14"/>
      <c r="L261" s="193"/>
      <c r="M261" s="198"/>
      <c r="N261" s="199"/>
      <c r="O261" s="199"/>
      <c r="P261" s="199"/>
      <c r="Q261" s="199"/>
      <c r="R261" s="199"/>
      <c r="S261" s="199"/>
      <c r="T261" s="20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194" t="s">
        <v>265</v>
      </c>
      <c r="AU261" s="194" t="s">
        <v>90</v>
      </c>
      <c r="AV261" s="14" t="s">
        <v>90</v>
      </c>
      <c r="AW261" s="14" t="s">
        <v>35</v>
      </c>
      <c r="AX261" s="14" t="s">
        <v>79</v>
      </c>
      <c r="AY261" s="194" t="s">
        <v>255</v>
      </c>
    </row>
    <row r="262" s="15" customFormat="1">
      <c r="A262" s="15"/>
      <c r="B262" s="201"/>
      <c r="C262" s="15"/>
      <c r="D262" s="186" t="s">
        <v>265</v>
      </c>
      <c r="E262" s="202" t="s">
        <v>1</v>
      </c>
      <c r="F262" s="203" t="s">
        <v>269</v>
      </c>
      <c r="G262" s="15"/>
      <c r="H262" s="204">
        <v>57.520000000000003</v>
      </c>
      <c r="I262" s="205"/>
      <c r="J262" s="15"/>
      <c r="K262" s="15"/>
      <c r="L262" s="201"/>
      <c r="M262" s="206"/>
      <c r="N262" s="207"/>
      <c r="O262" s="207"/>
      <c r="P262" s="207"/>
      <c r="Q262" s="207"/>
      <c r="R262" s="207"/>
      <c r="S262" s="207"/>
      <c r="T262" s="208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02" t="s">
        <v>265</v>
      </c>
      <c r="AU262" s="202" t="s">
        <v>90</v>
      </c>
      <c r="AV262" s="15" t="s">
        <v>270</v>
      </c>
      <c r="AW262" s="15" t="s">
        <v>35</v>
      </c>
      <c r="AX262" s="15" t="s">
        <v>87</v>
      </c>
      <c r="AY262" s="202" t="s">
        <v>255</v>
      </c>
    </row>
    <row r="263" s="2" customFormat="1" ht="37.8" customHeight="1">
      <c r="A263" s="38"/>
      <c r="B263" s="171"/>
      <c r="C263" s="209" t="s">
        <v>422</v>
      </c>
      <c r="D263" s="209" t="s">
        <v>277</v>
      </c>
      <c r="E263" s="210" t="s">
        <v>842</v>
      </c>
      <c r="F263" s="211" t="s">
        <v>843</v>
      </c>
      <c r="G263" s="212" t="s">
        <v>693</v>
      </c>
      <c r="H263" s="213">
        <v>69.632000000000005</v>
      </c>
      <c r="I263" s="214"/>
      <c r="J263" s="215">
        <f>ROUND(I263*H263,2)</f>
        <v>0</v>
      </c>
      <c r="K263" s="211" t="s">
        <v>262</v>
      </c>
      <c r="L263" s="216"/>
      <c r="M263" s="217" t="s">
        <v>1</v>
      </c>
      <c r="N263" s="218" t="s">
        <v>44</v>
      </c>
      <c r="O263" s="77"/>
      <c r="P263" s="181">
        <f>O263*H263</f>
        <v>0</v>
      </c>
      <c r="Q263" s="181">
        <v>0.0032000000000000002</v>
      </c>
      <c r="R263" s="181">
        <f>Q263*H263</f>
        <v>0.22282240000000003</v>
      </c>
      <c r="S263" s="181">
        <v>0</v>
      </c>
      <c r="T263" s="18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3" t="s">
        <v>397</v>
      </c>
      <c r="AT263" s="183" t="s">
        <v>277</v>
      </c>
      <c r="AU263" s="183" t="s">
        <v>90</v>
      </c>
      <c r="AY263" s="19" t="s">
        <v>255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19" t="s">
        <v>87</v>
      </c>
      <c r="BK263" s="184">
        <f>ROUND(I263*H263,2)</f>
        <v>0</v>
      </c>
      <c r="BL263" s="19" t="s">
        <v>263</v>
      </c>
      <c r="BM263" s="183" t="s">
        <v>1925</v>
      </c>
    </row>
    <row r="264" s="14" customFormat="1">
      <c r="A264" s="14"/>
      <c r="B264" s="193"/>
      <c r="C264" s="14"/>
      <c r="D264" s="186" t="s">
        <v>265</v>
      </c>
      <c r="E264" s="194" t="s">
        <v>1</v>
      </c>
      <c r="F264" s="195" t="s">
        <v>1926</v>
      </c>
      <c r="G264" s="14"/>
      <c r="H264" s="196">
        <v>69.632000000000005</v>
      </c>
      <c r="I264" s="197"/>
      <c r="J264" s="14"/>
      <c r="K264" s="14"/>
      <c r="L264" s="193"/>
      <c r="M264" s="198"/>
      <c r="N264" s="199"/>
      <c r="O264" s="199"/>
      <c r="P264" s="199"/>
      <c r="Q264" s="199"/>
      <c r="R264" s="199"/>
      <c r="S264" s="199"/>
      <c r="T264" s="20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194" t="s">
        <v>265</v>
      </c>
      <c r="AU264" s="194" t="s">
        <v>90</v>
      </c>
      <c r="AV264" s="14" t="s">
        <v>90</v>
      </c>
      <c r="AW264" s="14" t="s">
        <v>35</v>
      </c>
      <c r="AX264" s="14" t="s">
        <v>87</v>
      </c>
      <c r="AY264" s="194" t="s">
        <v>255</v>
      </c>
    </row>
    <row r="265" s="2" customFormat="1" ht="21.75" customHeight="1">
      <c r="A265" s="38"/>
      <c r="B265" s="171"/>
      <c r="C265" s="172" t="s">
        <v>426</v>
      </c>
      <c r="D265" s="172" t="s">
        <v>258</v>
      </c>
      <c r="E265" s="173" t="s">
        <v>846</v>
      </c>
      <c r="F265" s="174" t="s">
        <v>847</v>
      </c>
      <c r="G265" s="175" t="s">
        <v>297</v>
      </c>
      <c r="H265" s="176">
        <v>2.6440000000000001</v>
      </c>
      <c r="I265" s="177"/>
      <c r="J265" s="178">
        <f>ROUND(I265*H265,2)</f>
        <v>0</v>
      </c>
      <c r="K265" s="174" t="s">
        <v>262</v>
      </c>
      <c r="L265" s="39"/>
      <c r="M265" s="179" t="s">
        <v>1</v>
      </c>
      <c r="N265" s="180" t="s">
        <v>44</v>
      </c>
      <c r="O265" s="77"/>
      <c r="P265" s="181">
        <f>O265*H265</f>
        <v>0</v>
      </c>
      <c r="Q265" s="181">
        <v>1.0000000000000001E-05</v>
      </c>
      <c r="R265" s="181">
        <f>Q265*H265</f>
        <v>2.6440000000000004E-05</v>
      </c>
      <c r="S265" s="181">
        <v>0</v>
      </c>
      <c r="T265" s="18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3" t="s">
        <v>263</v>
      </c>
      <c r="AT265" s="183" t="s">
        <v>258</v>
      </c>
      <c r="AU265" s="183" t="s">
        <v>90</v>
      </c>
      <c r="AY265" s="19" t="s">
        <v>255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19" t="s">
        <v>87</v>
      </c>
      <c r="BK265" s="184">
        <f>ROUND(I265*H265,2)</f>
        <v>0</v>
      </c>
      <c r="BL265" s="19" t="s">
        <v>263</v>
      </c>
      <c r="BM265" s="183" t="s">
        <v>1927</v>
      </c>
    </row>
    <row r="266" s="13" customFormat="1">
      <c r="A266" s="13"/>
      <c r="B266" s="185"/>
      <c r="C266" s="13"/>
      <c r="D266" s="186" t="s">
        <v>265</v>
      </c>
      <c r="E266" s="187" t="s">
        <v>1</v>
      </c>
      <c r="F266" s="188" t="s">
        <v>849</v>
      </c>
      <c r="G266" s="13"/>
      <c r="H266" s="187" t="s">
        <v>1</v>
      </c>
      <c r="I266" s="189"/>
      <c r="J266" s="13"/>
      <c r="K266" s="13"/>
      <c r="L266" s="185"/>
      <c r="M266" s="190"/>
      <c r="N266" s="191"/>
      <c r="O266" s="191"/>
      <c r="P266" s="191"/>
      <c r="Q266" s="191"/>
      <c r="R266" s="191"/>
      <c r="S266" s="191"/>
      <c r="T266" s="19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87" t="s">
        <v>265</v>
      </c>
      <c r="AU266" s="187" t="s">
        <v>90</v>
      </c>
      <c r="AV266" s="13" t="s">
        <v>87</v>
      </c>
      <c r="AW266" s="13" t="s">
        <v>35</v>
      </c>
      <c r="AX266" s="13" t="s">
        <v>79</v>
      </c>
      <c r="AY266" s="187" t="s">
        <v>255</v>
      </c>
    </row>
    <row r="267" s="13" customFormat="1">
      <c r="A267" s="13"/>
      <c r="B267" s="185"/>
      <c r="C267" s="13"/>
      <c r="D267" s="186" t="s">
        <v>265</v>
      </c>
      <c r="E267" s="187" t="s">
        <v>1</v>
      </c>
      <c r="F267" s="188" t="s">
        <v>1883</v>
      </c>
      <c r="G267" s="13"/>
      <c r="H267" s="187" t="s">
        <v>1</v>
      </c>
      <c r="I267" s="189"/>
      <c r="J267" s="13"/>
      <c r="K267" s="13"/>
      <c r="L267" s="185"/>
      <c r="M267" s="190"/>
      <c r="N267" s="191"/>
      <c r="O267" s="191"/>
      <c r="P267" s="191"/>
      <c r="Q267" s="191"/>
      <c r="R267" s="191"/>
      <c r="S267" s="191"/>
      <c r="T267" s="19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87" t="s">
        <v>265</v>
      </c>
      <c r="AU267" s="187" t="s">
        <v>90</v>
      </c>
      <c r="AV267" s="13" t="s">
        <v>87</v>
      </c>
      <c r="AW267" s="13" t="s">
        <v>35</v>
      </c>
      <c r="AX267" s="13" t="s">
        <v>79</v>
      </c>
      <c r="AY267" s="187" t="s">
        <v>255</v>
      </c>
    </row>
    <row r="268" s="14" customFormat="1">
      <c r="A268" s="14"/>
      <c r="B268" s="193"/>
      <c r="C268" s="14"/>
      <c r="D268" s="186" t="s">
        <v>265</v>
      </c>
      <c r="E268" s="194" t="s">
        <v>1</v>
      </c>
      <c r="F268" s="195" t="s">
        <v>1928</v>
      </c>
      <c r="G268" s="14"/>
      <c r="H268" s="196">
        <v>2.7160000000000002</v>
      </c>
      <c r="I268" s="197"/>
      <c r="J268" s="14"/>
      <c r="K268" s="14"/>
      <c r="L268" s="193"/>
      <c r="M268" s="198"/>
      <c r="N268" s="199"/>
      <c r="O268" s="199"/>
      <c r="P268" s="199"/>
      <c r="Q268" s="199"/>
      <c r="R268" s="199"/>
      <c r="S268" s="199"/>
      <c r="T268" s="20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194" t="s">
        <v>265</v>
      </c>
      <c r="AU268" s="194" t="s">
        <v>90</v>
      </c>
      <c r="AV268" s="14" t="s">
        <v>90</v>
      </c>
      <c r="AW268" s="14" t="s">
        <v>35</v>
      </c>
      <c r="AX268" s="14" t="s">
        <v>79</v>
      </c>
      <c r="AY268" s="194" t="s">
        <v>255</v>
      </c>
    </row>
    <row r="269" s="14" customFormat="1">
      <c r="A269" s="14"/>
      <c r="B269" s="193"/>
      <c r="C269" s="14"/>
      <c r="D269" s="186" t="s">
        <v>265</v>
      </c>
      <c r="E269" s="194" t="s">
        <v>1</v>
      </c>
      <c r="F269" s="195" t="s">
        <v>1147</v>
      </c>
      <c r="G269" s="14"/>
      <c r="H269" s="196">
        <v>-0.071999999999999995</v>
      </c>
      <c r="I269" s="197"/>
      <c r="J269" s="14"/>
      <c r="K269" s="14"/>
      <c r="L269" s="193"/>
      <c r="M269" s="198"/>
      <c r="N269" s="199"/>
      <c r="O269" s="199"/>
      <c r="P269" s="199"/>
      <c r="Q269" s="199"/>
      <c r="R269" s="199"/>
      <c r="S269" s="199"/>
      <c r="T269" s="20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194" t="s">
        <v>265</v>
      </c>
      <c r="AU269" s="194" t="s">
        <v>90</v>
      </c>
      <c r="AV269" s="14" t="s">
        <v>90</v>
      </c>
      <c r="AW269" s="14" t="s">
        <v>35</v>
      </c>
      <c r="AX269" s="14" t="s">
        <v>79</v>
      </c>
      <c r="AY269" s="194" t="s">
        <v>255</v>
      </c>
    </row>
    <row r="270" s="15" customFormat="1">
      <c r="A270" s="15"/>
      <c r="B270" s="201"/>
      <c r="C270" s="15"/>
      <c r="D270" s="186" t="s">
        <v>265</v>
      </c>
      <c r="E270" s="202" t="s">
        <v>1</v>
      </c>
      <c r="F270" s="203" t="s">
        <v>269</v>
      </c>
      <c r="G270" s="15"/>
      <c r="H270" s="204">
        <v>2.6440000000000001</v>
      </c>
      <c r="I270" s="205"/>
      <c r="J270" s="15"/>
      <c r="K270" s="15"/>
      <c r="L270" s="201"/>
      <c r="M270" s="206"/>
      <c r="N270" s="207"/>
      <c r="O270" s="207"/>
      <c r="P270" s="207"/>
      <c r="Q270" s="207"/>
      <c r="R270" s="207"/>
      <c r="S270" s="207"/>
      <c r="T270" s="20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02" t="s">
        <v>265</v>
      </c>
      <c r="AU270" s="202" t="s">
        <v>90</v>
      </c>
      <c r="AV270" s="15" t="s">
        <v>270</v>
      </c>
      <c r="AW270" s="15" t="s">
        <v>35</v>
      </c>
      <c r="AX270" s="15" t="s">
        <v>87</v>
      </c>
      <c r="AY270" s="202" t="s">
        <v>255</v>
      </c>
    </row>
    <row r="271" s="2" customFormat="1" ht="16.5" customHeight="1">
      <c r="A271" s="38"/>
      <c r="B271" s="171"/>
      <c r="C271" s="172" t="s">
        <v>316</v>
      </c>
      <c r="D271" s="172" t="s">
        <v>258</v>
      </c>
      <c r="E271" s="173" t="s">
        <v>853</v>
      </c>
      <c r="F271" s="174" t="s">
        <v>854</v>
      </c>
      <c r="G271" s="175" t="s">
        <v>693</v>
      </c>
      <c r="H271" s="176">
        <v>57.520000000000003</v>
      </c>
      <c r="I271" s="177"/>
      <c r="J271" s="178">
        <f>ROUND(I271*H271,2)</f>
        <v>0</v>
      </c>
      <c r="K271" s="174" t="s">
        <v>262</v>
      </c>
      <c r="L271" s="39"/>
      <c r="M271" s="179" t="s">
        <v>1</v>
      </c>
      <c r="N271" s="180" t="s">
        <v>44</v>
      </c>
      <c r="O271" s="77"/>
      <c r="P271" s="181">
        <f>O271*H271</f>
        <v>0</v>
      </c>
      <c r="Q271" s="181">
        <v>0</v>
      </c>
      <c r="R271" s="181">
        <f>Q271*H271</f>
        <v>0</v>
      </c>
      <c r="S271" s="181">
        <v>0</v>
      </c>
      <c r="T271" s="18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3" t="s">
        <v>263</v>
      </c>
      <c r="AT271" s="183" t="s">
        <v>258</v>
      </c>
      <c r="AU271" s="183" t="s">
        <v>90</v>
      </c>
      <c r="AY271" s="19" t="s">
        <v>255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19" t="s">
        <v>87</v>
      </c>
      <c r="BK271" s="184">
        <f>ROUND(I271*H271,2)</f>
        <v>0</v>
      </c>
      <c r="BL271" s="19" t="s">
        <v>263</v>
      </c>
      <c r="BM271" s="183" t="s">
        <v>1929</v>
      </c>
    </row>
    <row r="272" s="13" customFormat="1">
      <c r="A272" s="13"/>
      <c r="B272" s="185"/>
      <c r="C272" s="13"/>
      <c r="D272" s="186" t="s">
        <v>265</v>
      </c>
      <c r="E272" s="187" t="s">
        <v>1</v>
      </c>
      <c r="F272" s="188" t="s">
        <v>828</v>
      </c>
      <c r="G272" s="13"/>
      <c r="H272" s="187" t="s">
        <v>1</v>
      </c>
      <c r="I272" s="189"/>
      <c r="J272" s="13"/>
      <c r="K272" s="13"/>
      <c r="L272" s="185"/>
      <c r="M272" s="190"/>
      <c r="N272" s="191"/>
      <c r="O272" s="191"/>
      <c r="P272" s="191"/>
      <c r="Q272" s="191"/>
      <c r="R272" s="191"/>
      <c r="S272" s="191"/>
      <c r="T272" s="19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87" t="s">
        <v>265</v>
      </c>
      <c r="AU272" s="187" t="s">
        <v>90</v>
      </c>
      <c r="AV272" s="13" t="s">
        <v>87</v>
      </c>
      <c r="AW272" s="13" t="s">
        <v>35</v>
      </c>
      <c r="AX272" s="13" t="s">
        <v>79</v>
      </c>
      <c r="AY272" s="187" t="s">
        <v>255</v>
      </c>
    </row>
    <row r="273" s="13" customFormat="1">
      <c r="A273" s="13"/>
      <c r="B273" s="185"/>
      <c r="C273" s="13"/>
      <c r="D273" s="186" t="s">
        <v>265</v>
      </c>
      <c r="E273" s="187" t="s">
        <v>1</v>
      </c>
      <c r="F273" s="188" t="s">
        <v>1883</v>
      </c>
      <c r="G273" s="13"/>
      <c r="H273" s="187" t="s">
        <v>1</v>
      </c>
      <c r="I273" s="189"/>
      <c r="J273" s="13"/>
      <c r="K273" s="13"/>
      <c r="L273" s="185"/>
      <c r="M273" s="190"/>
      <c r="N273" s="191"/>
      <c r="O273" s="191"/>
      <c r="P273" s="191"/>
      <c r="Q273" s="191"/>
      <c r="R273" s="191"/>
      <c r="S273" s="191"/>
      <c r="T273" s="19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87" t="s">
        <v>265</v>
      </c>
      <c r="AU273" s="187" t="s">
        <v>90</v>
      </c>
      <c r="AV273" s="13" t="s">
        <v>87</v>
      </c>
      <c r="AW273" s="13" t="s">
        <v>35</v>
      </c>
      <c r="AX273" s="13" t="s">
        <v>79</v>
      </c>
      <c r="AY273" s="187" t="s">
        <v>255</v>
      </c>
    </row>
    <row r="274" s="14" customFormat="1">
      <c r="A274" s="14"/>
      <c r="B274" s="193"/>
      <c r="C274" s="14"/>
      <c r="D274" s="186" t="s">
        <v>265</v>
      </c>
      <c r="E274" s="194" t="s">
        <v>1</v>
      </c>
      <c r="F274" s="195" t="s">
        <v>1888</v>
      </c>
      <c r="G274" s="14"/>
      <c r="H274" s="196">
        <v>57.520000000000003</v>
      </c>
      <c r="I274" s="197"/>
      <c r="J274" s="14"/>
      <c r="K274" s="14"/>
      <c r="L274" s="193"/>
      <c r="M274" s="198"/>
      <c r="N274" s="199"/>
      <c r="O274" s="199"/>
      <c r="P274" s="199"/>
      <c r="Q274" s="199"/>
      <c r="R274" s="199"/>
      <c r="S274" s="199"/>
      <c r="T274" s="20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194" t="s">
        <v>265</v>
      </c>
      <c r="AU274" s="194" t="s">
        <v>90</v>
      </c>
      <c r="AV274" s="14" t="s">
        <v>90</v>
      </c>
      <c r="AW274" s="14" t="s">
        <v>35</v>
      </c>
      <c r="AX274" s="14" t="s">
        <v>79</v>
      </c>
      <c r="AY274" s="194" t="s">
        <v>255</v>
      </c>
    </row>
    <row r="275" s="15" customFormat="1">
      <c r="A275" s="15"/>
      <c r="B275" s="201"/>
      <c r="C275" s="15"/>
      <c r="D275" s="186" t="s">
        <v>265</v>
      </c>
      <c r="E275" s="202" t="s">
        <v>1</v>
      </c>
      <c r="F275" s="203" t="s">
        <v>269</v>
      </c>
      <c r="G275" s="15"/>
      <c r="H275" s="204">
        <v>57.520000000000003</v>
      </c>
      <c r="I275" s="205"/>
      <c r="J275" s="15"/>
      <c r="K275" s="15"/>
      <c r="L275" s="201"/>
      <c r="M275" s="206"/>
      <c r="N275" s="207"/>
      <c r="O275" s="207"/>
      <c r="P275" s="207"/>
      <c r="Q275" s="207"/>
      <c r="R275" s="207"/>
      <c r="S275" s="207"/>
      <c r="T275" s="208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02" t="s">
        <v>265</v>
      </c>
      <c r="AU275" s="202" t="s">
        <v>90</v>
      </c>
      <c r="AV275" s="15" t="s">
        <v>270</v>
      </c>
      <c r="AW275" s="15" t="s">
        <v>35</v>
      </c>
      <c r="AX275" s="15" t="s">
        <v>87</v>
      </c>
      <c r="AY275" s="202" t="s">
        <v>255</v>
      </c>
    </row>
    <row r="276" s="2" customFormat="1" ht="49.05" customHeight="1">
      <c r="A276" s="38"/>
      <c r="B276" s="171"/>
      <c r="C276" s="172" t="s">
        <v>434</v>
      </c>
      <c r="D276" s="172" t="s">
        <v>258</v>
      </c>
      <c r="E276" s="173" t="s">
        <v>856</v>
      </c>
      <c r="F276" s="174" t="s">
        <v>857</v>
      </c>
      <c r="G276" s="175" t="s">
        <v>759</v>
      </c>
      <c r="H276" s="224"/>
      <c r="I276" s="177"/>
      <c r="J276" s="178">
        <f>ROUND(I276*H276,2)</f>
        <v>0</v>
      </c>
      <c r="K276" s="174" t="s">
        <v>262</v>
      </c>
      <c r="L276" s="39"/>
      <c r="M276" s="179" t="s">
        <v>1</v>
      </c>
      <c r="N276" s="180" t="s">
        <v>44</v>
      </c>
      <c r="O276" s="77"/>
      <c r="P276" s="181">
        <f>O276*H276</f>
        <v>0</v>
      </c>
      <c r="Q276" s="181">
        <v>0</v>
      </c>
      <c r="R276" s="181">
        <f>Q276*H276</f>
        <v>0</v>
      </c>
      <c r="S276" s="181">
        <v>0</v>
      </c>
      <c r="T276" s="18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83" t="s">
        <v>263</v>
      </c>
      <c r="AT276" s="183" t="s">
        <v>258</v>
      </c>
      <c r="AU276" s="183" t="s">
        <v>90</v>
      </c>
      <c r="AY276" s="19" t="s">
        <v>255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19" t="s">
        <v>87</v>
      </c>
      <c r="BK276" s="184">
        <f>ROUND(I276*H276,2)</f>
        <v>0</v>
      </c>
      <c r="BL276" s="19" t="s">
        <v>263</v>
      </c>
      <c r="BM276" s="183" t="s">
        <v>1930</v>
      </c>
    </row>
    <row r="277" s="12" customFormat="1" ht="22.8" customHeight="1">
      <c r="A277" s="12"/>
      <c r="B277" s="158"/>
      <c r="C277" s="12"/>
      <c r="D277" s="159" t="s">
        <v>78</v>
      </c>
      <c r="E277" s="169" t="s">
        <v>1150</v>
      </c>
      <c r="F277" s="169" t="s">
        <v>1151</v>
      </c>
      <c r="G277" s="12"/>
      <c r="H277" s="12"/>
      <c r="I277" s="161"/>
      <c r="J277" s="170">
        <f>BK277</f>
        <v>0</v>
      </c>
      <c r="K277" s="12"/>
      <c r="L277" s="158"/>
      <c r="M277" s="163"/>
      <c r="N277" s="164"/>
      <c r="O277" s="164"/>
      <c r="P277" s="165">
        <f>SUM(P278:P312)</f>
        <v>0</v>
      </c>
      <c r="Q277" s="164"/>
      <c r="R277" s="165">
        <f>SUM(R278:R312)</f>
        <v>0.068811199999999989</v>
      </c>
      <c r="S277" s="164"/>
      <c r="T277" s="166">
        <f>SUM(T278:T312)</f>
        <v>0.065279999999999991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159" t="s">
        <v>90</v>
      </c>
      <c r="AT277" s="167" t="s">
        <v>78</v>
      </c>
      <c r="AU277" s="167" t="s">
        <v>87</v>
      </c>
      <c r="AY277" s="159" t="s">
        <v>255</v>
      </c>
      <c r="BK277" s="168">
        <f>SUM(BK278:BK312)</f>
        <v>0</v>
      </c>
    </row>
    <row r="278" s="2" customFormat="1" ht="24.15" customHeight="1">
      <c r="A278" s="38"/>
      <c r="B278" s="171"/>
      <c r="C278" s="172" t="s">
        <v>438</v>
      </c>
      <c r="D278" s="172" t="s">
        <v>258</v>
      </c>
      <c r="E278" s="173" t="s">
        <v>1152</v>
      </c>
      <c r="F278" s="174" t="s">
        <v>1153</v>
      </c>
      <c r="G278" s="175" t="s">
        <v>693</v>
      </c>
      <c r="H278" s="176">
        <v>2.3999999999999999</v>
      </c>
      <c r="I278" s="177"/>
      <c r="J278" s="178">
        <f>ROUND(I278*H278,2)</f>
        <v>0</v>
      </c>
      <c r="K278" s="174" t="s">
        <v>262</v>
      </c>
      <c r="L278" s="39"/>
      <c r="M278" s="179" t="s">
        <v>1</v>
      </c>
      <c r="N278" s="180" t="s">
        <v>44</v>
      </c>
      <c r="O278" s="77"/>
      <c r="P278" s="181">
        <f>O278*H278</f>
        <v>0</v>
      </c>
      <c r="Q278" s="181">
        <v>0</v>
      </c>
      <c r="R278" s="181">
        <f>Q278*H278</f>
        <v>0</v>
      </c>
      <c r="S278" s="181">
        <v>0</v>
      </c>
      <c r="T278" s="18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3" t="s">
        <v>263</v>
      </c>
      <c r="AT278" s="183" t="s">
        <v>258</v>
      </c>
      <c r="AU278" s="183" t="s">
        <v>90</v>
      </c>
      <c r="AY278" s="19" t="s">
        <v>255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19" t="s">
        <v>87</v>
      </c>
      <c r="BK278" s="184">
        <f>ROUND(I278*H278,2)</f>
        <v>0</v>
      </c>
      <c r="BL278" s="19" t="s">
        <v>263</v>
      </c>
      <c r="BM278" s="183" t="s">
        <v>1931</v>
      </c>
    </row>
    <row r="279" s="13" customFormat="1">
      <c r="A279" s="13"/>
      <c r="B279" s="185"/>
      <c r="C279" s="13"/>
      <c r="D279" s="186" t="s">
        <v>265</v>
      </c>
      <c r="E279" s="187" t="s">
        <v>1</v>
      </c>
      <c r="F279" s="188" t="s">
        <v>1883</v>
      </c>
      <c r="G279" s="13"/>
      <c r="H279" s="187" t="s">
        <v>1</v>
      </c>
      <c r="I279" s="189"/>
      <c r="J279" s="13"/>
      <c r="K279" s="13"/>
      <c r="L279" s="185"/>
      <c r="M279" s="190"/>
      <c r="N279" s="191"/>
      <c r="O279" s="191"/>
      <c r="P279" s="191"/>
      <c r="Q279" s="191"/>
      <c r="R279" s="191"/>
      <c r="S279" s="191"/>
      <c r="T279" s="19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87" t="s">
        <v>265</v>
      </c>
      <c r="AU279" s="187" t="s">
        <v>90</v>
      </c>
      <c r="AV279" s="13" t="s">
        <v>87</v>
      </c>
      <c r="AW279" s="13" t="s">
        <v>35</v>
      </c>
      <c r="AX279" s="13" t="s">
        <v>79</v>
      </c>
      <c r="AY279" s="187" t="s">
        <v>255</v>
      </c>
    </row>
    <row r="280" s="14" customFormat="1">
      <c r="A280" s="14"/>
      <c r="B280" s="193"/>
      <c r="C280" s="14"/>
      <c r="D280" s="186" t="s">
        <v>265</v>
      </c>
      <c r="E280" s="194" t="s">
        <v>1</v>
      </c>
      <c r="F280" s="195" t="s">
        <v>1612</v>
      </c>
      <c r="G280" s="14"/>
      <c r="H280" s="196">
        <v>2.3999999999999999</v>
      </c>
      <c r="I280" s="197"/>
      <c r="J280" s="14"/>
      <c r="K280" s="14"/>
      <c r="L280" s="193"/>
      <c r="M280" s="198"/>
      <c r="N280" s="199"/>
      <c r="O280" s="199"/>
      <c r="P280" s="199"/>
      <c r="Q280" s="199"/>
      <c r="R280" s="199"/>
      <c r="S280" s="199"/>
      <c r="T280" s="20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194" t="s">
        <v>265</v>
      </c>
      <c r="AU280" s="194" t="s">
        <v>90</v>
      </c>
      <c r="AV280" s="14" t="s">
        <v>90</v>
      </c>
      <c r="AW280" s="14" t="s">
        <v>35</v>
      </c>
      <c r="AX280" s="14" t="s">
        <v>79</v>
      </c>
      <c r="AY280" s="194" t="s">
        <v>255</v>
      </c>
    </row>
    <row r="281" s="15" customFormat="1">
      <c r="A281" s="15"/>
      <c r="B281" s="201"/>
      <c r="C281" s="15"/>
      <c r="D281" s="186" t="s">
        <v>265</v>
      </c>
      <c r="E281" s="202" t="s">
        <v>1</v>
      </c>
      <c r="F281" s="203" t="s">
        <v>269</v>
      </c>
      <c r="G281" s="15"/>
      <c r="H281" s="204">
        <v>2.3999999999999999</v>
      </c>
      <c r="I281" s="205"/>
      <c r="J281" s="15"/>
      <c r="K281" s="15"/>
      <c r="L281" s="201"/>
      <c r="M281" s="206"/>
      <c r="N281" s="207"/>
      <c r="O281" s="207"/>
      <c r="P281" s="207"/>
      <c r="Q281" s="207"/>
      <c r="R281" s="207"/>
      <c r="S281" s="207"/>
      <c r="T281" s="208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02" t="s">
        <v>265</v>
      </c>
      <c r="AU281" s="202" t="s">
        <v>90</v>
      </c>
      <c r="AV281" s="15" t="s">
        <v>270</v>
      </c>
      <c r="AW281" s="15" t="s">
        <v>35</v>
      </c>
      <c r="AX281" s="15" t="s">
        <v>87</v>
      </c>
      <c r="AY281" s="202" t="s">
        <v>255</v>
      </c>
    </row>
    <row r="282" s="2" customFormat="1" ht="37.8" customHeight="1">
      <c r="A282" s="38"/>
      <c r="B282" s="171"/>
      <c r="C282" s="172" t="s">
        <v>442</v>
      </c>
      <c r="D282" s="172" t="s">
        <v>258</v>
      </c>
      <c r="E282" s="173" t="s">
        <v>1156</v>
      </c>
      <c r="F282" s="174" t="s">
        <v>1157</v>
      </c>
      <c r="G282" s="175" t="s">
        <v>261</v>
      </c>
      <c r="H282" s="176">
        <v>2</v>
      </c>
      <c r="I282" s="177"/>
      <c r="J282" s="178">
        <f>ROUND(I282*H282,2)</f>
        <v>0</v>
      </c>
      <c r="K282" s="174" t="s">
        <v>262</v>
      </c>
      <c r="L282" s="39"/>
      <c r="M282" s="179" t="s">
        <v>1</v>
      </c>
      <c r="N282" s="180" t="s">
        <v>44</v>
      </c>
      <c r="O282" s="77"/>
      <c r="P282" s="181">
        <f>O282*H282</f>
        <v>0</v>
      </c>
      <c r="Q282" s="181">
        <v>0.00109</v>
      </c>
      <c r="R282" s="181">
        <f>Q282*H282</f>
        <v>0.0021800000000000001</v>
      </c>
      <c r="S282" s="181">
        <v>0</v>
      </c>
      <c r="T282" s="18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3" t="s">
        <v>263</v>
      </c>
      <c r="AT282" s="183" t="s">
        <v>258</v>
      </c>
      <c r="AU282" s="183" t="s">
        <v>90</v>
      </c>
      <c r="AY282" s="19" t="s">
        <v>255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19" t="s">
        <v>87</v>
      </c>
      <c r="BK282" s="184">
        <f>ROUND(I282*H282,2)</f>
        <v>0</v>
      </c>
      <c r="BL282" s="19" t="s">
        <v>263</v>
      </c>
      <c r="BM282" s="183" t="s">
        <v>1932</v>
      </c>
    </row>
    <row r="283" s="14" customFormat="1">
      <c r="A283" s="14"/>
      <c r="B283" s="193"/>
      <c r="C283" s="14"/>
      <c r="D283" s="186" t="s">
        <v>265</v>
      </c>
      <c r="E283" s="194" t="s">
        <v>1</v>
      </c>
      <c r="F283" s="195" t="s">
        <v>90</v>
      </c>
      <c r="G283" s="14"/>
      <c r="H283" s="196">
        <v>2</v>
      </c>
      <c r="I283" s="197"/>
      <c r="J283" s="14"/>
      <c r="K283" s="14"/>
      <c r="L283" s="193"/>
      <c r="M283" s="198"/>
      <c r="N283" s="199"/>
      <c r="O283" s="199"/>
      <c r="P283" s="199"/>
      <c r="Q283" s="199"/>
      <c r="R283" s="199"/>
      <c r="S283" s="199"/>
      <c r="T283" s="20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194" t="s">
        <v>265</v>
      </c>
      <c r="AU283" s="194" t="s">
        <v>90</v>
      </c>
      <c r="AV283" s="14" t="s">
        <v>90</v>
      </c>
      <c r="AW283" s="14" t="s">
        <v>35</v>
      </c>
      <c r="AX283" s="14" t="s">
        <v>87</v>
      </c>
      <c r="AY283" s="194" t="s">
        <v>255</v>
      </c>
    </row>
    <row r="284" s="2" customFormat="1" ht="33" customHeight="1">
      <c r="A284" s="38"/>
      <c r="B284" s="171"/>
      <c r="C284" s="172" t="s">
        <v>446</v>
      </c>
      <c r="D284" s="172" t="s">
        <v>258</v>
      </c>
      <c r="E284" s="173" t="s">
        <v>1159</v>
      </c>
      <c r="F284" s="174" t="s">
        <v>1160</v>
      </c>
      <c r="G284" s="175" t="s">
        <v>693</v>
      </c>
      <c r="H284" s="176">
        <v>2.3999999999999999</v>
      </c>
      <c r="I284" s="177"/>
      <c r="J284" s="178">
        <f>ROUND(I284*H284,2)</f>
        <v>0</v>
      </c>
      <c r="K284" s="174" t="s">
        <v>262</v>
      </c>
      <c r="L284" s="39"/>
      <c r="M284" s="179" t="s">
        <v>1</v>
      </c>
      <c r="N284" s="180" t="s">
        <v>44</v>
      </c>
      <c r="O284" s="77"/>
      <c r="P284" s="181">
        <f>O284*H284</f>
        <v>0</v>
      </c>
      <c r="Q284" s="181">
        <v>0.0044999999999999997</v>
      </c>
      <c r="R284" s="181">
        <f>Q284*H284</f>
        <v>0.010799999999999999</v>
      </c>
      <c r="S284" s="181">
        <v>0</v>
      </c>
      <c r="T284" s="18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3" t="s">
        <v>263</v>
      </c>
      <c r="AT284" s="183" t="s">
        <v>258</v>
      </c>
      <c r="AU284" s="183" t="s">
        <v>90</v>
      </c>
      <c r="AY284" s="19" t="s">
        <v>255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19" t="s">
        <v>87</v>
      </c>
      <c r="BK284" s="184">
        <f>ROUND(I284*H284,2)</f>
        <v>0</v>
      </c>
      <c r="BL284" s="19" t="s">
        <v>263</v>
      </c>
      <c r="BM284" s="183" t="s">
        <v>1933</v>
      </c>
    </row>
    <row r="285" s="13" customFormat="1">
      <c r="A285" s="13"/>
      <c r="B285" s="185"/>
      <c r="C285" s="13"/>
      <c r="D285" s="186" t="s">
        <v>265</v>
      </c>
      <c r="E285" s="187" t="s">
        <v>1</v>
      </c>
      <c r="F285" s="188" t="s">
        <v>1883</v>
      </c>
      <c r="G285" s="13"/>
      <c r="H285" s="187" t="s">
        <v>1</v>
      </c>
      <c r="I285" s="189"/>
      <c r="J285" s="13"/>
      <c r="K285" s="13"/>
      <c r="L285" s="185"/>
      <c r="M285" s="190"/>
      <c r="N285" s="191"/>
      <c r="O285" s="191"/>
      <c r="P285" s="191"/>
      <c r="Q285" s="191"/>
      <c r="R285" s="191"/>
      <c r="S285" s="191"/>
      <c r="T285" s="19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87" t="s">
        <v>265</v>
      </c>
      <c r="AU285" s="187" t="s">
        <v>90</v>
      </c>
      <c r="AV285" s="13" t="s">
        <v>87</v>
      </c>
      <c r="AW285" s="13" t="s">
        <v>35</v>
      </c>
      <c r="AX285" s="13" t="s">
        <v>79</v>
      </c>
      <c r="AY285" s="187" t="s">
        <v>255</v>
      </c>
    </row>
    <row r="286" s="14" customFormat="1">
      <c r="A286" s="14"/>
      <c r="B286" s="193"/>
      <c r="C286" s="14"/>
      <c r="D286" s="186" t="s">
        <v>265</v>
      </c>
      <c r="E286" s="194" t="s">
        <v>1</v>
      </c>
      <c r="F286" s="195" t="s">
        <v>1612</v>
      </c>
      <c r="G286" s="14"/>
      <c r="H286" s="196">
        <v>2.3999999999999999</v>
      </c>
      <c r="I286" s="197"/>
      <c r="J286" s="14"/>
      <c r="K286" s="14"/>
      <c r="L286" s="193"/>
      <c r="M286" s="198"/>
      <c r="N286" s="199"/>
      <c r="O286" s="199"/>
      <c r="P286" s="199"/>
      <c r="Q286" s="199"/>
      <c r="R286" s="199"/>
      <c r="S286" s="199"/>
      <c r="T286" s="20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194" t="s">
        <v>265</v>
      </c>
      <c r="AU286" s="194" t="s">
        <v>90</v>
      </c>
      <c r="AV286" s="14" t="s">
        <v>90</v>
      </c>
      <c r="AW286" s="14" t="s">
        <v>35</v>
      </c>
      <c r="AX286" s="14" t="s">
        <v>79</v>
      </c>
      <c r="AY286" s="194" t="s">
        <v>255</v>
      </c>
    </row>
    <row r="287" s="15" customFormat="1">
      <c r="A287" s="15"/>
      <c r="B287" s="201"/>
      <c r="C287" s="15"/>
      <c r="D287" s="186" t="s">
        <v>265</v>
      </c>
      <c r="E287" s="202" t="s">
        <v>1</v>
      </c>
      <c r="F287" s="203" t="s">
        <v>269</v>
      </c>
      <c r="G287" s="15"/>
      <c r="H287" s="204">
        <v>2.3999999999999999</v>
      </c>
      <c r="I287" s="205"/>
      <c r="J287" s="15"/>
      <c r="K287" s="15"/>
      <c r="L287" s="201"/>
      <c r="M287" s="206"/>
      <c r="N287" s="207"/>
      <c r="O287" s="207"/>
      <c r="P287" s="207"/>
      <c r="Q287" s="207"/>
      <c r="R287" s="207"/>
      <c r="S287" s="207"/>
      <c r="T287" s="208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02" t="s">
        <v>265</v>
      </c>
      <c r="AU287" s="202" t="s">
        <v>90</v>
      </c>
      <c r="AV287" s="15" t="s">
        <v>270</v>
      </c>
      <c r="AW287" s="15" t="s">
        <v>35</v>
      </c>
      <c r="AX287" s="15" t="s">
        <v>87</v>
      </c>
      <c r="AY287" s="202" t="s">
        <v>255</v>
      </c>
    </row>
    <row r="288" s="2" customFormat="1" ht="37.8" customHeight="1">
      <c r="A288" s="38"/>
      <c r="B288" s="171"/>
      <c r="C288" s="172" t="s">
        <v>450</v>
      </c>
      <c r="D288" s="172" t="s">
        <v>258</v>
      </c>
      <c r="E288" s="173" t="s">
        <v>1162</v>
      </c>
      <c r="F288" s="174" t="s">
        <v>1163</v>
      </c>
      <c r="G288" s="175" t="s">
        <v>693</v>
      </c>
      <c r="H288" s="176">
        <v>2.3999999999999999</v>
      </c>
      <c r="I288" s="177"/>
      <c r="J288" s="178">
        <f>ROUND(I288*H288,2)</f>
        <v>0</v>
      </c>
      <c r="K288" s="174" t="s">
        <v>262</v>
      </c>
      <c r="L288" s="39"/>
      <c r="M288" s="179" t="s">
        <v>1</v>
      </c>
      <c r="N288" s="180" t="s">
        <v>44</v>
      </c>
      <c r="O288" s="77"/>
      <c r="P288" s="181">
        <f>O288*H288</f>
        <v>0</v>
      </c>
      <c r="Q288" s="181">
        <v>0.0054799999999999996</v>
      </c>
      <c r="R288" s="181">
        <f>Q288*H288</f>
        <v>0.013151999999999999</v>
      </c>
      <c r="S288" s="181">
        <v>0</v>
      </c>
      <c r="T288" s="18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83" t="s">
        <v>263</v>
      </c>
      <c r="AT288" s="183" t="s">
        <v>258</v>
      </c>
      <c r="AU288" s="183" t="s">
        <v>90</v>
      </c>
      <c r="AY288" s="19" t="s">
        <v>255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19" t="s">
        <v>87</v>
      </c>
      <c r="BK288" s="184">
        <f>ROUND(I288*H288,2)</f>
        <v>0</v>
      </c>
      <c r="BL288" s="19" t="s">
        <v>263</v>
      </c>
      <c r="BM288" s="183" t="s">
        <v>1934</v>
      </c>
    </row>
    <row r="289" s="13" customFormat="1">
      <c r="A289" s="13"/>
      <c r="B289" s="185"/>
      <c r="C289" s="13"/>
      <c r="D289" s="186" t="s">
        <v>265</v>
      </c>
      <c r="E289" s="187" t="s">
        <v>1</v>
      </c>
      <c r="F289" s="188" t="s">
        <v>1883</v>
      </c>
      <c r="G289" s="13"/>
      <c r="H289" s="187" t="s">
        <v>1</v>
      </c>
      <c r="I289" s="189"/>
      <c r="J289" s="13"/>
      <c r="K289" s="13"/>
      <c r="L289" s="185"/>
      <c r="M289" s="190"/>
      <c r="N289" s="191"/>
      <c r="O289" s="191"/>
      <c r="P289" s="191"/>
      <c r="Q289" s="191"/>
      <c r="R289" s="191"/>
      <c r="S289" s="191"/>
      <c r="T289" s="19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87" t="s">
        <v>265</v>
      </c>
      <c r="AU289" s="187" t="s">
        <v>90</v>
      </c>
      <c r="AV289" s="13" t="s">
        <v>87</v>
      </c>
      <c r="AW289" s="13" t="s">
        <v>35</v>
      </c>
      <c r="AX289" s="13" t="s">
        <v>79</v>
      </c>
      <c r="AY289" s="187" t="s">
        <v>255</v>
      </c>
    </row>
    <row r="290" s="14" customFormat="1">
      <c r="A290" s="14"/>
      <c r="B290" s="193"/>
      <c r="C290" s="14"/>
      <c r="D290" s="186" t="s">
        <v>265</v>
      </c>
      <c r="E290" s="194" t="s">
        <v>1</v>
      </c>
      <c r="F290" s="195" t="s">
        <v>1612</v>
      </c>
      <c r="G290" s="14"/>
      <c r="H290" s="196">
        <v>2.3999999999999999</v>
      </c>
      <c r="I290" s="197"/>
      <c r="J290" s="14"/>
      <c r="K290" s="14"/>
      <c r="L290" s="193"/>
      <c r="M290" s="198"/>
      <c r="N290" s="199"/>
      <c r="O290" s="199"/>
      <c r="P290" s="199"/>
      <c r="Q290" s="199"/>
      <c r="R290" s="199"/>
      <c r="S290" s="199"/>
      <c r="T290" s="20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194" t="s">
        <v>265</v>
      </c>
      <c r="AU290" s="194" t="s">
        <v>90</v>
      </c>
      <c r="AV290" s="14" t="s">
        <v>90</v>
      </c>
      <c r="AW290" s="14" t="s">
        <v>35</v>
      </c>
      <c r="AX290" s="14" t="s">
        <v>79</v>
      </c>
      <c r="AY290" s="194" t="s">
        <v>255</v>
      </c>
    </row>
    <row r="291" s="15" customFormat="1">
      <c r="A291" s="15"/>
      <c r="B291" s="201"/>
      <c r="C291" s="15"/>
      <c r="D291" s="186" t="s">
        <v>265</v>
      </c>
      <c r="E291" s="202" t="s">
        <v>1</v>
      </c>
      <c r="F291" s="203" t="s">
        <v>269</v>
      </c>
      <c r="G291" s="15"/>
      <c r="H291" s="204">
        <v>2.3999999999999999</v>
      </c>
      <c r="I291" s="205"/>
      <c r="J291" s="15"/>
      <c r="K291" s="15"/>
      <c r="L291" s="201"/>
      <c r="M291" s="206"/>
      <c r="N291" s="207"/>
      <c r="O291" s="207"/>
      <c r="P291" s="207"/>
      <c r="Q291" s="207"/>
      <c r="R291" s="207"/>
      <c r="S291" s="207"/>
      <c r="T291" s="20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02" t="s">
        <v>265</v>
      </c>
      <c r="AU291" s="202" t="s">
        <v>90</v>
      </c>
      <c r="AV291" s="15" t="s">
        <v>270</v>
      </c>
      <c r="AW291" s="15" t="s">
        <v>35</v>
      </c>
      <c r="AX291" s="15" t="s">
        <v>87</v>
      </c>
      <c r="AY291" s="202" t="s">
        <v>255</v>
      </c>
    </row>
    <row r="292" s="2" customFormat="1" ht="24.15" customHeight="1">
      <c r="A292" s="38"/>
      <c r="B292" s="171"/>
      <c r="C292" s="209" t="s">
        <v>454</v>
      </c>
      <c r="D292" s="209" t="s">
        <v>277</v>
      </c>
      <c r="E292" s="210" t="s">
        <v>1165</v>
      </c>
      <c r="F292" s="211" t="s">
        <v>1166</v>
      </c>
      <c r="G292" s="212" t="s">
        <v>693</v>
      </c>
      <c r="H292" s="213">
        <v>2.7599999999999998</v>
      </c>
      <c r="I292" s="214"/>
      <c r="J292" s="215">
        <f>ROUND(I292*H292,2)</f>
        <v>0</v>
      </c>
      <c r="K292" s="211" t="s">
        <v>262</v>
      </c>
      <c r="L292" s="216"/>
      <c r="M292" s="217" t="s">
        <v>1</v>
      </c>
      <c r="N292" s="218" t="s">
        <v>44</v>
      </c>
      <c r="O292" s="77"/>
      <c r="P292" s="181">
        <f>O292*H292</f>
        <v>0</v>
      </c>
      <c r="Q292" s="181">
        <v>0.01457</v>
      </c>
      <c r="R292" s="181">
        <f>Q292*H292</f>
        <v>0.040213199999999998</v>
      </c>
      <c r="S292" s="181">
        <v>0</v>
      </c>
      <c r="T292" s="18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3" t="s">
        <v>397</v>
      </c>
      <c r="AT292" s="183" t="s">
        <v>277</v>
      </c>
      <c r="AU292" s="183" t="s">
        <v>90</v>
      </c>
      <c r="AY292" s="19" t="s">
        <v>255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19" t="s">
        <v>87</v>
      </c>
      <c r="BK292" s="184">
        <f>ROUND(I292*H292,2)</f>
        <v>0</v>
      </c>
      <c r="BL292" s="19" t="s">
        <v>263</v>
      </c>
      <c r="BM292" s="183" t="s">
        <v>1935</v>
      </c>
    </row>
    <row r="293" s="14" customFormat="1">
      <c r="A293" s="14"/>
      <c r="B293" s="193"/>
      <c r="C293" s="14"/>
      <c r="D293" s="186" t="s">
        <v>265</v>
      </c>
      <c r="E293" s="194" t="s">
        <v>1</v>
      </c>
      <c r="F293" s="195" t="s">
        <v>1617</v>
      </c>
      <c r="G293" s="14"/>
      <c r="H293" s="196">
        <v>2.7599999999999998</v>
      </c>
      <c r="I293" s="197"/>
      <c r="J293" s="14"/>
      <c r="K293" s="14"/>
      <c r="L293" s="193"/>
      <c r="M293" s="198"/>
      <c r="N293" s="199"/>
      <c r="O293" s="199"/>
      <c r="P293" s="199"/>
      <c r="Q293" s="199"/>
      <c r="R293" s="199"/>
      <c r="S293" s="199"/>
      <c r="T293" s="20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4" t="s">
        <v>265</v>
      </c>
      <c r="AU293" s="194" t="s">
        <v>90</v>
      </c>
      <c r="AV293" s="14" t="s">
        <v>90</v>
      </c>
      <c r="AW293" s="14" t="s">
        <v>35</v>
      </c>
      <c r="AX293" s="14" t="s">
        <v>87</v>
      </c>
      <c r="AY293" s="194" t="s">
        <v>255</v>
      </c>
    </row>
    <row r="294" s="2" customFormat="1" ht="37.8" customHeight="1">
      <c r="A294" s="38"/>
      <c r="B294" s="171"/>
      <c r="C294" s="172" t="s">
        <v>458</v>
      </c>
      <c r="D294" s="172" t="s">
        <v>258</v>
      </c>
      <c r="E294" s="173" t="s">
        <v>1169</v>
      </c>
      <c r="F294" s="174" t="s">
        <v>1170</v>
      </c>
      <c r="G294" s="175" t="s">
        <v>693</v>
      </c>
      <c r="H294" s="176">
        <v>2.3999999999999999</v>
      </c>
      <c r="I294" s="177"/>
      <c r="J294" s="178">
        <f>ROUND(I294*H294,2)</f>
        <v>0</v>
      </c>
      <c r="K294" s="174" t="s">
        <v>262</v>
      </c>
      <c r="L294" s="39"/>
      <c r="M294" s="179" t="s">
        <v>1</v>
      </c>
      <c r="N294" s="180" t="s">
        <v>44</v>
      </c>
      <c r="O294" s="77"/>
      <c r="P294" s="181">
        <f>O294*H294</f>
        <v>0</v>
      </c>
      <c r="Q294" s="181">
        <v>0</v>
      </c>
      <c r="R294" s="181">
        <f>Q294*H294</f>
        <v>0</v>
      </c>
      <c r="S294" s="181">
        <v>0</v>
      </c>
      <c r="T294" s="18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3" t="s">
        <v>263</v>
      </c>
      <c r="AT294" s="183" t="s">
        <v>258</v>
      </c>
      <c r="AU294" s="183" t="s">
        <v>90</v>
      </c>
      <c r="AY294" s="19" t="s">
        <v>255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19" t="s">
        <v>87</v>
      </c>
      <c r="BK294" s="184">
        <f>ROUND(I294*H294,2)</f>
        <v>0</v>
      </c>
      <c r="BL294" s="19" t="s">
        <v>263</v>
      </c>
      <c r="BM294" s="183" t="s">
        <v>1936</v>
      </c>
    </row>
    <row r="295" s="13" customFormat="1">
      <c r="A295" s="13"/>
      <c r="B295" s="185"/>
      <c r="C295" s="13"/>
      <c r="D295" s="186" t="s">
        <v>265</v>
      </c>
      <c r="E295" s="187" t="s">
        <v>1</v>
      </c>
      <c r="F295" s="188" t="s">
        <v>1883</v>
      </c>
      <c r="G295" s="13"/>
      <c r="H295" s="187" t="s">
        <v>1</v>
      </c>
      <c r="I295" s="189"/>
      <c r="J295" s="13"/>
      <c r="K295" s="13"/>
      <c r="L295" s="185"/>
      <c r="M295" s="190"/>
      <c r="N295" s="191"/>
      <c r="O295" s="191"/>
      <c r="P295" s="191"/>
      <c r="Q295" s="191"/>
      <c r="R295" s="191"/>
      <c r="S295" s="191"/>
      <c r="T295" s="19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87" t="s">
        <v>265</v>
      </c>
      <c r="AU295" s="187" t="s">
        <v>90</v>
      </c>
      <c r="AV295" s="13" t="s">
        <v>87</v>
      </c>
      <c r="AW295" s="13" t="s">
        <v>35</v>
      </c>
      <c r="AX295" s="13" t="s">
        <v>79</v>
      </c>
      <c r="AY295" s="187" t="s">
        <v>255</v>
      </c>
    </row>
    <row r="296" s="14" customFormat="1">
      <c r="A296" s="14"/>
      <c r="B296" s="193"/>
      <c r="C296" s="14"/>
      <c r="D296" s="186" t="s">
        <v>265</v>
      </c>
      <c r="E296" s="194" t="s">
        <v>1</v>
      </c>
      <c r="F296" s="195" t="s">
        <v>1612</v>
      </c>
      <c r="G296" s="14"/>
      <c r="H296" s="196">
        <v>2.3999999999999999</v>
      </c>
      <c r="I296" s="197"/>
      <c r="J296" s="14"/>
      <c r="K296" s="14"/>
      <c r="L296" s="193"/>
      <c r="M296" s="198"/>
      <c r="N296" s="199"/>
      <c r="O296" s="199"/>
      <c r="P296" s="199"/>
      <c r="Q296" s="199"/>
      <c r="R296" s="199"/>
      <c r="S296" s="199"/>
      <c r="T296" s="20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194" t="s">
        <v>265</v>
      </c>
      <c r="AU296" s="194" t="s">
        <v>90</v>
      </c>
      <c r="AV296" s="14" t="s">
        <v>90</v>
      </c>
      <c r="AW296" s="14" t="s">
        <v>35</v>
      </c>
      <c r="AX296" s="14" t="s">
        <v>79</v>
      </c>
      <c r="AY296" s="194" t="s">
        <v>255</v>
      </c>
    </row>
    <row r="297" s="15" customFormat="1">
      <c r="A297" s="15"/>
      <c r="B297" s="201"/>
      <c r="C297" s="15"/>
      <c r="D297" s="186" t="s">
        <v>265</v>
      </c>
      <c r="E297" s="202" t="s">
        <v>1</v>
      </c>
      <c r="F297" s="203" t="s">
        <v>269</v>
      </c>
      <c r="G297" s="15"/>
      <c r="H297" s="204">
        <v>2.3999999999999999</v>
      </c>
      <c r="I297" s="205"/>
      <c r="J297" s="15"/>
      <c r="K297" s="15"/>
      <c r="L297" s="201"/>
      <c r="M297" s="206"/>
      <c r="N297" s="207"/>
      <c r="O297" s="207"/>
      <c r="P297" s="207"/>
      <c r="Q297" s="207"/>
      <c r="R297" s="207"/>
      <c r="S297" s="207"/>
      <c r="T297" s="208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02" t="s">
        <v>265</v>
      </c>
      <c r="AU297" s="202" t="s">
        <v>90</v>
      </c>
      <c r="AV297" s="15" t="s">
        <v>270</v>
      </c>
      <c r="AW297" s="15" t="s">
        <v>35</v>
      </c>
      <c r="AX297" s="15" t="s">
        <v>87</v>
      </c>
      <c r="AY297" s="202" t="s">
        <v>255</v>
      </c>
    </row>
    <row r="298" s="2" customFormat="1" ht="21.75" customHeight="1">
      <c r="A298" s="38"/>
      <c r="B298" s="171"/>
      <c r="C298" s="172" t="s">
        <v>462</v>
      </c>
      <c r="D298" s="172" t="s">
        <v>258</v>
      </c>
      <c r="E298" s="173" t="s">
        <v>1172</v>
      </c>
      <c r="F298" s="174" t="s">
        <v>1173</v>
      </c>
      <c r="G298" s="175" t="s">
        <v>693</v>
      </c>
      <c r="H298" s="176">
        <v>2.3999999999999999</v>
      </c>
      <c r="I298" s="177"/>
      <c r="J298" s="178">
        <f>ROUND(I298*H298,2)</f>
        <v>0</v>
      </c>
      <c r="K298" s="174" t="s">
        <v>262</v>
      </c>
      <c r="L298" s="39"/>
      <c r="M298" s="179" t="s">
        <v>1</v>
      </c>
      <c r="N298" s="180" t="s">
        <v>44</v>
      </c>
      <c r="O298" s="77"/>
      <c r="P298" s="181">
        <f>O298*H298</f>
        <v>0</v>
      </c>
      <c r="Q298" s="181">
        <v>0</v>
      </c>
      <c r="R298" s="181">
        <f>Q298*H298</f>
        <v>0</v>
      </c>
      <c r="S298" s="181">
        <v>0.027199999999999998</v>
      </c>
      <c r="T298" s="182">
        <f>S298*H298</f>
        <v>0.065279999999999991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83" t="s">
        <v>263</v>
      </c>
      <c r="AT298" s="183" t="s">
        <v>258</v>
      </c>
      <c r="AU298" s="183" t="s">
        <v>90</v>
      </c>
      <c r="AY298" s="19" t="s">
        <v>255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19" t="s">
        <v>87</v>
      </c>
      <c r="BK298" s="184">
        <f>ROUND(I298*H298,2)</f>
        <v>0</v>
      </c>
      <c r="BL298" s="19" t="s">
        <v>263</v>
      </c>
      <c r="BM298" s="183" t="s">
        <v>1937</v>
      </c>
    </row>
    <row r="299" s="13" customFormat="1">
      <c r="A299" s="13"/>
      <c r="B299" s="185"/>
      <c r="C299" s="13"/>
      <c r="D299" s="186" t="s">
        <v>265</v>
      </c>
      <c r="E299" s="187" t="s">
        <v>1</v>
      </c>
      <c r="F299" s="188" t="s">
        <v>1883</v>
      </c>
      <c r="G299" s="13"/>
      <c r="H299" s="187" t="s">
        <v>1</v>
      </c>
      <c r="I299" s="189"/>
      <c r="J299" s="13"/>
      <c r="K299" s="13"/>
      <c r="L299" s="185"/>
      <c r="M299" s="190"/>
      <c r="N299" s="191"/>
      <c r="O299" s="191"/>
      <c r="P299" s="191"/>
      <c r="Q299" s="191"/>
      <c r="R299" s="191"/>
      <c r="S299" s="191"/>
      <c r="T299" s="19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87" t="s">
        <v>265</v>
      </c>
      <c r="AU299" s="187" t="s">
        <v>90</v>
      </c>
      <c r="AV299" s="13" t="s">
        <v>87</v>
      </c>
      <c r="AW299" s="13" t="s">
        <v>35</v>
      </c>
      <c r="AX299" s="13" t="s">
        <v>79</v>
      </c>
      <c r="AY299" s="187" t="s">
        <v>255</v>
      </c>
    </row>
    <row r="300" s="14" customFormat="1">
      <c r="A300" s="14"/>
      <c r="B300" s="193"/>
      <c r="C300" s="14"/>
      <c r="D300" s="186" t="s">
        <v>265</v>
      </c>
      <c r="E300" s="194" t="s">
        <v>1</v>
      </c>
      <c r="F300" s="195" t="s">
        <v>1612</v>
      </c>
      <c r="G300" s="14"/>
      <c r="H300" s="196">
        <v>2.3999999999999999</v>
      </c>
      <c r="I300" s="197"/>
      <c r="J300" s="14"/>
      <c r="K300" s="14"/>
      <c r="L300" s="193"/>
      <c r="M300" s="198"/>
      <c r="N300" s="199"/>
      <c r="O300" s="199"/>
      <c r="P300" s="199"/>
      <c r="Q300" s="199"/>
      <c r="R300" s="199"/>
      <c r="S300" s="199"/>
      <c r="T300" s="20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194" t="s">
        <v>265</v>
      </c>
      <c r="AU300" s="194" t="s">
        <v>90</v>
      </c>
      <c r="AV300" s="14" t="s">
        <v>90</v>
      </c>
      <c r="AW300" s="14" t="s">
        <v>35</v>
      </c>
      <c r="AX300" s="14" t="s">
        <v>79</v>
      </c>
      <c r="AY300" s="194" t="s">
        <v>255</v>
      </c>
    </row>
    <row r="301" s="15" customFormat="1">
      <c r="A301" s="15"/>
      <c r="B301" s="201"/>
      <c r="C301" s="15"/>
      <c r="D301" s="186" t="s">
        <v>265</v>
      </c>
      <c r="E301" s="202" t="s">
        <v>1</v>
      </c>
      <c r="F301" s="203" t="s">
        <v>269</v>
      </c>
      <c r="G301" s="15"/>
      <c r="H301" s="204">
        <v>2.3999999999999999</v>
      </c>
      <c r="I301" s="205"/>
      <c r="J301" s="15"/>
      <c r="K301" s="15"/>
      <c r="L301" s="201"/>
      <c r="M301" s="206"/>
      <c r="N301" s="207"/>
      <c r="O301" s="207"/>
      <c r="P301" s="207"/>
      <c r="Q301" s="207"/>
      <c r="R301" s="207"/>
      <c r="S301" s="207"/>
      <c r="T301" s="20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02" t="s">
        <v>265</v>
      </c>
      <c r="AU301" s="202" t="s">
        <v>90</v>
      </c>
      <c r="AV301" s="15" t="s">
        <v>270</v>
      </c>
      <c r="AW301" s="15" t="s">
        <v>35</v>
      </c>
      <c r="AX301" s="15" t="s">
        <v>87</v>
      </c>
      <c r="AY301" s="202" t="s">
        <v>255</v>
      </c>
    </row>
    <row r="302" s="2" customFormat="1" ht="33" customHeight="1">
      <c r="A302" s="38"/>
      <c r="B302" s="171"/>
      <c r="C302" s="172" t="s">
        <v>466</v>
      </c>
      <c r="D302" s="172" t="s">
        <v>258</v>
      </c>
      <c r="E302" s="173" t="s">
        <v>1175</v>
      </c>
      <c r="F302" s="174" t="s">
        <v>1176</v>
      </c>
      <c r="G302" s="175" t="s">
        <v>297</v>
      </c>
      <c r="H302" s="176">
        <v>4.5999999999999996</v>
      </c>
      <c r="I302" s="177"/>
      <c r="J302" s="178">
        <f>ROUND(I302*H302,2)</f>
        <v>0</v>
      </c>
      <c r="K302" s="174" t="s">
        <v>262</v>
      </c>
      <c r="L302" s="39"/>
      <c r="M302" s="179" t="s">
        <v>1</v>
      </c>
      <c r="N302" s="180" t="s">
        <v>44</v>
      </c>
      <c r="O302" s="77"/>
      <c r="P302" s="181">
        <f>O302*H302</f>
        <v>0</v>
      </c>
      <c r="Q302" s="181">
        <v>0.00018000000000000001</v>
      </c>
      <c r="R302" s="181">
        <f>Q302*H302</f>
        <v>0.00082799999999999996</v>
      </c>
      <c r="S302" s="181">
        <v>0</v>
      </c>
      <c r="T302" s="18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3" t="s">
        <v>263</v>
      </c>
      <c r="AT302" s="183" t="s">
        <v>258</v>
      </c>
      <c r="AU302" s="183" t="s">
        <v>90</v>
      </c>
      <c r="AY302" s="19" t="s">
        <v>255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19" t="s">
        <v>87</v>
      </c>
      <c r="BK302" s="184">
        <f>ROUND(I302*H302,2)</f>
        <v>0</v>
      </c>
      <c r="BL302" s="19" t="s">
        <v>263</v>
      </c>
      <c r="BM302" s="183" t="s">
        <v>1938</v>
      </c>
    </row>
    <row r="303" s="13" customFormat="1">
      <c r="A303" s="13"/>
      <c r="B303" s="185"/>
      <c r="C303" s="13"/>
      <c r="D303" s="186" t="s">
        <v>265</v>
      </c>
      <c r="E303" s="187" t="s">
        <v>1</v>
      </c>
      <c r="F303" s="188" t="s">
        <v>1883</v>
      </c>
      <c r="G303" s="13"/>
      <c r="H303" s="187" t="s">
        <v>1</v>
      </c>
      <c r="I303" s="189"/>
      <c r="J303" s="13"/>
      <c r="K303" s="13"/>
      <c r="L303" s="185"/>
      <c r="M303" s="190"/>
      <c r="N303" s="191"/>
      <c r="O303" s="191"/>
      <c r="P303" s="191"/>
      <c r="Q303" s="191"/>
      <c r="R303" s="191"/>
      <c r="S303" s="191"/>
      <c r="T303" s="19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87" t="s">
        <v>265</v>
      </c>
      <c r="AU303" s="187" t="s">
        <v>90</v>
      </c>
      <c r="AV303" s="13" t="s">
        <v>87</v>
      </c>
      <c r="AW303" s="13" t="s">
        <v>35</v>
      </c>
      <c r="AX303" s="13" t="s">
        <v>79</v>
      </c>
      <c r="AY303" s="187" t="s">
        <v>255</v>
      </c>
    </row>
    <row r="304" s="14" customFormat="1">
      <c r="A304" s="14"/>
      <c r="B304" s="193"/>
      <c r="C304" s="14"/>
      <c r="D304" s="186" t="s">
        <v>265</v>
      </c>
      <c r="E304" s="194" t="s">
        <v>1</v>
      </c>
      <c r="F304" s="195" t="s">
        <v>1621</v>
      </c>
      <c r="G304" s="14"/>
      <c r="H304" s="196">
        <v>4.5999999999999996</v>
      </c>
      <c r="I304" s="197"/>
      <c r="J304" s="14"/>
      <c r="K304" s="14"/>
      <c r="L304" s="193"/>
      <c r="M304" s="198"/>
      <c r="N304" s="199"/>
      <c r="O304" s="199"/>
      <c r="P304" s="199"/>
      <c r="Q304" s="199"/>
      <c r="R304" s="199"/>
      <c r="S304" s="199"/>
      <c r="T304" s="20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194" t="s">
        <v>265</v>
      </c>
      <c r="AU304" s="194" t="s">
        <v>90</v>
      </c>
      <c r="AV304" s="14" t="s">
        <v>90</v>
      </c>
      <c r="AW304" s="14" t="s">
        <v>35</v>
      </c>
      <c r="AX304" s="14" t="s">
        <v>79</v>
      </c>
      <c r="AY304" s="194" t="s">
        <v>255</v>
      </c>
    </row>
    <row r="305" s="15" customFormat="1">
      <c r="A305" s="15"/>
      <c r="B305" s="201"/>
      <c r="C305" s="15"/>
      <c r="D305" s="186" t="s">
        <v>265</v>
      </c>
      <c r="E305" s="202" t="s">
        <v>1</v>
      </c>
      <c r="F305" s="203" t="s">
        <v>269</v>
      </c>
      <c r="G305" s="15"/>
      <c r="H305" s="204">
        <v>4.5999999999999996</v>
      </c>
      <c r="I305" s="205"/>
      <c r="J305" s="15"/>
      <c r="K305" s="15"/>
      <c r="L305" s="201"/>
      <c r="M305" s="206"/>
      <c r="N305" s="207"/>
      <c r="O305" s="207"/>
      <c r="P305" s="207"/>
      <c r="Q305" s="207"/>
      <c r="R305" s="207"/>
      <c r="S305" s="207"/>
      <c r="T305" s="208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02" t="s">
        <v>265</v>
      </c>
      <c r="AU305" s="202" t="s">
        <v>90</v>
      </c>
      <c r="AV305" s="15" t="s">
        <v>270</v>
      </c>
      <c r="AW305" s="15" t="s">
        <v>35</v>
      </c>
      <c r="AX305" s="15" t="s">
        <v>87</v>
      </c>
      <c r="AY305" s="202" t="s">
        <v>255</v>
      </c>
    </row>
    <row r="306" s="2" customFormat="1" ht="16.5" customHeight="1">
      <c r="A306" s="38"/>
      <c r="B306" s="171"/>
      <c r="C306" s="209" t="s">
        <v>470</v>
      </c>
      <c r="D306" s="209" t="s">
        <v>277</v>
      </c>
      <c r="E306" s="210" t="s">
        <v>1179</v>
      </c>
      <c r="F306" s="211" t="s">
        <v>1180</v>
      </c>
      <c r="G306" s="212" t="s">
        <v>297</v>
      </c>
      <c r="H306" s="213">
        <v>5.0599999999999996</v>
      </c>
      <c r="I306" s="214"/>
      <c r="J306" s="215">
        <f>ROUND(I306*H306,2)</f>
        <v>0</v>
      </c>
      <c r="K306" s="211" t="s">
        <v>262</v>
      </c>
      <c r="L306" s="216"/>
      <c r="M306" s="217" t="s">
        <v>1</v>
      </c>
      <c r="N306" s="218" t="s">
        <v>44</v>
      </c>
      <c r="O306" s="77"/>
      <c r="P306" s="181">
        <f>O306*H306</f>
        <v>0</v>
      </c>
      <c r="Q306" s="181">
        <v>0.00029999999999999997</v>
      </c>
      <c r="R306" s="181">
        <f>Q306*H306</f>
        <v>0.0015179999999999998</v>
      </c>
      <c r="S306" s="181">
        <v>0</v>
      </c>
      <c r="T306" s="18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3" t="s">
        <v>397</v>
      </c>
      <c r="AT306" s="183" t="s">
        <v>277</v>
      </c>
      <c r="AU306" s="183" t="s">
        <v>90</v>
      </c>
      <c r="AY306" s="19" t="s">
        <v>255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19" t="s">
        <v>87</v>
      </c>
      <c r="BK306" s="184">
        <f>ROUND(I306*H306,2)</f>
        <v>0</v>
      </c>
      <c r="BL306" s="19" t="s">
        <v>263</v>
      </c>
      <c r="BM306" s="183" t="s">
        <v>1939</v>
      </c>
    </row>
    <row r="307" s="14" customFormat="1">
      <c r="A307" s="14"/>
      <c r="B307" s="193"/>
      <c r="C307" s="14"/>
      <c r="D307" s="186" t="s">
        <v>265</v>
      </c>
      <c r="E307" s="194" t="s">
        <v>1</v>
      </c>
      <c r="F307" s="195" t="s">
        <v>1623</v>
      </c>
      <c r="G307" s="14"/>
      <c r="H307" s="196">
        <v>5.0599999999999996</v>
      </c>
      <c r="I307" s="197"/>
      <c r="J307" s="14"/>
      <c r="K307" s="14"/>
      <c r="L307" s="193"/>
      <c r="M307" s="198"/>
      <c r="N307" s="199"/>
      <c r="O307" s="199"/>
      <c r="P307" s="199"/>
      <c r="Q307" s="199"/>
      <c r="R307" s="199"/>
      <c r="S307" s="199"/>
      <c r="T307" s="20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194" t="s">
        <v>265</v>
      </c>
      <c r="AU307" s="194" t="s">
        <v>90</v>
      </c>
      <c r="AV307" s="14" t="s">
        <v>90</v>
      </c>
      <c r="AW307" s="14" t="s">
        <v>35</v>
      </c>
      <c r="AX307" s="14" t="s">
        <v>87</v>
      </c>
      <c r="AY307" s="194" t="s">
        <v>255</v>
      </c>
    </row>
    <row r="308" s="2" customFormat="1" ht="24.15" customHeight="1">
      <c r="A308" s="38"/>
      <c r="B308" s="171"/>
      <c r="C308" s="172" t="s">
        <v>356</v>
      </c>
      <c r="D308" s="172" t="s">
        <v>258</v>
      </c>
      <c r="E308" s="173" t="s">
        <v>1183</v>
      </c>
      <c r="F308" s="174" t="s">
        <v>1184</v>
      </c>
      <c r="G308" s="175" t="s">
        <v>693</v>
      </c>
      <c r="H308" s="176">
        <v>2.3999999999999999</v>
      </c>
      <c r="I308" s="177"/>
      <c r="J308" s="178">
        <f>ROUND(I308*H308,2)</f>
        <v>0</v>
      </c>
      <c r="K308" s="174" t="s">
        <v>262</v>
      </c>
      <c r="L308" s="39"/>
      <c r="M308" s="179" t="s">
        <v>1</v>
      </c>
      <c r="N308" s="180" t="s">
        <v>44</v>
      </c>
      <c r="O308" s="77"/>
      <c r="P308" s="181">
        <f>O308*H308</f>
        <v>0</v>
      </c>
      <c r="Q308" s="181">
        <v>5.0000000000000002E-05</v>
      </c>
      <c r="R308" s="181">
        <f>Q308*H308</f>
        <v>0.00012</v>
      </c>
      <c r="S308" s="181">
        <v>0</v>
      </c>
      <c r="T308" s="18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3" t="s">
        <v>263</v>
      </c>
      <c r="AT308" s="183" t="s">
        <v>258</v>
      </c>
      <c r="AU308" s="183" t="s">
        <v>90</v>
      </c>
      <c r="AY308" s="19" t="s">
        <v>255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19" t="s">
        <v>87</v>
      </c>
      <c r="BK308" s="184">
        <f>ROUND(I308*H308,2)</f>
        <v>0</v>
      </c>
      <c r="BL308" s="19" t="s">
        <v>263</v>
      </c>
      <c r="BM308" s="183" t="s">
        <v>1940</v>
      </c>
    </row>
    <row r="309" s="13" customFormat="1">
      <c r="A309" s="13"/>
      <c r="B309" s="185"/>
      <c r="C309" s="13"/>
      <c r="D309" s="186" t="s">
        <v>265</v>
      </c>
      <c r="E309" s="187" t="s">
        <v>1</v>
      </c>
      <c r="F309" s="188" t="s">
        <v>1883</v>
      </c>
      <c r="G309" s="13"/>
      <c r="H309" s="187" t="s">
        <v>1</v>
      </c>
      <c r="I309" s="189"/>
      <c r="J309" s="13"/>
      <c r="K309" s="13"/>
      <c r="L309" s="185"/>
      <c r="M309" s="190"/>
      <c r="N309" s="191"/>
      <c r="O309" s="191"/>
      <c r="P309" s="191"/>
      <c r="Q309" s="191"/>
      <c r="R309" s="191"/>
      <c r="S309" s="191"/>
      <c r="T309" s="19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87" t="s">
        <v>265</v>
      </c>
      <c r="AU309" s="187" t="s">
        <v>90</v>
      </c>
      <c r="AV309" s="13" t="s">
        <v>87</v>
      </c>
      <c r="AW309" s="13" t="s">
        <v>35</v>
      </c>
      <c r="AX309" s="13" t="s">
        <v>79</v>
      </c>
      <c r="AY309" s="187" t="s">
        <v>255</v>
      </c>
    </row>
    <row r="310" s="14" customFormat="1">
      <c r="A310" s="14"/>
      <c r="B310" s="193"/>
      <c r="C310" s="14"/>
      <c r="D310" s="186" t="s">
        <v>265</v>
      </c>
      <c r="E310" s="194" t="s">
        <v>1</v>
      </c>
      <c r="F310" s="195" t="s">
        <v>1612</v>
      </c>
      <c r="G310" s="14"/>
      <c r="H310" s="196">
        <v>2.3999999999999999</v>
      </c>
      <c r="I310" s="197"/>
      <c r="J310" s="14"/>
      <c r="K310" s="14"/>
      <c r="L310" s="193"/>
      <c r="M310" s="198"/>
      <c r="N310" s="199"/>
      <c r="O310" s="199"/>
      <c r="P310" s="199"/>
      <c r="Q310" s="199"/>
      <c r="R310" s="199"/>
      <c r="S310" s="199"/>
      <c r="T310" s="20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194" t="s">
        <v>265</v>
      </c>
      <c r="AU310" s="194" t="s">
        <v>90</v>
      </c>
      <c r="AV310" s="14" t="s">
        <v>90</v>
      </c>
      <c r="AW310" s="14" t="s">
        <v>35</v>
      </c>
      <c r="AX310" s="14" t="s">
        <v>79</v>
      </c>
      <c r="AY310" s="194" t="s">
        <v>255</v>
      </c>
    </row>
    <row r="311" s="15" customFormat="1">
      <c r="A311" s="15"/>
      <c r="B311" s="201"/>
      <c r="C311" s="15"/>
      <c r="D311" s="186" t="s">
        <v>265</v>
      </c>
      <c r="E311" s="202" t="s">
        <v>1</v>
      </c>
      <c r="F311" s="203" t="s">
        <v>269</v>
      </c>
      <c r="G311" s="15"/>
      <c r="H311" s="204">
        <v>2.3999999999999999</v>
      </c>
      <c r="I311" s="205"/>
      <c r="J311" s="15"/>
      <c r="K311" s="15"/>
      <c r="L311" s="201"/>
      <c r="M311" s="206"/>
      <c r="N311" s="207"/>
      <c r="O311" s="207"/>
      <c r="P311" s="207"/>
      <c r="Q311" s="207"/>
      <c r="R311" s="207"/>
      <c r="S311" s="207"/>
      <c r="T311" s="20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02" t="s">
        <v>265</v>
      </c>
      <c r="AU311" s="202" t="s">
        <v>90</v>
      </c>
      <c r="AV311" s="15" t="s">
        <v>270</v>
      </c>
      <c r="AW311" s="15" t="s">
        <v>35</v>
      </c>
      <c r="AX311" s="15" t="s">
        <v>87</v>
      </c>
      <c r="AY311" s="202" t="s">
        <v>255</v>
      </c>
    </row>
    <row r="312" s="2" customFormat="1" ht="49.05" customHeight="1">
      <c r="A312" s="38"/>
      <c r="B312" s="171"/>
      <c r="C312" s="172" t="s">
        <v>352</v>
      </c>
      <c r="D312" s="172" t="s">
        <v>258</v>
      </c>
      <c r="E312" s="173" t="s">
        <v>1186</v>
      </c>
      <c r="F312" s="174" t="s">
        <v>1187</v>
      </c>
      <c r="G312" s="175" t="s">
        <v>759</v>
      </c>
      <c r="H312" s="224"/>
      <c r="I312" s="177"/>
      <c r="J312" s="178">
        <f>ROUND(I312*H312,2)</f>
        <v>0</v>
      </c>
      <c r="K312" s="174" t="s">
        <v>262</v>
      </c>
      <c r="L312" s="39"/>
      <c r="M312" s="179" t="s">
        <v>1</v>
      </c>
      <c r="N312" s="180" t="s">
        <v>44</v>
      </c>
      <c r="O312" s="77"/>
      <c r="P312" s="181">
        <f>O312*H312</f>
        <v>0</v>
      </c>
      <c r="Q312" s="181">
        <v>0</v>
      </c>
      <c r="R312" s="181">
        <f>Q312*H312</f>
        <v>0</v>
      </c>
      <c r="S312" s="181">
        <v>0</v>
      </c>
      <c r="T312" s="18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3" t="s">
        <v>263</v>
      </c>
      <c r="AT312" s="183" t="s">
        <v>258</v>
      </c>
      <c r="AU312" s="183" t="s">
        <v>90</v>
      </c>
      <c r="AY312" s="19" t="s">
        <v>255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19" t="s">
        <v>87</v>
      </c>
      <c r="BK312" s="184">
        <f>ROUND(I312*H312,2)</f>
        <v>0</v>
      </c>
      <c r="BL312" s="19" t="s">
        <v>263</v>
      </c>
      <c r="BM312" s="183" t="s">
        <v>1941</v>
      </c>
    </row>
    <row r="313" s="12" customFormat="1" ht="22.8" customHeight="1">
      <c r="A313" s="12"/>
      <c r="B313" s="158"/>
      <c r="C313" s="12"/>
      <c r="D313" s="159" t="s">
        <v>78</v>
      </c>
      <c r="E313" s="169" t="s">
        <v>859</v>
      </c>
      <c r="F313" s="169" t="s">
        <v>860</v>
      </c>
      <c r="G313" s="12"/>
      <c r="H313" s="12"/>
      <c r="I313" s="161"/>
      <c r="J313" s="170">
        <f>BK313</f>
        <v>0</v>
      </c>
      <c r="K313" s="12"/>
      <c r="L313" s="158"/>
      <c r="M313" s="163"/>
      <c r="N313" s="164"/>
      <c r="O313" s="164"/>
      <c r="P313" s="165">
        <f>SUM(P314:P350)</f>
        <v>0</v>
      </c>
      <c r="Q313" s="164"/>
      <c r="R313" s="165">
        <f>SUM(R314:R350)</f>
        <v>0.0096930000000000002</v>
      </c>
      <c r="S313" s="164"/>
      <c r="T313" s="166">
        <f>SUM(T314:T350)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159" t="s">
        <v>90</v>
      </c>
      <c r="AT313" s="167" t="s">
        <v>78</v>
      </c>
      <c r="AU313" s="167" t="s">
        <v>87</v>
      </c>
      <c r="AY313" s="159" t="s">
        <v>255</v>
      </c>
      <c r="BK313" s="168">
        <f>SUM(BK314:BK350)</f>
        <v>0</v>
      </c>
    </row>
    <row r="314" s="2" customFormat="1" ht="37.8" customHeight="1">
      <c r="A314" s="38"/>
      <c r="B314" s="171"/>
      <c r="C314" s="172" t="s">
        <v>483</v>
      </c>
      <c r="D314" s="172" t="s">
        <v>258</v>
      </c>
      <c r="E314" s="173" t="s">
        <v>861</v>
      </c>
      <c r="F314" s="174" t="s">
        <v>862</v>
      </c>
      <c r="G314" s="175" t="s">
        <v>693</v>
      </c>
      <c r="H314" s="176">
        <v>20.399999999999999</v>
      </c>
      <c r="I314" s="177"/>
      <c r="J314" s="178">
        <f>ROUND(I314*H314,2)</f>
        <v>0</v>
      </c>
      <c r="K314" s="174" t="s">
        <v>262</v>
      </c>
      <c r="L314" s="39"/>
      <c r="M314" s="179" t="s">
        <v>1</v>
      </c>
      <c r="N314" s="180" t="s">
        <v>44</v>
      </c>
      <c r="O314" s="77"/>
      <c r="P314" s="181">
        <f>O314*H314</f>
        <v>0</v>
      </c>
      <c r="Q314" s="181">
        <v>6.9999999999999994E-05</v>
      </c>
      <c r="R314" s="181">
        <f>Q314*H314</f>
        <v>0.0014279999999999998</v>
      </c>
      <c r="S314" s="181">
        <v>0</v>
      </c>
      <c r="T314" s="18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3" t="s">
        <v>263</v>
      </c>
      <c r="AT314" s="183" t="s">
        <v>258</v>
      </c>
      <c r="AU314" s="183" t="s">
        <v>90</v>
      </c>
      <c r="AY314" s="19" t="s">
        <v>255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19" t="s">
        <v>87</v>
      </c>
      <c r="BK314" s="184">
        <f>ROUND(I314*H314,2)</f>
        <v>0</v>
      </c>
      <c r="BL314" s="19" t="s">
        <v>263</v>
      </c>
      <c r="BM314" s="183" t="s">
        <v>1942</v>
      </c>
    </row>
    <row r="315" s="13" customFormat="1">
      <c r="A315" s="13"/>
      <c r="B315" s="185"/>
      <c r="C315" s="13"/>
      <c r="D315" s="186" t="s">
        <v>265</v>
      </c>
      <c r="E315" s="187" t="s">
        <v>1</v>
      </c>
      <c r="F315" s="188" t="s">
        <v>868</v>
      </c>
      <c r="G315" s="13"/>
      <c r="H315" s="187" t="s">
        <v>1</v>
      </c>
      <c r="I315" s="189"/>
      <c r="J315" s="13"/>
      <c r="K315" s="13"/>
      <c r="L315" s="185"/>
      <c r="M315" s="190"/>
      <c r="N315" s="191"/>
      <c r="O315" s="191"/>
      <c r="P315" s="191"/>
      <c r="Q315" s="191"/>
      <c r="R315" s="191"/>
      <c r="S315" s="191"/>
      <c r="T315" s="19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87" t="s">
        <v>265</v>
      </c>
      <c r="AU315" s="187" t="s">
        <v>90</v>
      </c>
      <c r="AV315" s="13" t="s">
        <v>87</v>
      </c>
      <c r="AW315" s="13" t="s">
        <v>35</v>
      </c>
      <c r="AX315" s="13" t="s">
        <v>79</v>
      </c>
      <c r="AY315" s="187" t="s">
        <v>255</v>
      </c>
    </row>
    <row r="316" s="13" customFormat="1">
      <c r="A316" s="13"/>
      <c r="B316" s="185"/>
      <c r="C316" s="13"/>
      <c r="D316" s="186" t="s">
        <v>265</v>
      </c>
      <c r="E316" s="187" t="s">
        <v>1</v>
      </c>
      <c r="F316" s="188" t="s">
        <v>1943</v>
      </c>
      <c r="G316" s="13"/>
      <c r="H316" s="187" t="s">
        <v>1</v>
      </c>
      <c r="I316" s="189"/>
      <c r="J316" s="13"/>
      <c r="K316" s="13"/>
      <c r="L316" s="185"/>
      <c r="M316" s="190"/>
      <c r="N316" s="191"/>
      <c r="O316" s="191"/>
      <c r="P316" s="191"/>
      <c r="Q316" s="191"/>
      <c r="R316" s="191"/>
      <c r="S316" s="191"/>
      <c r="T316" s="19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87" t="s">
        <v>265</v>
      </c>
      <c r="AU316" s="187" t="s">
        <v>90</v>
      </c>
      <c r="AV316" s="13" t="s">
        <v>87</v>
      </c>
      <c r="AW316" s="13" t="s">
        <v>35</v>
      </c>
      <c r="AX316" s="13" t="s">
        <v>79</v>
      </c>
      <c r="AY316" s="187" t="s">
        <v>255</v>
      </c>
    </row>
    <row r="317" s="14" customFormat="1">
      <c r="A317" s="14"/>
      <c r="B317" s="193"/>
      <c r="C317" s="14"/>
      <c r="D317" s="186" t="s">
        <v>265</v>
      </c>
      <c r="E317" s="194" t="s">
        <v>1</v>
      </c>
      <c r="F317" s="195" t="s">
        <v>1191</v>
      </c>
      <c r="G317" s="14"/>
      <c r="H317" s="196">
        <v>1.5</v>
      </c>
      <c r="I317" s="197"/>
      <c r="J317" s="14"/>
      <c r="K317" s="14"/>
      <c r="L317" s="193"/>
      <c r="M317" s="198"/>
      <c r="N317" s="199"/>
      <c r="O317" s="199"/>
      <c r="P317" s="199"/>
      <c r="Q317" s="199"/>
      <c r="R317" s="199"/>
      <c r="S317" s="199"/>
      <c r="T317" s="20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194" t="s">
        <v>265</v>
      </c>
      <c r="AU317" s="194" t="s">
        <v>90</v>
      </c>
      <c r="AV317" s="14" t="s">
        <v>90</v>
      </c>
      <c r="AW317" s="14" t="s">
        <v>35</v>
      </c>
      <c r="AX317" s="14" t="s">
        <v>79</v>
      </c>
      <c r="AY317" s="194" t="s">
        <v>255</v>
      </c>
    </row>
    <row r="318" s="16" customFormat="1">
      <c r="A318" s="16"/>
      <c r="B318" s="225"/>
      <c r="C318" s="16"/>
      <c r="D318" s="186" t="s">
        <v>265</v>
      </c>
      <c r="E318" s="226" t="s">
        <v>1</v>
      </c>
      <c r="F318" s="227" t="s">
        <v>867</v>
      </c>
      <c r="G318" s="16"/>
      <c r="H318" s="228">
        <v>1.5</v>
      </c>
      <c r="I318" s="229"/>
      <c r="J318" s="16"/>
      <c r="K318" s="16"/>
      <c r="L318" s="225"/>
      <c r="M318" s="230"/>
      <c r="N318" s="231"/>
      <c r="O318" s="231"/>
      <c r="P318" s="231"/>
      <c r="Q318" s="231"/>
      <c r="R318" s="231"/>
      <c r="S318" s="231"/>
      <c r="T318" s="232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226" t="s">
        <v>265</v>
      </c>
      <c r="AU318" s="226" t="s">
        <v>90</v>
      </c>
      <c r="AV318" s="16" t="s">
        <v>268</v>
      </c>
      <c r="AW318" s="16" t="s">
        <v>35</v>
      </c>
      <c r="AX318" s="16" t="s">
        <v>79</v>
      </c>
      <c r="AY318" s="226" t="s">
        <v>255</v>
      </c>
    </row>
    <row r="319" s="13" customFormat="1">
      <c r="A319" s="13"/>
      <c r="B319" s="185"/>
      <c r="C319" s="13"/>
      <c r="D319" s="186" t="s">
        <v>265</v>
      </c>
      <c r="E319" s="187" t="s">
        <v>1</v>
      </c>
      <c r="F319" s="188" t="s">
        <v>1192</v>
      </c>
      <c r="G319" s="13"/>
      <c r="H319" s="187" t="s">
        <v>1</v>
      </c>
      <c r="I319" s="189"/>
      <c r="J319" s="13"/>
      <c r="K319" s="13"/>
      <c r="L319" s="185"/>
      <c r="M319" s="190"/>
      <c r="N319" s="191"/>
      <c r="O319" s="191"/>
      <c r="P319" s="191"/>
      <c r="Q319" s="191"/>
      <c r="R319" s="191"/>
      <c r="S319" s="191"/>
      <c r="T319" s="19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87" t="s">
        <v>265</v>
      </c>
      <c r="AU319" s="187" t="s">
        <v>90</v>
      </c>
      <c r="AV319" s="13" t="s">
        <v>87</v>
      </c>
      <c r="AW319" s="13" t="s">
        <v>35</v>
      </c>
      <c r="AX319" s="13" t="s">
        <v>79</v>
      </c>
      <c r="AY319" s="187" t="s">
        <v>255</v>
      </c>
    </row>
    <row r="320" s="13" customFormat="1">
      <c r="A320" s="13"/>
      <c r="B320" s="185"/>
      <c r="C320" s="13"/>
      <c r="D320" s="186" t="s">
        <v>265</v>
      </c>
      <c r="E320" s="187" t="s">
        <v>1</v>
      </c>
      <c r="F320" s="188" t="s">
        <v>1944</v>
      </c>
      <c r="G320" s="13"/>
      <c r="H320" s="187" t="s">
        <v>1</v>
      </c>
      <c r="I320" s="189"/>
      <c r="J320" s="13"/>
      <c r="K320" s="13"/>
      <c r="L320" s="185"/>
      <c r="M320" s="190"/>
      <c r="N320" s="191"/>
      <c r="O320" s="191"/>
      <c r="P320" s="191"/>
      <c r="Q320" s="191"/>
      <c r="R320" s="191"/>
      <c r="S320" s="191"/>
      <c r="T320" s="19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187" t="s">
        <v>265</v>
      </c>
      <c r="AU320" s="187" t="s">
        <v>90</v>
      </c>
      <c r="AV320" s="13" t="s">
        <v>87</v>
      </c>
      <c r="AW320" s="13" t="s">
        <v>35</v>
      </c>
      <c r="AX320" s="13" t="s">
        <v>79</v>
      </c>
      <c r="AY320" s="187" t="s">
        <v>255</v>
      </c>
    </row>
    <row r="321" s="14" customFormat="1">
      <c r="A321" s="14"/>
      <c r="B321" s="193"/>
      <c r="C321" s="14"/>
      <c r="D321" s="186" t="s">
        <v>265</v>
      </c>
      <c r="E321" s="194" t="s">
        <v>1</v>
      </c>
      <c r="F321" s="195" t="s">
        <v>1629</v>
      </c>
      <c r="G321" s="14"/>
      <c r="H321" s="196">
        <v>18.899999999999999</v>
      </c>
      <c r="I321" s="197"/>
      <c r="J321" s="14"/>
      <c r="K321" s="14"/>
      <c r="L321" s="193"/>
      <c r="M321" s="198"/>
      <c r="N321" s="199"/>
      <c r="O321" s="199"/>
      <c r="P321" s="199"/>
      <c r="Q321" s="199"/>
      <c r="R321" s="199"/>
      <c r="S321" s="199"/>
      <c r="T321" s="20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194" t="s">
        <v>265</v>
      </c>
      <c r="AU321" s="194" t="s">
        <v>90</v>
      </c>
      <c r="AV321" s="14" t="s">
        <v>90</v>
      </c>
      <c r="AW321" s="14" t="s">
        <v>35</v>
      </c>
      <c r="AX321" s="14" t="s">
        <v>79</v>
      </c>
      <c r="AY321" s="194" t="s">
        <v>255</v>
      </c>
    </row>
    <row r="322" s="16" customFormat="1">
      <c r="A322" s="16"/>
      <c r="B322" s="225"/>
      <c r="C322" s="16"/>
      <c r="D322" s="186" t="s">
        <v>265</v>
      </c>
      <c r="E322" s="226" t="s">
        <v>1</v>
      </c>
      <c r="F322" s="227" t="s">
        <v>867</v>
      </c>
      <c r="G322" s="16"/>
      <c r="H322" s="228">
        <v>18.899999999999999</v>
      </c>
      <c r="I322" s="229"/>
      <c r="J322" s="16"/>
      <c r="K322" s="16"/>
      <c r="L322" s="225"/>
      <c r="M322" s="230"/>
      <c r="N322" s="231"/>
      <c r="O322" s="231"/>
      <c r="P322" s="231"/>
      <c r="Q322" s="231"/>
      <c r="R322" s="231"/>
      <c r="S322" s="231"/>
      <c r="T322" s="232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26" t="s">
        <v>265</v>
      </c>
      <c r="AU322" s="226" t="s">
        <v>90</v>
      </c>
      <c r="AV322" s="16" t="s">
        <v>268</v>
      </c>
      <c r="AW322" s="16" t="s">
        <v>35</v>
      </c>
      <c r="AX322" s="16" t="s">
        <v>79</v>
      </c>
      <c r="AY322" s="226" t="s">
        <v>255</v>
      </c>
    </row>
    <row r="323" s="15" customFormat="1">
      <c r="A323" s="15"/>
      <c r="B323" s="201"/>
      <c r="C323" s="15"/>
      <c r="D323" s="186" t="s">
        <v>265</v>
      </c>
      <c r="E323" s="202" t="s">
        <v>1</v>
      </c>
      <c r="F323" s="203" t="s">
        <v>269</v>
      </c>
      <c r="G323" s="15"/>
      <c r="H323" s="204">
        <v>20.399999999999999</v>
      </c>
      <c r="I323" s="205"/>
      <c r="J323" s="15"/>
      <c r="K323" s="15"/>
      <c r="L323" s="201"/>
      <c r="M323" s="206"/>
      <c r="N323" s="207"/>
      <c r="O323" s="207"/>
      <c r="P323" s="207"/>
      <c r="Q323" s="207"/>
      <c r="R323" s="207"/>
      <c r="S323" s="207"/>
      <c r="T323" s="208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02" t="s">
        <v>265</v>
      </c>
      <c r="AU323" s="202" t="s">
        <v>90</v>
      </c>
      <c r="AV323" s="15" t="s">
        <v>270</v>
      </c>
      <c r="AW323" s="15" t="s">
        <v>35</v>
      </c>
      <c r="AX323" s="15" t="s">
        <v>87</v>
      </c>
      <c r="AY323" s="202" t="s">
        <v>255</v>
      </c>
    </row>
    <row r="324" s="2" customFormat="1" ht="24.15" customHeight="1">
      <c r="A324" s="38"/>
      <c r="B324" s="171"/>
      <c r="C324" s="172" t="s">
        <v>488</v>
      </c>
      <c r="D324" s="172" t="s">
        <v>258</v>
      </c>
      <c r="E324" s="173" t="s">
        <v>872</v>
      </c>
      <c r="F324" s="174" t="s">
        <v>873</v>
      </c>
      <c r="G324" s="175" t="s">
        <v>693</v>
      </c>
      <c r="H324" s="176">
        <v>1.5</v>
      </c>
      <c r="I324" s="177"/>
      <c r="J324" s="178">
        <f>ROUND(I324*H324,2)</f>
        <v>0</v>
      </c>
      <c r="K324" s="174" t="s">
        <v>262</v>
      </c>
      <c r="L324" s="39"/>
      <c r="M324" s="179" t="s">
        <v>1</v>
      </c>
      <c r="N324" s="180" t="s">
        <v>44</v>
      </c>
      <c r="O324" s="77"/>
      <c r="P324" s="181">
        <f>O324*H324</f>
        <v>0</v>
      </c>
      <c r="Q324" s="181">
        <v>0.00011</v>
      </c>
      <c r="R324" s="181">
        <f>Q324*H324</f>
        <v>0.000165</v>
      </c>
      <c r="S324" s="181">
        <v>0</v>
      </c>
      <c r="T324" s="18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3" t="s">
        <v>263</v>
      </c>
      <c r="AT324" s="183" t="s">
        <v>258</v>
      </c>
      <c r="AU324" s="183" t="s">
        <v>90</v>
      </c>
      <c r="AY324" s="19" t="s">
        <v>255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19" t="s">
        <v>87</v>
      </c>
      <c r="BK324" s="184">
        <f>ROUND(I324*H324,2)</f>
        <v>0</v>
      </c>
      <c r="BL324" s="19" t="s">
        <v>263</v>
      </c>
      <c r="BM324" s="183" t="s">
        <v>1945</v>
      </c>
    </row>
    <row r="325" s="13" customFormat="1">
      <c r="A325" s="13"/>
      <c r="B325" s="185"/>
      <c r="C325" s="13"/>
      <c r="D325" s="186" t="s">
        <v>265</v>
      </c>
      <c r="E325" s="187" t="s">
        <v>1</v>
      </c>
      <c r="F325" s="188" t="s">
        <v>876</v>
      </c>
      <c r="G325" s="13"/>
      <c r="H325" s="187" t="s">
        <v>1</v>
      </c>
      <c r="I325" s="189"/>
      <c r="J325" s="13"/>
      <c r="K325" s="13"/>
      <c r="L325" s="185"/>
      <c r="M325" s="190"/>
      <c r="N325" s="191"/>
      <c r="O325" s="191"/>
      <c r="P325" s="191"/>
      <c r="Q325" s="191"/>
      <c r="R325" s="191"/>
      <c r="S325" s="191"/>
      <c r="T325" s="19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87" t="s">
        <v>265</v>
      </c>
      <c r="AU325" s="187" t="s">
        <v>90</v>
      </c>
      <c r="AV325" s="13" t="s">
        <v>87</v>
      </c>
      <c r="AW325" s="13" t="s">
        <v>35</v>
      </c>
      <c r="AX325" s="13" t="s">
        <v>79</v>
      </c>
      <c r="AY325" s="187" t="s">
        <v>255</v>
      </c>
    </row>
    <row r="326" s="13" customFormat="1">
      <c r="A326" s="13"/>
      <c r="B326" s="185"/>
      <c r="C326" s="13"/>
      <c r="D326" s="186" t="s">
        <v>265</v>
      </c>
      <c r="E326" s="187" t="s">
        <v>1</v>
      </c>
      <c r="F326" s="188" t="s">
        <v>1943</v>
      </c>
      <c r="G326" s="13"/>
      <c r="H326" s="187" t="s">
        <v>1</v>
      </c>
      <c r="I326" s="189"/>
      <c r="J326" s="13"/>
      <c r="K326" s="13"/>
      <c r="L326" s="185"/>
      <c r="M326" s="190"/>
      <c r="N326" s="191"/>
      <c r="O326" s="191"/>
      <c r="P326" s="191"/>
      <c r="Q326" s="191"/>
      <c r="R326" s="191"/>
      <c r="S326" s="191"/>
      <c r="T326" s="19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87" t="s">
        <v>265</v>
      </c>
      <c r="AU326" s="187" t="s">
        <v>90</v>
      </c>
      <c r="AV326" s="13" t="s">
        <v>87</v>
      </c>
      <c r="AW326" s="13" t="s">
        <v>35</v>
      </c>
      <c r="AX326" s="13" t="s">
        <v>79</v>
      </c>
      <c r="AY326" s="187" t="s">
        <v>255</v>
      </c>
    </row>
    <row r="327" s="14" customFormat="1">
      <c r="A327" s="14"/>
      <c r="B327" s="193"/>
      <c r="C327" s="14"/>
      <c r="D327" s="186" t="s">
        <v>265</v>
      </c>
      <c r="E327" s="194" t="s">
        <v>1</v>
      </c>
      <c r="F327" s="195" t="s">
        <v>1191</v>
      </c>
      <c r="G327" s="14"/>
      <c r="H327" s="196">
        <v>1.5</v>
      </c>
      <c r="I327" s="197"/>
      <c r="J327" s="14"/>
      <c r="K327" s="14"/>
      <c r="L327" s="193"/>
      <c r="M327" s="198"/>
      <c r="N327" s="199"/>
      <c r="O327" s="199"/>
      <c r="P327" s="199"/>
      <c r="Q327" s="199"/>
      <c r="R327" s="199"/>
      <c r="S327" s="199"/>
      <c r="T327" s="20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194" t="s">
        <v>265</v>
      </c>
      <c r="AU327" s="194" t="s">
        <v>90</v>
      </c>
      <c r="AV327" s="14" t="s">
        <v>90</v>
      </c>
      <c r="AW327" s="14" t="s">
        <v>35</v>
      </c>
      <c r="AX327" s="14" t="s">
        <v>79</v>
      </c>
      <c r="AY327" s="194" t="s">
        <v>255</v>
      </c>
    </row>
    <row r="328" s="15" customFormat="1">
      <c r="A328" s="15"/>
      <c r="B328" s="201"/>
      <c r="C328" s="15"/>
      <c r="D328" s="186" t="s">
        <v>265</v>
      </c>
      <c r="E328" s="202" t="s">
        <v>1</v>
      </c>
      <c r="F328" s="203" t="s">
        <v>269</v>
      </c>
      <c r="G328" s="15"/>
      <c r="H328" s="204">
        <v>1.5</v>
      </c>
      <c r="I328" s="205"/>
      <c r="J328" s="15"/>
      <c r="K328" s="15"/>
      <c r="L328" s="201"/>
      <c r="M328" s="206"/>
      <c r="N328" s="207"/>
      <c r="O328" s="207"/>
      <c r="P328" s="207"/>
      <c r="Q328" s="207"/>
      <c r="R328" s="207"/>
      <c r="S328" s="207"/>
      <c r="T328" s="208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02" t="s">
        <v>265</v>
      </c>
      <c r="AU328" s="202" t="s">
        <v>90</v>
      </c>
      <c r="AV328" s="15" t="s">
        <v>270</v>
      </c>
      <c r="AW328" s="15" t="s">
        <v>35</v>
      </c>
      <c r="AX328" s="15" t="s">
        <v>87</v>
      </c>
      <c r="AY328" s="202" t="s">
        <v>255</v>
      </c>
    </row>
    <row r="329" s="2" customFormat="1" ht="24.15" customHeight="1">
      <c r="A329" s="38"/>
      <c r="B329" s="171"/>
      <c r="C329" s="172" t="s">
        <v>370</v>
      </c>
      <c r="D329" s="172" t="s">
        <v>258</v>
      </c>
      <c r="E329" s="173" t="s">
        <v>877</v>
      </c>
      <c r="F329" s="174" t="s">
        <v>878</v>
      </c>
      <c r="G329" s="175" t="s">
        <v>693</v>
      </c>
      <c r="H329" s="176">
        <v>1.5</v>
      </c>
      <c r="I329" s="177"/>
      <c r="J329" s="178">
        <f>ROUND(I329*H329,2)</f>
        <v>0</v>
      </c>
      <c r="K329" s="174" t="s">
        <v>262</v>
      </c>
      <c r="L329" s="39"/>
      <c r="M329" s="179" t="s">
        <v>1</v>
      </c>
      <c r="N329" s="180" t="s">
        <v>44</v>
      </c>
      <c r="O329" s="77"/>
      <c r="P329" s="181">
        <f>O329*H329</f>
        <v>0</v>
      </c>
      <c r="Q329" s="181">
        <v>0.00012999999999999999</v>
      </c>
      <c r="R329" s="181">
        <f>Q329*H329</f>
        <v>0.00019499999999999997</v>
      </c>
      <c r="S329" s="181">
        <v>0</v>
      </c>
      <c r="T329" s="18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3" t="s">
        <v>263</v>
      </c>
      <c r="AT329" s="183" t="s">
        <v>258</v>
      </c>
      <c r="AU329" s="183" t="s">
        <v>90</v>
      </c>
      <c r="AY329" s="19" t="s">
        <v>255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19" t="s">
        <v>87</v>
      </c>
      <c r="BK329" s="184">
        <f>ROUND(I329*H329,2)</f>
        <v>0</v>
      </c>
      <c r="BL329" s="19" t="s">
        <v>263</v>
      </c>
      <c r="BM329" s="183" t="s">
        <v>1946</v>
      </c>
    </row>
    <row r="330" s="13" customFormat="1">
      <c r="A330" s="13"/>
      <c r="B330" s="185"/>
      <c r="C330" s="13"/>
      <c r="D330" s="186" t="s">
        <v>265</v>
      </c>
      <c r="E330" s="187" t="s">
        <v>1</v>
      </c>
      <c r="F330" s="188" t="s">
        <v>881</v>
      </c>
      <c r="G330" s="13"/>
      <c r="H330" s="187" t="s">
        <v>1</v>
      </c>
      <c r="I330" s="189"/>
      <c r="J330" s="13"/>
      <c r="K330" s="13"/>
      <c r="L330" s="185"/>
      <c r="M330" s="190"/>
      <c r="N330" s="191"/>
      <c r="O330" s="191"/>
      <c r="P330" s="191"/>
      <c r="Q330" s="191"/>
      <c r="R330" s="191"/>
      <c r="S330" s="191"/>
      <c r="T330" s="19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187" t="s">
        <v>265</v>
      </c>
      <c r="AU330" s="187" t="s">
        <v>90</v>
      </c>
      <c r="AV330" s="13" t="s">
        <v>87</v>
      </c>
      <c r="AW330" s="13" t="s">
        <v>35</v>
      </c>
      <c r="AX330" s="13" t="s">
        <v>79</v>
      </c>
      <c r="AY330" s="187" t="s">
        <v>255</v>
      </c>
    </row>
    <row r="331" s="13" customFormat="1">
      <c r="A331" s="13"/>
      <c r="B331" s="185"/>
      <c r="C331" s="13"/>
      <c r="D331" s="186" t="s">
        <v>265</v>
      </c>
      <c r="E331" s="187" t="s">
        <v>1</v>
      </c>
      <c r="F331" s="188" t="s">
        <v>1943</v>
      </c>
      <c r="G331" s="13"/>
      <c r="H331" s="187" t="s">
        <v>1</v>
      </c>
      <c r="I331" s="189"/>
      <c r="J331" s="13"/>
      <c r="K331" s="13"/>
      <c r="L331" s="185"/>
      <c r="M331" s="190"/>
      <c r="N331" s="191"/>
      <c r="O331" s="191"/>
      <c r="P331" s="191"/>
      <c r="Q331" s="191"/>
      <c r="R331" s="191"/>
      <c r="S331" s="191"/>
      <c r="T331" s="19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87" t="s">
        <v>265</v>
      </c>
      <c r="AU331" s="187" t="s">
        <v>90</v>
      </c>
      <c r="AV331" s="13" t="s">
        <v>87</v>
      </c>
      <c r="AW331" s="13" t="s">
        <v>35</v>
      </c>
      <c r="AX331" s="13" t="s">
        <v>79</v>
      </c>
      <c r="AY331" s="187" t="s">
        <v>255</v>
      </c>
    </row>
    <row r="332" s="14" customFormat="1">
      <c r="A332" s="14"/>
      <c r="B332" s="193"/>
      <c r="C332" s="14"/>
      <c r="D332" s="186" t="s">
        <v>265</v>
      </c>
      <c r="E332" s="194" t="s">
        <v>1</v>
      </c>
      <c r="F332" s="195" t="s">
        <v>1191</v>
      </c>
      <c r="G332" s="14"/>
      <c r="H332" s="196">
        <v>1.5</v>
      </c>
      <c r="I332" s="197"/>
      <c r="J332" s="14"/>
      <c r="K332" s="14"/>
      <c r="L332" s="193"/>
      <c r="M332" s="198"/>
      <c r="N332" s="199"/>
      <c r="O332" s="199"/>
      <c r="P332" s="199"/>
      <c r="Q332" s="199"/>
      <c r="R332" s="199"/>
      <c r="S332" s="199"/>
      <c r="T332" s="20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194" t="s">
        <v>265</v>
      </c>
      <c r="AU332" s="194" t="s">
        <v>90</v>
      </c>
      <c r="AV332" s="14" t="s">
        <v>90</v>
      </c>
      <c r="AW332" s="14" t="s">
        <v>35</v>
      </c>
      <c r="AX332" s="14" t="s">
        <v>79</v>
      </c>
      <c r="AY332" s="194" t="s">
        <v>255</v>
      </c>
    </row>
    <row r="333" s="15" customFormat="1">
      <c r="A333" s="15"/>
      <c r="B333" s="201"/>
      <c r="C333" s="15"/>
      <c r="D333" s="186" t="s">
        <v>265</v>
      </c>
      <c r="E333" s="202" t="s">
        <v>1</v>
      </c>
      <c r="F333" s="203" t="s">
        <v>269</v>
      </c>
      <c r="G333" s="15"/>
      <c r="H333" s="204">
        <v>1.5</v>
      </c>
      <c r="I333" s="205"/>
      <c r="J333" s="15"/>
      <c r="K333" s="15"/>
      <c r="L333" s="201"/>
      <c r="M333" s="206"/>
      <c r="N333" s="207"/>
      <c r="O333" s="207"/>
      <c r="P333" s="207"/>
      <c r="Q333" s="207"/>
      <c r="R333" s="207"/>
      <c r="S333" s="207"/>
      <c r="T333" s="208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02" t="s">
        <v>265</v>
      </c>
      <c r="AU333" s="202" t="s">
        <v>90</v>
      </c>
      <c r="AV333" s="15" t="s">
        <v>270</v>
      </c>
      <c r="AW333" s="15" t="s">
        <v>35</v>
      </c>
      <c r="AX333" s="15" t="s">
        <v>87</v>
      </c>
      <c r="AY333" s="202" t="s">
        <v>255</v>
      </c>
    </row>
    <row r="334" s="2" customFormat="1" ht="24.15" customHeight="1">
      <c r="A334" s="38"/>
      <c r="B334" s="171"/>
      <c r="C334" s="172" t="s">
        <v>495</v>
      </c>
      <c r="D334" s="172" t="s">
        <v>258</v>
      </c>
      <c r="E334" s="173" t="s">
        <v>882</v>
      </c>
      <c r="F334" s="174" t="s">
        <v>883</v>
      </c>
      <c r="G334" s="175" t="s">
        <v>693</v>
      </c>
      <c r="H334" s="176">
        <v>1.5</v>
      </c>
      <c r="I334" s="177"/>
      <c r="J334" s="178">
        <f>ROUND(I334*H334,2)</f>
        <v>0</v>
      </c>
      <c r="K334" s="174" t="s">
        <v>262</v>
      </c>
      <c r="L334" s="39"/>
      <c r="M334" s="179" t="s">
        <v>1</v>
      </c>
      <c r="N334" s="180" t="s">
        <v>44</v>
      </c>
      <c r="O334" s="77"/>
      <c r="P334" s="181">
        <f>O334*H334</f>
        <v>0</v>
      </c>
      <c r="Q334" s="181">
        <v>0.00023000000000000001</v>
      </c>
      <c r="R334" s="181">
        <f>Q334*H334</f>
        <v>0.00034500000000000004</v>
      </c>
      <c r="S334" s="181">
        <v>0</v>
      </c>
      <c r="T334" s="18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83" t="s">
        <v>263</v>
      </c>
      <c r="AT334" s="183" t="s">
        <v>258</v>
      </c>
      <c r="AU334" s="183" t="s">
        <v>90</v>
      </c>
      <c r="AY334" s="19" t="s">
        <v>255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19" t="s">
        <v>87</v>
      </c>
      <c r="BK334" s="184">
        <f>ROUND(I334*H334,2)</f>
        <v>0</v>
      </c>
      <c r="BL334" s="19" t="s">
        <v>263</v>
      </c>
      <c r="BM334" s="183" t="s">
        <v>1947</v>
      </c>
    </row>
    <row r="335" s="13" customFormat="1">
      <c r="A335" s="13"/>
      <c r="B335" s="185"/>
      <c r="C335" s="13"/>
      <c r="D335" s="186" t="s">
        <v>265</v>
      </c>
      <c r="E335" s="187" t="s">
        <v>1</v>
      </c>
      <c r="F335" s="188" t="s">
        <v>881</v>
      </c>
      <c r="G335" s="13"/>
      <c r="H335" s="187" t="s">
        <v>1</v>
      </c>
      <c r="I335" s="189"/>
      <c r="J335" s="13"/>
      <c r="K335" s="13"/>
      <c r="L335" s="185"/>
      <c r="M335" s="190"/>
      <c r="N335" s="191"/>
      <c r="O335" s="191"/>
      <c r="P335" s="191"/>
      <c r="Q335" s="191"/>
      <c r="R335" s="191"/>
      <c r="S335" s="191"/>
      <c r="T335" s="19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87" t="s">
        <v>265</v>
      </c>
      <c r="AU335" s="187" t="s">
        <v>90</v>
      </c>
      <c r="AV335" s="13" t="s">
        <v>87</v>
      </c>
      <c r="AW335" s="13" t="s">
        <v>35</v>
      </c>
      <c r="AX335" s="13" t="s">
        <v>79</v>
      </c>
      <c r="AY335" s="187" t="s">
        <v>255</v>
      </c>
    </row>
    <row r="336" s="13" customFormat="1">
      <c r="A336" s="13"/>
      <c r="B336" s="185"/>
      <c r="C336" s="13"/>
      <c r="D336" s="186" t="s">
        <v>265</v>
      </c>
      <c r="E336" s="187" t="s">
        <v>1</v>
      </c>
      <c r="F336" s="188" t="s">
        <v>1943</v>
      </c>
      <c r="G336" s="13"/>
      <c r="H336" s="187" t="s">
        <v>1</v>
      </c>
      <c r="I336" s="189"/>
      <c r="J336" s="13"/>
      <c r="K336" s="13"/>
      <c r="L336" s="185"/>
      <c r="M336" s="190"/>
      <c r="N336" s="191"/>
      <c r="O336" s="191"/>
      <c r="P336" s="191"/>
      <c r="Q336" s="191"/>
      <c r="R336" s="191"/>
      <c r="S336" s="191"/>
      <c r="T336" s="19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187" t="s">
        <v>265</v>
      </c>
      <c r="AU336" s="187" t="s">
        <v>90</v>
      </c>
      <c r="AV336" s="13" t="s">
        <v>87</v>
      </c>
      <c r="AW336" s="13" t="s">
        <v>35</v>
      </c>
      <c r="AX336" s="13" t="s">
        <v>79</v>
      </c>
      <c r="AY336" s="187" t="s">
        <v>255</v>
      </c>
    </row>
    <row r="337" s="14" customFormat="1">
      <c r="A337" s="14"/>
      <c r="B337" s="193"/>
      <c r="C337" s="14"/>
      <c r="D337" s="186" t="s">
        <v>265</v>
      </c>
      <c r="E337" s="194" t="s">
        <v>1</v>
      </c>
      <c r="F337" s="195" t="s">
        <v>1191</v>
      </c>
      <c r="G337" s="14"/>
      <c r="H337" s="196">
        <v>1.5</v>
      </c>
      <c r="I337" s="197"/>
      <c r="J337" s="14"/>
      <c r="K337" s="14"/>
      <c r="L337" s="193"/>
      <c r="M337" s="198"/>
      <c r="N337" s="199"/>
      <c r="O337" s="199"/>
      <c r="P337" s="199"/>
      <c r="Q337" s="199"/>
      <c r="R337" s="199"/>
      <c r="S337" s="199"/>
      <c r="T337" s="20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194" t="s">
        <v>265</v>
      </c>
      <c r="AU337" s="194" t="s">
        <v>90</v>
      </c>
      <c r="AV337" s="14" t="s">
        <v>90</v>
      </c>
      <c r="AW337" s="14" t="s">
        <v>35</v>
      </c>
      <c r="AX337" s="14" t="s">
        <v>79</v>
      </c>
      <c r="AY337" s="194" t="s">
        <v>255</v>
      </c>
    </row>
    <row r="338" s="15" customFormat="1">
      <c r="A338" s="15"/>
      <c r="B338" s="201"/>
      <c r="C338" s="15"/>
      <c r="D338" s="186" t="s">
        <v>265</v>
      </c>
      <c r="E338" s="202" t="s">
        <v>1</v>
      </c>
      <c r="F338" s="203" t="s">
        <v>269</v>
      </c>
      <c r="G338" s="15"/>
      <c r="H338" s="204">
        <v>1.5</v>
      </c>
      <c r="I338" s="205"/>
      <c r="J338" s="15"/>
      <c r="K338" s="15"/>
      <c r="L338" s="201"/>
      <c r="M338" s="206"/>
      <c r="N338" s="207"/>
      <c r="O338" s="207"/>
      <c r="P338" s="207"/>
      <c r="Q338" s="207"/>
      <c r="R338" s="207"/>
      <c r="S338" s="207"/>
      <c r="T338" s="208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02" t="s">
        <v>265</v>
      </c>
      <c r="AU338" s="202" t="s">
        <v>90</v>
      </c>
      <c r="AV338" s="15" t="s">
        <v>270</v>
      </c>
      <c r="AW338" s="15" t="s">
        <v>35</v>
      </c>
      <c r="AX338" s="15" t="s">
        <v>87</v>
      </c>
      <c r="AY338" s="202" t="s">
        <v>255</v>
      </c>
    </row>
    <row r="339" s="2" customFormat="1" ht="24.15" customHeight="1">
      <c r="A339" s="38"/>
      <c r="B339" s="171"/>
      <c r="C339" s="172" t="s">
        <v>499</v>
      </c>
      <c r="D339" s="172" t="s">
        <v>258</v>
      </c>
      <c r="E339" s="173" t="s">
        <v>1198</v>
      </c>
      <c r="F339" s="174" t="s">
        <v>1199</v>
      </c>
      <c r="G339" s="175" t="s">
        <v>693</v>
      </c>
      <c r="H339" s="176">
        <v>18.899999999999999</v>
      </c>
      <c r="I339" s="177"/>
      <c r="J339" s="178">
        <f>ROUND(I339*H339,2)</f>
        <v>0</v>
      </c>
      <c r="K339" s="174" t="s">
        <v>262</v>
      </c>
      <c r="L339" s="39"/>
      <c r="M339" s="179" t="s">
        <v>1</v>
      </c>
      <c r="N339" s="180" t="s">
        <v>44</v>
      </c>
      <c r="O339" s="77"/>
      <c r="P339" s="181">
        <f>O339*H339</f>
        <v>0</v>
      </c>
      <c r="Q339" s="181">
        <v>0.00022000000000000001</v>
      </c>
      <c r="R339" s="181">
        <f>Q339*H339</f>
        <v>0.0041580000000000002</v>
      </c>
      <c r="S339" s="181">
        <v>0</v>
      </c>
      <c r="T339" s="182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83" t="s">
        <v>263</v>
      </c>
      <c r="AT339" s="183" t="s">
        <v>258</v>
      </c>
      <c r="AU339" s="183" t="s">
        <v>90</v>
      </c>
      <c r="AY339" s="19" t="s">
        <v>255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19" t="s">
        <v>87</v>
      </c>
      <c r="BK339" s="184">
        <f>ROUND(I339*H339,2)</f>
        <v>0</v>
      </c>
      <c r="BL339" s="19" t="s">
        <v>263</v>
      </c>
      <c r="BM339" s="183" t="s">
        <v>1948</v>
      </c>
    </row>
    <row r="340" s="13" customFormat="1">
      <c r="A340" s="13"/>
      <c r="B340" s="185"/>
      <c r="C340" s="13"/>
      <c r="D340" s="186" t="s">
        <v>265</v>
      </c>
      <c r="E340" s="187" t="s">
        <v>1</v>
      </c>
      <c r="F340" s="188" t="s">
        <v>1201</v>
      </c>
      <c r="G340" s="13"/>
      <c r="H340" s="187" t="s">
        <v>1</v>
      </c>
      <c r="I340" s="189"/>
      <c r="J340" s="13"/>
      <c r="K340" s="13"/>
      <c r="L340" s="185"/>
      <c r="M340" s="190"/>
      <c r="N340" s="191"/>
      <c r="O340" s="191"/>
      <c r="P340" s="191"/>
      <c r="Q340" s="191"/>
      <c r="R340" s="191"/>
      <c r="S340" s="191"/>
      <c r="T340" s="19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187" t="s">
        <v>265</v>
      </c>
      <c r="AU340" s="187" t="s">
        <v>90</v>
      </c>
      <c r="AV340" s="13" t="s">
        <v>87</v>
      </c>
      <c r="AW340" s="13" t="s">
        <v>35</v>
      </c>
      <c r="AX340" s="13" t="s">
        <v>79</v>
      </c>
      <c r="AY340" s="187" t="s">
        <v>255</v>
      </c>
    </row>
    <row r="341" s="13" customFormat="1">
      <c r="A341" s="13"/>
      <c r="B341" s="185"/>
      <c r="C341" s="13"/>
      <c r="D341" s="186" t="s">
        <v>265</v>
      </c>
      <c r="E341" s="187" t="s">
        <v>1</v>
      </c>
      <c r="F341" s="188" t="s">
        <v>1944</v>
      </c>
      <c r="G341" s="13"/>
      <c r="H341" s="187" t="s">
        <v>1</v>
      </c>
      <c r="I341" s="189"/>
      <c r="J341" s="13"/>
      <c r="K341" s="13"/>
      <c r="L341" s="185"/>
      <c r="M341" s="190"/>
      <c r="N341" s="191"/>
      <c r="O341" s="191"/>
      <c r="P341" s="191"/>
      <c r="Q341" s="191"/>
      <c r="R341" s="191"/>
      <c r="S341" s="191"/>
      <c r="T341" s="19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87" t="s">
        <v>265</v>
      </c>
      <c r="AU341" s="187" t="s">
        <v>90</v>
      </c>
      <c r="AV341" s="13" t="s">
        <v>87</v>
      </c>
      <c r="AW341" s="13" t="s">
        <v>35</v>
      </c>
      <c r="AX341" s="13" t="s">
        <v>79</v>
      </c>
      <c r="AY341" s="187" t="s">
        <v>255</v>
      </c>
    </row>
    <row r="342" s="14" customFormat="1">
      <c r="A342" s="14"/>
      <c r="B342" s="193"/>
      <c r="C342" s="14"/>
      <c r="D342" s="186" t="s">
        <v>265</v>
      </c>
      <c r="E342" s="194" t="s">
        <v>1</v>
      </c>
      <c r="F342" s="195" t="s">
        <v>1629</v>
      </c>
      <c r="G342" s="14"/>
      <c r="H342" s="196">
        <v>18.899999999999999</v>
      </c>
      <c r="I342" s="197"/>
      <c r="J342" s="14"/>
      <c r="K342" s="14"/>
      <c r="L342" s="193"/>
      <c r="M342" s="198"/>
      <c r="N342" s="199"/>
      <c r="O342" s="199"/>
      <c r="P342" s="199"/>
      <c r="Q342" s="199"/>
      <c r="R342" s="199"/>
      <c r="S342" s="199"/>
      <c r="T342" s="20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194" t="s">
        <v>265</v>
      </c>
      <c r="AU342" s="194" t="s">
        <v>90</v>
      </c>
      <c r="AV342" s="14" t="s">
        <v>90</v>
      </c>
      <c r="AW342" s="14" t="s">
        <v>35</v>
      </c>
      <c r="AX342" s="14" t="s">
        <v>79</v>
      </c>
      <c r="AY342" s="194" t="s">
        <v>255</v>
      </c>
    </row>
    <row r="343" s="15" customFormat="1">
      <c r="A343" s="15"/>
      <c r="B343" s="201"/>
      <c r="C343" s="15"/>
      <c r="D343" s="186" t="s">
        <v>265</v>
      </c>
      <c r="E343" s="202" t="s">
        <v>1</v>
      </c>
      <c r="F343" s="203" t="s">
        <v>269</v>
      </c>
      <c r="G343" s="15"/>
      <c r="H343" s="204">
        <v>18.899999999999999</v>
      </c>
      <c r="I343" s="205"/>
      <c r="J343" s="15"/>
      <c r="K343" s="15"/>
      <c r="L343" s="201"/>
      <c r="M343" s="206"/>
      <c r="N343" s="207"/>
      <c r="O343" s="207"/>
      <c r="P343" s="207"/>
      <c r="Q343" s="207"/>
      <c r="R343" s="207"/>
      <c r="S343" s="207"/>
      <c r="T343" s="208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02" t="s">
        <v>265</v>
      </c>
      <c r="AU343" s="202" t="s">
        <v>90</v>
      </c>
      <c r="AV343" s="15" t="s">
        <v>270</v>
      </c>
      <c r="AW343" s="15" t="s">
        <v>35</v>
      </c>
      <c r="AX343" s="15" t="s">
        <v>87</v>
      </c>
      <c r="AY343" s="202" t="s">
        <v>255</v>
      </c>
    </row>
    <row r="344" s="2" customFormat="1" ht="24.15" customHeight="1">
      <c r="A344" s="38"/>
      <c r="B344" s="171"/>
      <c r="C344" s="172" t="s">
        <v>924</v>
      </c>
      <c r="D344" s="172" t="s">
        <v>258</v>
      </c>
      <c r="E344" s="173" t="s">
        <v>1202</v>
      </c>
      <c r="F344" s="174" t="s">
        <v>1203</v>
      </c>
      <c r="G344" s="175" t="s">
        <v>693</v>
      </c>
      <c r="H344" s="176">
        <v>18.899999999999999</v>
      </c>
      <c r="I344" s="177"/>
      <c r="J344" s="178">
        <f>ROUND(I344*H344,2)</f>
        <v>0</v>
      </c>
      <c r="K344" s="174" t="s">
        <v>262</v>
      </c>
      <c r="L344" s="39"/>
      <c r="M344" s="179" t="s">
        <v>1</v>
      </c>
      <c r="N344" s="180" t="s">
        <v>44</v>
      </c>
      <c r="O344" s="77"/>
      <c r="P344" s="181">
        <f>O344*H344</f>
        <v>0</v>
      </c>
      <c r="Q344" s="181">
        <v>0</v>
      </c>
      <c r="R344" s="181">
        <f>Q344*H344</f>
        <v>0</v>
      </c>
      <c r="S344" s="181">
        <v>0</v>
      </c>
      <c r="T344" s="18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3" t="s">
        <v>263</v>
      </c>
      <c r="AT344" s="183" t="s">
        <v>258</v>
      </c>
      <c r="AU344" s="183" t="s">
        <v>90</v>
      </c>
      <c r="AY344" s="19" t="s">
        <v>255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19" t="s">
        <v>87</v>
      </c>
      <c r="BK344" s="184">
        <f>ROUND(I344*H344,2)</f>
        <v>0</v>
      </c>
      <c r="BL344" s="19" t="s">
        <v>263</v>
      </c>
      <c r="BM344" s="183" t="s">
        <v>1949</v>
      </c>
    </row>
    <row r="345" s="13" customFormat="1">
      <c r="A345" s="13"/>
      <c r="B345" s="185"/>
      <c r="C345" s="13"/>
      <c r="D345" s="186" t="s">
        <v>265</v>
      </c>
      <c r="E345" s="187" t="s">
        <v>1</v>
      </c>
      <c r="F345" s="188" t="s">
        <v>1205</v>
      </c>
      <c r="G345" s="13"/>
      <c r="H345" s="187" t="s">
        <v>1</v>
      </c>
      <c r="I345" s="189"/>
      <c r="J345" s="13"/>
      <c r="K345" s="13"/>
      <c r="L345" s="185"/>
      <c r="M345" s="190"/>
      <c r="N345" s="191"/>
      <c r="O345" s="191"/>
      <c r="P345" s="191"/>
      <c r="Q345" s="191"/>
      <c r="R345" s="191"/>
      <c r="S345" s="191"/>
      <c r="T345" s="19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87" t="s">
        <v>265</v>
      </c>
      <c r="AU345" s="187" t="s">
        <v>90</v>
      </c>
      <c r="AV345" s="13" t="s">
        <v>87</v>
      </c>
      <c r="AW345" s="13" t="s">
        <v>35</v>
      </c>
      <c r="AX345" s="13" t="s">
        <v>79</v>
      </c>
      <c r="AY345" s="187" t="s">
        <v>255</v>
      </c>
    </row>
    <row r="346" s="13" customFormat="1">
      <c r="A346" s="13"/>
      <c r="B346" s="185"/>
      <c r="C346" s="13"/>
      <c r="D346" s="186" t="s">
        <v>265</v>
      </c>
      <c r="E346" s="187" t="s">
        <v>1</v>
      </c>
      <c r="F346" s="188" t="s">
        <v>1944</v>
      </c>
      <c r="G346" s="13"/>
      <c r="H346" s="187" t="s">
        <v>1</v>
      </c>
      <c r="I346" s="189"/>
      <c r="J346" s="13"/>
      <c r="K346" s="13"/>
      <c r="L346" s="185"/>
      <c r="M346" s="190"/>
      <c r="N346" s="191"/>
      <c r="O346" s="191"/>
      <c r="P346" s="191"/>
      <c r="Q346" s="191"/>
      <c r="R346" s="191"/>
      <c r="S346" s="191"/>
      <c r="T346" s="19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187" t="s">
        <v>265</v>
      </c>
      <c r="AU346" s="187" t="s">
        <v>90</v>
      </c>
      <c r="AV346" s="13" t="s">
        <v>87</v>
      </c>
      <c r="AW346" s="13" t="s">
        <v>35</v>
      </c>
      <c r="AX346" s="13" t="s">
        <v>79</v>
      </c>
      <c r="AY346" s="187" t="s">
        <v>255</v>
      </c>
    </row>
    <row r="347" s="14" customFormat="1">
      <c r="A347" s="14"/>
      <c r="B347" s="193"/>
      <c r="C347" s="14"/>
      <c r="D347" s="186" t="s">
        <v>265</v>
      </c>
      <c r="E347" s="194" t="s">
        <v>1</v>
      </c>
      <c r="F347" s="195" t="s">
        <v>1629</v>
      </c>
      <c r="G347" s="14"/>
      <c r="H347" s="196">
        <v>18.899999999999999</v>
      </c>
      <c r="I347" s="197"/>
      <c r="J347" s="14"/>
      <c r="K347" s="14"/>
      <c r="L347" s="193"/>
      <c r="M347" s="198"/>
      <c r="N347" s="199"/>
      <c r="O347" s="199"/>
      <c r="P347" s="199"/>
      <c r="Q347" s="199"/>
      <c r="R347" s="199"/>
      <c r="S347" s="199"/>
      <c r="T347" s="20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194" t="s">
        <v>265</v>
      </c>
      <c r="AU347" s="194" t="s">
        <v>90</v>
      </c>
      <c r="AV347" s="14" t="s">
        <v>90</v>
      </c>
      <c r="AW347" s="14" t="s">
        <v>35</v>
      </c>
      <c r="AX347" s="14" t="s">
        <v>79</v>
      </c>
      <c r="AY347" s="194" t="s">
        <v>255</v>
      </c>
    </row>
    <row r="348" s="15" customFormat="1">
      <c r="A348" s="15"/>
      <c r="B348" s="201"/>
      <c r="C348" s="15"/>
      <c r="D348" s="186" t="s">
        <v>265</v>
      </c>
      <c r="E348" s="202" t="s">
        <v>1</v>
      </c>
      <c r="F348" s="203" t="s">
        <v>269</v>
      </c>
      <c r="G348" s="15"/>
      <c r="H348" s="204">
        <v>18.899999999999999</v>
      </c>
      <c r="I348" s="205"/>
      <c r="J348" s="15"/>
      <c r="K348" s="15"/>
      <c r="L348" s="201"/>
      <c r="M348" s="206"/>
      <c r="N348" s="207"/>
      <c r="O348" s="207"/>
      <c r="P348" s="207"/>
      <c r="Q348" s="207"/>
      <c r="R348" s="207"/>
      <c r="S348" s="207"/>
      <c r="T348" s="208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02" t="s">
        <v>265</v>
      </c>
      <c r="AU348" s="202" t="s">
        <v>90</v>
      </c>
      <c r="AV348" s="15" t="s">
        <v>270</v>
      </c>
      <c r="AW348" s="15" t="s">
        <v>35</v>
      </c>
      <c r="AX348" s="15" t="s">
        <v>87</v>
      </c>
      <c r="AY348" s="202" t="s">
        <v>255</v>
      </c>
    </row>
    <row r="349" s="2" customFormat="1" ht="24.15" customHeight="1">
      <c r="A349" s="38"/>
      <c r="B349" s="171"/>
      <c r="C349" s="209" t="s">
        <v>933</v>
      </c>
      <c r="D349" s="209" t="s">
        <v>277</v>
      </c>
      <c r="E349" s="210" t="s">
        <v>1206</v>
      </c>
      <c r="F349" s="211" t="s">
        <v>1207</v>
      </c>
      <c r="G349" s="212" t="s">
        <v>1208</v>
      </c>
      <c r="H349" s="213">
        <v>3.4020000000000001</v>
      </c>
      <c r="I349" s="214"/>
      <c r="J349" s="215">
        <f>ROUND(I349*H349,2)</f>
        <v>0</v>
      </c>
      <c r="K349" s="211" t="s">
        <v>262</v>
      </c>
      <c r="L349" s="216"/>
      <c r="M349" s="217" t="s">
        <v>1</v>
      </c>
      <c r="N349" s="218" t="s">
        <v>44</v>
      </c>
      <c r="O349" s="77"/>
      <c r="P349" s="181">
        <f>O349*H349</f>
        <v>0</v>
      </c>
      <c r="Q349" s="181">
        <v>0.001</v>
      </c>
      <c r="R349" s="181">
        <f>Q349*H349</f>
        <v>0.0034020000000000001</v>
      </c>
      <c r="S349" s="181">
        <v>0</v>
      </c>
      <c r="T349" s="182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83" t="s">
        <v>397</v>
      </c>
      <c r="AT349" s="183" t="s">
        <v>277</v>
      </c>
      <c r="AU349" s="183" t="s">
        <v>90</v>
      </c>
      <c r="AY349" s="19" t="s">
        <v>255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19" t="s">
        <v>87</v>
      </c>
      <c r="BK349" s="184">
        <f>ROUND(I349*H349,2)</f>
        <v>0</v>
      </c>
      <c r="BL349" s="19" t="s">
        <v>263</v>
      </c>
      <c r="BM349" s="183" t="s">
        <v>1950</v>
      </c>
    </row>
    <row r="350" s="14" customFormat="1">
      <c r="A350" s="14"/>
      <c r="B350" s="193"/>
      <c r="C350" s="14"/>
      <c r="D350" s="186" t="s">
        <v>265</v>
      </c>
      <c r="E350" s="194" t="s">
        <v>1</v>
      </c>
      <c r="F350" s="195" t="s">
        <v>1636</v>
      </c>
      <c r="G350" s="14"/>
      <c r="H350" s="196">
        <v>3.4020000000000001</v>
      </c>
      <c r="I350" s="197"/>
      <c r="J350" s="14"/>
      <c r="K350" s="14"/>
      <c r="L350" s="193"/>
      <c r="M350" s="198"/>
      <c r="N350" s="199"/>
      <c r="O350" s="199"/>
      <c r="P350" s="199"/>
      <c r="Q350" s="199"/>
      <c r="R350" s="199"/>
      <c r="S350" s="199"/>
      <c r="T350" s="20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194" t="s">
        <v>265</v>
      </c>
      <c r="AU350" s="194" t="s">
        <v>90</v>
      </c>
      <c r="AV350" s="14" t="s">
        <v>90</v>
      </c>
      <c r="AW350" s="14" t="s">
        <v>35</v>
      </c>
      <c r="AX350" s="14" t="s">
        <v>87</v>
      </c>
      <c r="AY350" s="194" t="s">
        <v>255</v>
      </c>
    </row>
    <row r="351" s="12" customFormat="1" ht="22.8" customHeight="1">
      <c r="A351" s="12"/>
      <c r="B351" s="158"/>
      <c r="C351" s="12"/>
      <c r="D351" s="159" t="s">
        <v>78</v>
      </c>
      <c r="E351" s="169" t="s">
        <v>886</v>
      </c>
      <c r="F351" s="169" t="s">
        <v>887</v>
      </c>
      <c r="G351" s="12"/>
      <c r="H351" s="12"/>
      <c r="I351" s="161"/>
      <c r="J351" s="170">
        <f>BK351</f>
        <v>0</v>
      </c>
      <c r="K351" s="12"/>
      <c r="L351" s="158"/>
      <c r="M351" s="163"/>
      <c r="N351" s="164"/>
      <c r="O351" s="164"/>
      <c r="P351" s="165">
        <f>SUM(P352:P387)</f>
        <v>0</v>
      </c>
      <c r="Q351" s="164"/>
      <c r="R351" s="165">
        <f>SUM(R352:R387)</f>
        <v>0.06567075</v>
      </c>
      <c r="S351" s="164"/>
      <c r="T351" s="166">
        <f>SUM(T352:T387)</f>
        <v>0.017158920000000001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R351" s="159" t="s">
        <v>90</v>
      </c>
      <c r="AT351" s="167" t="s">
        <v>78</v>
      </c>
      <c r="AU351" s="167" t="s">
        <v>87</v>
      </c>
      <c r="AY351" s="159" t="s">
        <v>255</v>
      </c>
      <c r="BK351" s="168">
        <f>SUM(BK352:BK387)</f>
        <v>0</v>
      </c>
    </row>
    <row r="352" s="2" customFormat="1" ht="24.15" customHeight="1">
      <c r="A352" s="38"/>
      <c r="B352" s="171"/>
      <c r="C352" s="172" t="s">
        <v>560</v>
      </c>
      <c r="D352" s="172" t="s">
        <v>258</v>
      </c>
      <c r="E352" s="173" t="s">
        <v>888</v>
      </c>
      <c r="F352" s="174" t="s">
        <v>889</v>
      </c>
      <c r="G352" s="175" t="s">
        <v>693</v>
      </c>
      <c r="H352" s="176">
        <v>37.302</v>
      </c>
      <c r="I352" s="177"/>
      <c r="J352" s="178">
        <f>ROUND(I352*H352,2)</f>
        <v>0</v>
      </c>
      <c r="K352" s="174" t="s">
        <v>262</v>
      </c>
      <c r="L352" s="39"/>
      <c r="M352" s="179" t="s">
        <v>1</v>
      </c>
      <c r="N352" s="180" t="s">
        <v>44</v>
      </c>
      <c r="O352" s="77"/>
      <c r="P352" s="181">
        <f>O352*H352</f>
        <v>0</v>
      </c>
      <c r="Q352" s="181">
        <v>0</v>
      </c>
      <c r="R352" s="181">
        <f>Q352*H352</f>
        <v>0</v>
      </c>
      <c r="S352" s="181">
        <v>0</v>
      </c>
      <c r="T352" s="18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83" t="s">
        <v>263</v>
      </c>
      <c r="AT352" s="183" t="s">
        <v>258</v>
      </c>
      <c r="AU352" s="183" t="s">
        <v>90</v>
      </c>
      <c r="AY352" s="19" t="s">
        <v>255</v>
      </c>
      <c r="BE352" s="184">
        <f>IF(N352="základní",J352,0)</f>
        <v>0</v>
      </c>
      <c r="BF352" s="184">
        <f>IF(N352="snížená",J352,0)</f>
        <v>0</v>
      </c>
      <c r="BG352" s="184">
        <f>IF(N352="zákl. přenesená",J352,0)</f>
        <v>0</v>
      </c>
      <c r="BH352" s="184">
        <f>IF(N352="sníž. přenesená",J352,0)</f>
        <v>0</v>
      </c>
      <c r="BI352" s="184">
        <f>IF(N352="nulová",J352,0)</f>
        <v>0</v>
      </c>
      <c r="BJ352" s="19" t="s">
        <v>87</v>
      </c>
      <c r="BK352" s="184">
        <f>ROUND(I352*H352,2)</f>
        <v>0</v>
      </c>
      <c r="BL352" s="19" t="s">
        <v>263</v>
      </c>
      <c r="BM352" s="183" t="s">
        <v>1951</v>
      </c>
    </row>
    <row r="353" s="13" customFormat="1">
      <c r="A353" s="13"/>
      <c r="B353" s="185"/>
      <c r="C353" s="13"/>
      <c r="D353" s="186" t="s">
        <v>265</v>
      </c>
      <c r="E353" s="187" t="s">
        <v>1</v>
      </c>
      <c r="F353" s="188" t="s">
        <v>1883</v>
      </c>
      <c r="G353" s="13"/>
      <c r="H353" s="187" t="s">
        <v>1</v>
      </c>
      <c r="I353" s="189"/>
      <c r="J353" s="13"/>
      <c r="K353" s="13"/>
      <c r="L353" s="185"/>
      <c r="M353" s="190"/>
      <c r="N353" s="191"/>
      <c r="O353" s="191"/>
      <c r="P353" s="191"/>
      <c r="Q353" s="191"/>
      <c r="R353" s="191"/>
      <c r="S353" s="191"/>
      <c r="T353" s="19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87" t="s">
        <v>265</v>
      </c>
      <c r="AU353" s="187" t="s">
        <v>90</v>
      </c>
      <c r="AV353" s="13" t="s">
        <v>87</v>
      </c>
      <c r="AW353" s="13" t="s">
        <v>35</v>
      </c>
      <c r="AX353" s="13" t="s">
        <v>79</v>
      </c>
      <c r="AY353" s="187" t="s">
        <v>255</v>
      </c>
    </row>
    <row r="354" s="14" customFormat="1">
      <c r="A354" s="14"/>
      <c r="B354" s="193"/>
      <c r="C354" s="14"/>
      <c r="D354" s="186" t="s">
        <v>265</v>
      </c>
      <c r="E354" s="194" t="s">
        <v>1</v>
      </c>
      <c r="F354" s="195" t="s">
        <v>1884</v>
      </c>
      <c r="G354" s="14"/>
      <c r="H354" s="196">
        <v>50.924999999999997</v>
      </c>
      <c r="I354" s="197"/>
      <c r="J354" s="14"/>
      <c r="K354" s="14"/>
      <c r="L354" s="193"/>
      <c r="M354" s="198"/>
      <c r="N354" s="199"/>
      <c r="O354" s="199"/>
      <c r="P354" s="199"/>
      <c r="Q354" s="199"/>
      <c r="R354" s="199"/>
      <c r="S354" s="199"/>
      <c r="T354" s="20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194" t="s">
        <v>265</v>
      </c>
      <c r="AU354" s="194" t="s">
        <v>90</v>
      </c>
      <c r="AV354" s="14" t="s">
        <v>90</v>
      </c>
      <c r="AW354" s="14" t="s">
        <v>35</v>
      </c>
      <c r="AX354" s="14" t="s">
        <v>79</v>
      </c>
      <c r="AY354" s="194" t="s">
        <v>255</v>
      </c>
    </row>
    <row r="355" s="14" customFormat="1">
      <c r="A355" s="14"/>
      <c r="B355" s="193"/>
      <c r="C355" s="14"/>
      <c r="D355" s="186" t="s">
        <v>265</v>
      </c>
      <c r="E355" s="194" t="s">
        <v>1</v>
      </c>
      <c r="F355" s="195" t="s">
        <v>1069</v>
      </c>
      <c r="G355" s="14"/>
      <c r="H355" s="196">
        <v>-0.42299999999999999</v>
      </c>
      <c r="I355" s="197"/>
      <c r="J355" s="14"/>
      <c r="K355" s="14"/>
      <c r="L355" s="193"/>
      <c r="M355" s="198"/>
      <c r="N355" s="199"/>
      <c r="O355" s="199"/>
      <c r="P355" s="199"/>
      <c r="Q355" s="199"/>
      <c r="R355" s="199"/>
      <c r="S355" s="199"/>
      <c r="T355" s="20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194" t="s">
        <v>265</v>
      </c>
      <c r="AU355" s="194" t="s">
        <v>90</v>
      </c>
      <c r="AV355" s="14" t="s">
        <v>90</v>
      </c>
      <c r="AW355" s="14" t="s">
        <v>35</v>
      </c>
      <c r="AX355" s="14" t="s">
        <v>79</v>
      </c>
      <c r="AY355" s="194" t="s">
        <v>255</v>
      </c>
    </row>
    <row r="356" s="14" customFormat="1">
      <c r="A356" s="14"/>
      <c r="B356" s="193"/>
      <c r="C356" s="14"/>
      <c r="D356" s="186" t="s">
        <v>265</v>
      </c>
      <c r="E356" s="194" t="s">
        <v>1</v>
      </c>
      <c r="F356" s="195" t="s">
        <v>1070</v>
      </c>
      <c r="G356" s="14"/>
      <c r="H356" s="196">
        <v>-13.199999999999999</v>
      </c>
      <c r="I356" s="197"/>
      <c r="J356" s="14"/>
      <c r="K356" s="14"/>
      <c r="L356" s="193"/>
      <c r="M356" s="198"/>
      <c r="N356" s="199"/>
      <c r="O356" s="199"/>
      <c r="P356" s="199"/>
      <c r="Q356" s="199"/>
      <c r="R356" s="199"/>
      <c r="S356" s="199"/>
      <c r="T356" s="20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194" t="s">
        <v>265</v>
      </c>
      <c r="AU356" s="194" t="s">
        <v>90</v>
      </c>
      <c r="AV356" s="14" t="s">
        <v>90</v>
      </c>
      <c r="AW356" s="14" t="s">
        <v>35</v>
      </c>
      <c r="AX356" s="14" t="s">
        <v>79</v>
      </c>
      <c r="AY356" s="194" t="s">
        <v>255</v>
      </c>
    </row>
    <row r="357" s="15" customFormat="1">
      <c r="A357" s="15"/>
      <c r="B357" s="201"/>
      <c r="C357" s="15"/>
      <c r="D357" s="186" t="s">
        <v>265</v>
      </c>
      <c r="E357" s="202" t="s">
        <v>1</v>
      </c>
      <c r="F357" s="203" t="s">
        <v>269</v>
      </c>
      <c r="G357" s="15"/>
      <c r="H357" s="204">
        <v>37.301999999999992</v>
      </c>
      <c r="I357" s="205"/>
      <c r="J357" s="15"/>
      <c r="K357" s="15"/>
      <c r="L357" s="201"/>
      <c r="M357" s="206"/>
      <c r="N357" s="207"/>
      <c r="O357" s="207"/>
      <c r="P357" s="207"/>
      <c r="Q357" s="207"/>
      <c r="R357" s="207"/>
      <c r="S357" s="207"/>
      <c r="T357" s="20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02" t="s">
        <v>265</v>
      </c>
      <c r="AU357" s="202" t="s">
        <v>90</v>
      </c>
      <c r="AV357" s="15" t="s">
        <v>270</v>
      </c>
      <c r="AW357" s="15" t="s">
        <v>35</v>
      </c>
      <c r="AX357" s="15" t="s">
        <v>87</v>
      </c>
      <c r="AY357" s="202" t="s">
        <v>255</v>
      </c>
    </row>
    <row r="358" s="2" customFormat="1" ht="24.15" customHeight="1">
      <c r="A358" s="38"/>
      <c r="B358" s="171"/>
      <c r="C358" s="172" t="s">
        <v>941</v>
      </c>
      <c r="D358" s="172" t="s">
        <v>258</v>
      </c>
      <c r="E358" s="173" t="s">
        <v>894</v>
      </c>
      <c r="F358" s="174" t="s">
        <v>895</v>
      </c>
      <c r="G358" s="175" t="s">
        <v>693</v>
      </c>
      <c r="H358" s="176">
        <v>37.302</v>
      </c>
      <c r="I358" s="177"/>
      <c r="J358" s="178">
        <f>ROUND(I358*H358,2)</f>
        <v>0</v>
      </c>
      <c r="K358" s="174" t="s">
        <v>262</v>
      </c>
      <c r="L358" s="39"/>
      <c r="M358" s="179" t="s">
        <v>1</v>
      </c>
      <c r="N358" s="180" t="s">
        <v>44</v>
      </c>
      <c r="O358" s="77"/>
      <c r="P358" s="181">
        <f>O358*H358</f>
        <v>0</v>
      </c>
      <c r="Q358" s="181">
        <v>0</v>
      </c>
      <c r="R358" s="181">
        <f>Q358*H358</f>
        <v>0</v>
      </c>
      <c r="S358" s="181">
        <v>0.00014999999999999999</v>
      </c>
      <c r="T358" s="182">
        <f>S358*H358</f>
        <v>0.0055952999999999992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3" t="s">
        <v>263</v>
      </c>
      <c r="AT358" s="183" t="s">
        <v>258</v>
      </c>
      <c r="AU358" s="183" t="s">
        <v>90</v>
      </c>
      <c r="AY358" s="19" t="s">
        <v>255</v>
      </c>
      <c r="BE358" s="184">
        <f>IF(N358="základní",J358,0)</f>
        <v>0</v>
      </c>
      <c r="BF358" s="184">
        <f>IF(N358="snížená",J358,0)</f>
        <v>0</v>
      </c>
      <c r="BG358" s="184">
        <f>IF(N358="zákl. přenesená",J358,0)</f>
        <v>0</v>
      </c>
      <c r="BH358" s="184">
        <f>IF(N358="sníž. přenesená",J358,0)</f>
        <v>0</v>
      </c>
      <c r="BI358" s="184">
        <f>IF(N358="nulová",J358,0)</f>
        <v>0</v>
      </c>
      <c r="BJ358" s="19" t="s">
        <v>87</v>
      </c>
      <c r="BK358" s="184">
        <f>ROUND(I358*H358,2)</f>
        <v>0</v>
      </c>
      <c r="BL358" s="19" t="s">
        <v>263</v>
      </c>
      <c r="BM358" s="183" t="s">
        <v>1952</v>
      </c>
    </row>
    <row r="359" s="13" customFormat="1">
      <c r="A359" s="13"/>
      <c r="B359" s="185"/>
      <c r="C359" s="13"/>
      <c r="D359" s="186" t="s">
        <v>265</v>
      </c>
      <c r="E359" s="187" t="s">
        <v>1</v>
      </c>
      <c r="F359" s="188" t="s">
        <v>1883</v>
      </c>
      <c r="G359" s="13"/>
      <c r="H359" s="187" t="s">
        <v>1</v>
      </c>
      <c r="I359" s="189"/>
      <c r="J359" s="13"/>
      <c r="K359" s="13"/>
      <c r="L359" s="185"/>
      <c r="M359" s="190"/>
      <c r="N359" s="191"/>
      <c r="O359" s="191"/>
      <c r="P359" s="191"/>
      <c r="Q359" s="191"/>
      <c r="R359" s="191"/>
      <c r="S359" s="191"/>
      <c r="T359" s="19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87" t="s">
        <v>265</v>
      </c>
      <c r="AU359" s="187" t="s">
        <v>90</v>
      </c>
      <c r="AV359" s="13" t="s">
        <v>87</v>
      </c>
      <c r="AW359" s="13" t="s">
        <v>35</v>
      </c>
      <c r="AX359" s="13" t="s">
        <v>79</v>
      </c>
      <c r="AY359" s="187" t="s">
        <v>255</v>
      </c>
    </row>
    <row r="360" s="14" customFormat="1">
      <c r="A360" s="14"/>
      <c r="B360" s="193"/>
      <c r="C360" s="14"/>
      <c r="D360" s="186" t="s">
        <v>265</v>
      </c>
      <c r="E360" s="194" t="s">
        <v>1</v>
      </c>
      <c r="F360" s="195" t="s">
        <v>1884</v>
      </c>
      <c r="G360" s="14"/>
      <c r="H360" s="196">
        <v>50.924999999999997</v>
      </c>
      <c r="I360" s="197"/>
      <c r="J360" s="14"/>
      <c r="K360" s="14"/>
      <c r="L360" s="193"/>
      <c r="M360" s="198"/>
      <c r="N360" s="199"/>
      <c r="O360" s="199"/>
      <c r="P360" s="199"/>
      <c r="Q360" s="199"/>
      <c r="R360" s="199"/>
      <c r="S360" s="199"/>
      <c r="T360" s="20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194" t="s">
        <v>265</v>
      </c>
      <c r="AU360" s="194" t="s">
        <v>90</v>
      </c>
      <c r="AV360" s="14" t="s">
        <v>90</v>
      </c>
      <c r="AW360" s="14" t="s">
        <v>35</v>
      </c>
      <c r="AX360" s="14" t="s">
        <v>79</v>
      </c>
      <c r="AY360" s="194" t="s">
        <v>255</v>
      </c>
    </row>
    <row r="361" s="14" customFormat="1">
      <c r="A361" s="14"/>
      <c r="B361" s="193"/>
      <c r="C361" s="14"/>
      <c r="D361" s="186" t="s">
        <v>265</v>
      </c>
      <c r="E361" s="194" t="s">
        <v>1</v>
      </c>
      <c r="F361" s="195" t="s">
        <v>1069</v>
      </c>
      <c r="G361" s="14"/>
      <c r="H361" s="196">
        <v>-0.42299999999999999</v>
      </c>
      <c r="I361" s="197"/>
      <c r="J361" s="14"/>
      <c r="K361" s="14"/>
      <c r="L361" s="193"/>
      <c r="M361" s="198"/>
      <c r="N361" s="199"/>
      <c r="O361" s="199"/>
      <c r="P361" s="199"/>
      <c r="Q361" s="199"/>
      <c r="R361" s="199"/>
      <c r="S361" s="199"/>
      <c r="T361" s="20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194" t="s">
        <v>265</v>
      </c>
      <c r="AU361" s="194" t="s">
        <v>90</v>
      </c>
      <c r="AV361" s="14" t="s">
        <v>90</v>
      </c>
      <c r="AW361" s="14" t="s">
        <v>35</v>
      </c>
      <c r="AX361" s="14" t="s">
        <v>79</v>
      </c>
      <c r="AY361" s="194" t="s">
        <v>255</v>
      </c>
    </row>
    <row r="362" s="14" customFormat="1">
      <c r="A362" s="14"/>
      <c r="B362" s="193"/>
      <c r="C362" s="14"/>
      <c r="D362" s="186" t="s">
        <v>265</v>
      </c>
      <c r="E362" s="194" t="s">
        <v>1</v>
      </c>
      <c r="F362" s="195" t="s">
        <v>1070</v>
      </c>
      <c r="G362" s="14"/>
      <c r="H362" s="196">
        <v>-13.199999999999999</v>
      </c>
      <c r="I362" s="197"/>
      <c r="J362" s="14"/>
      <c r="K362" s="14"/>
      <c r="L362" s="193"/>
      <c r="M362" s="198"/>
      <c r="N362" s="199"/>
      <c r="O362" s="199"/>
      <c r="P362" s="199"/>
      <c r="Q362" s="199"/>
      <c r="R362" s="199"/>
      <c r="S362" s="199"/>
      <c r="T362" s="20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194" t="s">
        <v>265</v>
      </c>
      <c r="AU362" s="194" t="s">
        <v>90</v>
      </c>
      <c r="AV362" s="14" t="s">
        <v>90</v>
      </c>
      <c r="AW362" s="14" t="s">
        <v>35</v>
      </c>
      <c r="AX362" s="14" t="s">
        <v>79</v>
      </c>
      <c r="AY362" s="194" t="s">
        <v>255</v>
      </c>
    </row>
    <row r="363" s="15" customFormat="1">
      <c r="A363" s="15"/>
      <c r="B363" s="201"/>
      <c r="C363" s="15"/>
      <c r="D363" s="186" t="s">
        <v>265</v>
      </c>
      <c r="E363" s="202" t="s">
        <v>1</v>
      </c>
      <c r="F363" s="203" t="s">
        <v>269</v>
      </c>
      <c r="G363" s="15"/>
      <c r="H363" s="204">
        <v>37.301999999999992</v>
      </c>
      <c r="I363" s="205"/>
      <c r="J363" s="15"/>
      <c r="K363" s="15"/>
      <c r="L363" s="201"/>
      <c r="M363" s="206"/>
      <c r="N363" s="207"/>
      <c r="O363" s="207"/>
      <c r="P363" s="207"/>
      <c r="Q363" s="207"/>
      <c r="R363" s="207"/>
      <c r="S363" s="207"/>
      <c r="T363" s="20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02" t="s">
        <v>265</v>
      </c>
      <c r="AU363" s="202" t="s">
        <v>90</v>
      </c>
      <c r="AV363" s="15" t="s">
        <v>270</v>
      </c>
      <c r="AW363" s="15" t="s">
        <v>35</v>
      </c>
      <c r="AX363" s="15" t="s">
        <v>87</v>
      </c>
      <c r="AY363" s="202" t="s">
        <v>255</v>
      </c>
    </row>
    <row r="364" s="2" customFormat="1" ht="16.5" customHeight="1">
      <c r="A364" s="38"/>
      <c r="B364" s="171"/>
      <c r="C364" s="172" t="s">
        <v>339</v>
      </c>
      <c r="D364" s="172" t="s">
        <v>258</v>
      </c>
      <c r="E364" s="173" t="s">
        <v>900</v>
      </c>
      <c r="F364" s="174" t="s">
        <v>901</v>
      </c>
      <c r="G364" s="175" t="s">
        <v>693</v>
      </c>
      <c r="H364" s="176">
        <v>37.302</v>
      </c>
      <c r="I364" s="177"/>
      <c r="J364" s="178">
        <f>ROUND(I364*H364,2)</f>
        <v>0</v>
      </c>
      <c r="K364" s="174" t="s">
        <v>262</v>
      </c>
      <c r="L364" s="39"/>
      <c r="M364" s="179" t="s">
        <v>1</v>
      </c>
      <c r="N364" s="180" t="s">
        <v>44</v>
      </c>
      <c r="O364" s="77"/>
      <c r="P364" s="181">
        <f>O364*H364</f>
        <v>0</v>
      </c>
      <c r="Q364" s="181">
        <v>0.001</v>
      </c>
      <c r="R364" s="181">
        <f>Q364*H364</f>
        <v>0.037302000000000002</v>
      </c>
      <c r="S364" s="181">
        <v>0.00031</v>
      </c>
      <c r="T364" s="182">
        <f>S364*H364</f>
        <v>0.01156362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83" t="s">
        <v>263</v>
      </c>
      <c r="AT364" s="183" t="s">
        <v>258</v>
      </c>
      <c r="AU364" s="183" t="s">
        <v>90</v>
      </c>
      <c r="AY364" s="19" t="s">
        <v>255</v>
      </c>
      <c r="BE364" s="184">
        <f>IF(N364="základní",J364,0)</f>
        <v>0</v>
      </c>
      <c r="BF364" s="184">
        <f>IF(N364="snížená",J364,0)</f>
        <v>0</v>
      </c>
      <c r="BG364" s="184">
        <f>IF(N364="zákl. přenesená",J364,0)</f>
        <v>0</v>
      </c>
      <c r="BH364" s="184">
        <f>IF(N364="sníž. přenesená",J364,0)</f>
        <v>0</v>
      </c>
      <c r="BI364" s="184">
        <f>IF(N364="nulová",J364,0)</f>
        <v>0</v>
      </c>
      <c r="BJ364" s="19" t="s">
        <v>87</v>
      </c>
      <c r="BK364" s="184">
        <f>ROUND(I364*H364,2)</f>
        <v>0</v>
      </c>
      <c r="BL364" s="19" t="s">
        <v>263</v>
      </c>
      <c r="BM364" s="183" t="s">
        <v>1953</v>
      </c>
    </row>
    <row r="365" s="13" customFormat="1">
      <c r="A365" s="13"/>
      <c r="B365" s="185"/>
      <c r="C365" s="13"/>
      <c r="D365" s="186" t="s">
        <v>265</v>
      </c>
      <c r="E365" s="187" t="s">
        <v>1</v>
      </c>
      <c r="F365" s="188" t="s">
        <v>1883</v>
      </c>
      <c r="G365" s="13"/>
      <c r="H365" s="187" t="s">
        <v>1</v>
      </c>
      <c r="I365" s="189"/>
      <c r="J365" s="13"/>
      <c r="K365" s="13"/>
      <c r="L365" s="185"/>
      <c r="M365" s="190"/>
      <c r="N365" s="191"/>
      <c r="O365" s="191"/>
      <c r="P365" s="191"/>
      <c r="Q365" s="191"/>
      <c r="R365" s="191"/>
      <c r="S365" s="191"/>
      <c r="T365" s="19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87" t="s">
        <v>265</v>
      </c>
      <c r="AU365" s="187" t="s">
        <v>90</v>
      </c>
      <c r="AV365" s="13" t="s">
        <v>87</v>
      </c>
      <c r="AW365" s="13" t="s">
        <v>35</v>
      </c>
      <c r="AX365" s="13" t="s">
        <v>79</v>
      </c>
      <c r="AY365" s="187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1884</v>
      </c>
      <c r="G366" s="14"/>
      <c r="H366" s="196">
        <v>50.924999999999997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4" customFormat="1">
      <c r="A367" s="14"/>
      <c r="B367" s="193"/>
      <c r="C367" s="14"/>
      <c r="D367" s="186" t="s">
        <v>265</v>
      </c>
      <c r="E367" s="194" t="s">
        <v>1</v>
      </c>
      <c r="F367" s="195" t="s">
        <v>1069</v>
      </c>
      <c r="G367" s="14"/>
      <c r="H367" s="196">
        <v>-0.42299999999999999</v>
      </c>
      <c r="I367" s="197"/>
      <c r="J367" s="14"/>
      <c r="K367" s="14"/>
      <c r="L367" s="193"/>
      <c r="M367" s="198"/>
      <c r="N367" s="199"/>
      <c r="O367" s="199"/>
      <c r="P367" s="199"/>
      <c r="Q367" s="199"/>
      <c r="R367" s="199"/>
      <c r="S367" s="199"/>
      <c r="T367" s="20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194" t="s">
        <v>265</v>
      </c>
      <c r="AU367" s="194" t="s">
        <v>90</v>
      </c>
      <c r="AV367" s="14" t="s">
        <v>90</v>
      </c>
      <c r="AW367" s="14" t="s">
        <v>35</v>
      </c>
      <c r="AX367" s="14" t="s">
        <v>79</v>
      </c>
      <c r="AY367" s="194" t="s">
        <v>255</v>
      </c>
    </row>
    <row r="368" s="14" customFormat="1">
      <c r="A368" s="14"/>
      <c r="B368" s="193"/>
      <c r="C368" s="14"/>
      <c r="D368" s="186" t="s">
        <v>265</v>
      </c>
      <c r="E368" s="194" t="s">
        <v>1</v>
      </c>
      <c r="F368" s="195" t="s">
        <v>1070</v>
      </c>
      <c r="G368" s="14"/>
      <c r="H368" s="196">
        <v>-13.199999999999999</v>
      </c>
      <c r="I368" s="197"/>
      <c r="J368" s="14"/>
      <c r="K368" s="14"/>
      <c r="L368" s="193"/>
      <c r="M368" s="198"/>
      <c r="N368" s="199"/>
      <c r="O368" s="199"/>
      <c r="P368" s="199"/>
      <c r="Q368" s="199"/>
      <c r="R368" s="199"/>
      <c r="S368" s="199"/>
      <c r="T368" s="20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194" t="s">
        <v>265</v>
      </c>
      <c r="AU368" s="194" t="s">
        <v>90</v>
      </c>
      <c r="AV368" s="14" t="s">
        <v>90</v>
      </c>
      <c r="AW368" s="14" t="s">
        <v>35</v>
      </c>
      <c r="AX368" s="14" t="s">
        <v>79</v>
      </c>
      <c r="AY368" s="194" t="s">
        <v>255</v>
      </c>
    </row>
    <row r="369" s="15" customFormat="1">
      <c r="A369" s="15"/>
      <c r="B369" s="201"/>
      <c r="C369" s="15"/>
      <c r="D369" s="186" t="s">
        <v>265</v>
      </c>
      <c r="E369" s="202" t="s">
        <v>1</v>
      </c>
      <c r="F369" s="203" t="s">
        <v>269</v>
      </c>
      <c r="G369" s="15"/>
      <c r="H369" s="204">
        <v>37.301999999999992</v>
      </c>
      <c r="I369" s="205"/>
      <c r="J369" s="15"/>
      <c r="K369" s="15"/>
      <c r="L369" s="201"/>
      <c r="M369" s="206"/>
      <c r="N369" s="207"/>
      <c r="O369" s="207"/>
      <c r="P369" s="207"/>
      <c r="Q369" s="207"/>
      <c r="R369" s="207"/>
      <c r="S369" s="207"/>
      <c r="T369" s="208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02" t="s">
        <v>265</v>
      </c>
      <c r="AU369" s="202" t="s">
        <v>90</v>
      </c>
      <c r="AV369" s="15" t="s">
        <v>270</v>
      </c>
      <c r="AW369" s="15" t="s">
        <v>35</v>
      </c>
      <c r="AX369" s="15" t="s">
        <v>87</v>
      </c>
      <c r="AY369" s="202" t="s">
        <v>255</v>
      </c>
    </row>
    <row r="370" s="2" customFormat="1" ht="33" customHeight="1">
      <c r="A370" s="38"/>
      <c r="B370" s="171"/>
      <c r="C370" s="172" t="s">
        <v>949</v>
      </c>
      <c r="D370" s="172" t="s">
        <v>258</v>
      </c>
      <c r="E370" s="173" t="s">
        <v>906</v>
      </c>
      <c r="F370" s="174" t="s">
        <v>907</v>
      </c>
      <c r="G370" s="175" t="s">
        <v>693</v>
      </c>
      <c r="H370" s="176">
        <v>37.302</v>
      </c>
      <c r="I370" s="177"/>
      <c r="J370" s="178">
        <f>ROUND(I370*H370,2)</f>
        <v>0</v>
      </c>
      <c r="K370" s="174" t="s">
        <v>262</v>
      </c>
      <c r="L370" s="39"/>
      <c r="M370" s="179" t="s">
        <v>1</v>
      </c>
      <c r="N370" s="180" t="s">
        <v>44</v>
      </c>
      <c r="O370" s="77"/>
      <c r="P370" s="181">
        <f>O370*H370</f>
        <v>0</v>
      </c>
      <c r="Q370" s="181">
        <v>0.00021000000000000001</v>
      </c>
      <c r="R370" s="181">
        <f>Q370*H370</f>
        <v>0.0078334200000000007</v>
      </c>
      <c r="S370" s="181">
        <v>0</v>
      </c>
      <c r="T370" s="18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83" t="s">
        <v>263</v>
      </c>
      <c r="AT370" s="183" t="s">
        <v>258</v>
      </c>
      <c r="AU370" s="183" t="s">
        <v>90</v>
      </c>
      <c r="AY370" s="19" t="s">
        <v>255</v>
      </c>
      <c r="BE370" s="184">
        <f>IF(N370="základní",J370,0)</f>
        <v>0</v>
      </c>
      <c r="BF370" s="184">
        <f>IF(N370="snížená",J370,0)</f>
        <v>0</v>
      </c>
      <c r="BG370" s="184">
        <f>IF(N370="zákl. přenesená",J370,0)</f>
        <v>0</v>
      </c>
      <c r="BH370" s="184">
        <f>IF(N370="sníž. přenesená",J370,0)</f>
        <v>0</v>
      </c>
      <c r="BI370" s="184">
        <f>IF(N370="nulová",J370,0)</f>
        <v>0</v>
      </c>
      <c r="BJ370" s="19" t="s">
        <v>87</v>
      </c>
      <c r="BK370" s="184">
        <f>ROUND(I370*H370,2)</f>
        <v>0</v>
      </c>
      <c r="BL370" s="19" t="s">
        <v>263</v>
      </c>
      <c r="BM370" s="183" t="s">
        <v>1954</v>
      </c>
    </row>
    <row r="371" s="13" customFormat="1">
      <c r="A371" s="13"/>
      <c r="B371" s="185"/>
      <c r="C371" s="13"/>
      <c r="D371" s="186" t="s">
        <v>265</v>
      </c>
      <c r="E371" s="187" t="s">
        <v>1</v>
      </c>
      <c r="F371" s="188" t="s">
        <v>1883</v>
      </c>
      <c r="G371" s="13"/>
      <c r="H371" s="187" t="s">
        <v>1</v>
      </c>
      <c r="I371" s="189"/>
      <c r="J371" s="13"/>
      <c r="K371" s="13"/>
      <c r="L371" s="185"/>
      <c r="M371" s="190"/>
      <c r="N371" s="191"/>
      <c r="O371" s="191"/>
      <c r="P371" s="191"/>
      <c r="Q371" s="191"/>
      <c r="R371" s="191"/>
      <c r="S371" s="191"/>
      <c r="T371" s="19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87" t="s">
        <v>265</v>
      </c>
      <c r="AU371" s="187" t="s">
        <v>90</v>
      </c>
      <c r="AV371" s="13" t="s">
        <v>87</v>
      </c>
      <c r="AW371" s="13" t="s">
        <v>35</v>
      </c>
      <c r="AX371" s="13" t="s">
        <v>79</v>
      </c>
      <c r="AY371" s="187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1884</v>
      </c>
      <c r="G372" s="14"/>
      <c r="H372" s="196">
        <v>50.924999999999997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4" customFormat="1">
      <c r="A373" s="14"/>
      <c r="B373" s="193"/>
      <c r="C373" s="14"/>
      <c r="D373" s="186" t="s">
        <v>265</v>
      </c>
      <c r="E373" s="194" t="s">
        <v>1</v>
      </c>
      <c r="F373" s="195" t="s">
        <v>1069</v>
      </c>
      <c r="G373" s="14"/>
      <c r="H373" s="196">
        <v>-0.42299999999999999</v>
      </c>
      <c r="I373" s="197"/>
      <c r="J373" s="14"/>
      <c r="K373" s="14"/>
      <c r="L373" s="193"/>
      <c r="M373" s="198"/>
      <c r="N373" s="199"/>
      <c r="O373" s="199"/>
      <c r="P373" s="199"/>
      <c r="Q373" s="199"/>
      <c r="R373" s="199"/>
      <c r="S373" s="199"/>
      <c r="T373" s="20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4" t="s">
        <v>265</v>
      </c>
      <c r="AU373" s="194" t="s">
        <v>90</v>
      </c>
      <c r="AV373" s="14" t="s">
        <v>90</v>
      </c>
      <c r="AW373" s="14" t="s">
        <v>35</v>
      </c>
      <c r="AX373" s="14" t="s">
        <v>79</v>
      </c>
      <c r="AY373" s="194" t="s">
        <v>255</v>
      </c>
    </row>
    <row r="374" s="14" customFormat="1">
      <c r="A374" s="14"/>
      <c r="B374" s="193"/>
      <c r="C374" s="14"/>
      <c r="D374" s="186" t="s">
        <v>265</v>
      </c>
      <c r="E374" s="194" t="s">
        <v>1</v>
      </c>
      <c r="F374" s="195" t="s">
        <v>1070</v>
      </c>
      <c r="G374" s="14"/>
      <c r="H374" s="196">
        <v>-13.199999999999999</v>
      </c>
      <c r="I374" s="197"/>
      <c r="J374" s="14"/>
      <c r="K374" s="14"/>
      <c r="L374" s="193"/>
      <c r="M374" s="198"/>
      <c r="N374" s="199"/>
      <c r="O374" s="199"/>
      <c r="P374" s="199"/>
      <c r="Q374" s="199"/>
      <c r="R374" s="199"/>
      <c r="S374" s="199"/>
      <c r="T374" s="20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194" t="s">
        <v>265</v>
      </c>
      <c r="AU374" s="194" t="s">
        <v>90</v>
      </c>
      <c r="AV374" s="14" t="s">
        <v>90</v>
      </c>
      <c r="AW374" s="14" t="s">
        <v>35</v>
      </c>
      <c r="AX374" s="14" t="s">
        <v>79</v>
      </c>
      <c r="AY374" s="194" t="s">
        <v>255</v>
      </c>
    </row>
    <row r="375" s="15" customFormat="1">
      <c r="A375" s="15"/>
      <c r="B375" s="201"/>
      <c r="C375" s="15"/>
      <c r="D375" s="186" t="s">
        <v>265</v>
      </c>
      <c r="E375" s="202" t="s">
        <v>1</v>
      </c>
      <c r="F375" s="203" t="s">
        <v>269</v>
      </c>
      <c r="G375" s="15"/>
      <c r="H375" s="204">
        <v>37.301999999999992</v>
      </c>
      <c r="I375" s="205"/>
      <c r="J375" s="15"/>
      <c r="K375" s="15"/>
      <c r="L375" s="201"/>
      <c r="M375" s="206"/>
      <c r="N375" s="207"/>
      <c r="O375" s="207"/>
      <c r="P375" s="207"/>
      <c r="Q375" s="207"/>
      <c r="R375" s="207"/>
      <c r="S375" s="207"/>
      <c r="T375" s="208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02" t="s">
        <v>265</v>
      </c>
      <c r="AU375" s="202" t="s">
        <v>90</v>
      </c>
      <c r="AV375" s="15" t="s">
        <v>270</v>
      </c>
      <c r="AW375" s="15" t="s">
        <v>35</v>
      </c>
      <c r="AX375" s="15" t="s">
        <v>87</v>
      </c>
      <c r="AY375" s="202" t="s">
        <v>255</v>
      </c>
    </row>
    <row r="376" s="2" customFormat="1" ht="37.8" customHeight="1">
      <c r="A376" s="38"/>
      <c r="B376" s="171"/>
      <c r="C376" s="172" t="s">
        <v>342</v>
      </c>
      <c r="D376" s="172" t="s">
        <v>258</v>
      </c>
      <c r="E376" s="173" t="s">
        <v>912</v>
      </c>
      <c r="F376" s="174" t="s">
        <v>913</v>
      </c>
      <c r="G376" s="175" t="s">
        <v>693</v>
      </c>
      <c r="H376" s="176">
        <v>37.302</v>
      </c>
      <c r="I376" s="177"/>
      <c r="J376" s="178">
        <f>ROUND(I376*H376,2)</f>
        <v>0</v>
      </c>
      <c r="K376" s="174" t="s">
        <v>262</v>
      </c>
      <c r="L376" s="39"/>
      <c r="M376" s="179" t="s">
        <v>1</v>
      </c>
      <c r="N376" s="180" t="s">
        <v>44</v>
      </c>
      <c r="O376" s="77"/>
      <c r="P376" s="181">
        <f>O376*H376</f>
        <v>0</v>
      </c>
      <c r="Q376" s="181">
        <v>0.00029</v>
      </c>
      <c r="R376" s="181">
        <f>Q376*H376</f>
        <v>0.01081758</v>
      </c>
      <c r="S376" s="181">
        <v>0</v>
      </c>
      <c r="T376" s="18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83" t="s">
        <v>263</v>
      </c>
      <c r="AT376" s="183" t="s">
        <v>258</v>
      </c>
      <c r="AU376" s="183" t="s">
        <v>90</v>
      </c>
      <c r="AY376" s="19" t="s">
        <v>255</v>
      </c>
      <c r="BE376" s="184">
        <f>IF(N376="základní",J376,0)</f>
        <v>0</v>
      </c>
      <c r="BF376" s="184">
        <f>IF(N376="snížená",J376,0)</f>
        <v>0</v>
      </c>
      <c r="BG376" s="184">
        <f>IF(N376="zákl. přenesená",J376,0)</f>
        <v>0</v>
      </c>
      <c r="BH376" s="184">
        <f>IF(N376="sníž. přenesená",J376,0)</f>
        <v>0</v>
      </c>
      <c r="BI376" s="184">
        <f>IF(N376="nulová",J376,0)</f>
        <v>0</v>
      </c>
      <c r="BJ376" s="19" t="s">
        <v>87</v>
      </c>
      <c r="BK376" s="184">
        <f>ROUND(I376*H376,2)</f>
        <v>0</v>
      </c>
      <c r="BL376" s="19" t="s">
        <v>263</v>
      </c>
      <c r="BM376" s="183" t="s">
        <v>1955</v>
      </c>
    </row>
    <row r="377" s="13" customFormat="1">
      <c r="A377" s="13"/>
      <c r="B377" s="185"/>
      <c r="C377" s="13"/>
      <c r="D377" s="186" t="s">
        <v>265</v>
      </c>
      <c r="E377" s="187" t="s">
        <v>1</v>
      </c>
      <c r="F377" s="188" t="s">
        <v>1883</v>
      </c>
      <c r="G377" s="13"/>
      <c r="H377" s="187" t="s">
        <v>1</v>
      </c>
      <c r="I377" s="189"/>
      <c r="J377" s="13"/>
      <c r="K377" s="13"/>
      <c r="L377" s="185"/>
      <c r="M377" s="190"/>
      <c r="N377" s="191"/>
      <c r="O377" s="191"/>
      <c r="P377" s="191"/>
      <c r="Q377" s="191"/>
      <c r="R377" s="191"/>
      <c r="S377" s="191"/>
      <c r="T377" s="19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87" t="s">
        <v>265</v>
      </c>
      <c r="AU377" s="187" t="s">
        <v>90</v>
      </c>
      <c r="AV377" s="13" t="s">
        <v>87</v>
      </c>
      <c r="AW377" s="13" t="s">
        <v>35</v>
      </c>
      <c r="AX377" s="13" t="s">
        <v>79</v>
      </c>
      <c r="AY377" s="187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1884</v>
      </c>
      <c r="G378" s="14"/>
      <c r="H378" s="196">
        <v>50.924999999999997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1069</v>
      </c>
      <c r="G379" s="14"/>
      <c r="H379" s="196">
        <v>-0.42299999999999999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4" customFormat="1">
      <c r="A380" s="14"/>
      <c r="B380" s="193"/>
      <c r="C380" s="14"/>
      <c r="D380" s="186" t="s">
        <v>265</v>
      </c>
      <c r="E380" s="194" t="s">
        <v>1</v>
      </c>
      <c r="F380" s="195" t="s">
        <v>1070</v>
      </c>
      <c r="G380" s="14"/>
      <c r="H380" s="196">
        <v>-13.199999999999999</v>
      </c>
      <c r="I380" s="197"/>
      <c r="J380" s="14"/>
      <c r="K380" s="14"/>
      <c r="L380" s="193"/>
      <c r="M380" s="198"/>
      <c r="N380" s="199"/>
      <c r="O380" s="199"/>
      <c r="P380" s="199"/>
      <c r="Q380" s="199"/>
      <c r="R380" s="199"/>
      <c r="S380" s="199"/>
      <c r="T380" s="20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194" t="s">
        <v>265</v>
      </c>
      <c r="AU380" s="194" t="s">
        <v>90</v>
      </c>
      <c r="AV380" s="14" t="s">
        <v>90</v>
      </c>
      <c r="AW380" s="14" t="s">
        <v>35</v>
      </c>
      <c r="AX380" s="14" t="s">
        <v>79</v>
      </c>
      <c r="AY380" s="194" t="s">
        <v>255</v>
      </c>
    </row>
    <row r="381" s="15" customFormat="1">
      <c r="A381" s="15"/>
      <c r="B381" s="201"/>
      <c r="C381" s="15"/>
      <c r="D381" s="186" t="s">
        <v>265</v>
      </c>
      <c r="E381" s="202" t="s">
        <v>1</v>
      </c>
      <c r="F381" s="203" t="s">
        <v>269</v>
      </c>
      <c r="G381" s="15"/>
      <c r="H381" s="204">
        <v>37.301999999999992</v>
      </c>
      <c r="I381" s="205"/>
      <c r="J381" s="15"/>
      <c r="K381" s="15"/>
      <c r="L381" s="201"/>
      <c r="M381" s="206"/>
      <c r="N381" s="207"/>
      <c r="O381" s="207"/>
      <c r="P381" s="207"/>
      <c r="Q381" s="207"/>
      <c r="R381" s="207"/>
      <c r="S381" s="207"/>
      <c r="T381" s="208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02" t="s">
        <v>265</v>
      </c>
      <c r="AU381" s="202" t="s">
        <v>90</v>
      </c>
      <c r="AV381" s="15" t="s">
        <v>270</v>
      </c>
      <c r="AW381" s="15" t="s">
        <v>35</v>
      </c>
      <c r="AX381" s="15" t="s">
        <v>87</v>
      </c>
      <c r="AY381" s="202" t="s">
        <v>255</v>
      </c>
    </row>
    <row r="382" s="2" customFormat="1" ht="33" customHeight="1">
      <c r="A382" s="38"/>
      <c r="B382" s="171"/>
      <c r="C382" s="172" t="s">
        <v>958</v>
      </c>
      <c r="D382" s="172" t="s">
        <v>258</v>
      </c>
      <c r="E382" s="173" t="s">
        <v>918</v>
      </c>
      <c r="F382" s="174" t="s">
        <v>919</v>
      </c>
      <c r="G382" s="175" t="s">
        <v>693</v>
      </c>
      <c r="H382" s="176">
        <v>46.274999999999999</v>
      </c>
      <c r="I382" s="177"/>
      <c r="J382" s="178">
        <f>ROUND(I382*H382,2)</f>
        <v>0</v>
      </c>
      <c r="K382" s="174" t="s">
        <v>262</v>
      </c>
      <c r="L382" s="39"/>
      <c r="M382" s="179" t="s">
        <v>1</v>
      </c>
      <c r="N382" s="180" t="s">
        <v>44</v>
      </c>
      <c r="O382" s="77"/>
      <c r="P382" s="181">
        <f>O382*H382</f>
        <v>0</v>
      </c>
      <c r="Q382" s="181">
        <v>0.00021000000000000001</v>
      </c>
      <c r="R382" s="181">
        <f>Q382*H382</f>
        <v>0.0097177500000000007</v>
      </c>
      <c r="S382" s="181">
        <v>0</v>
      </c>
      <c r="T382" s="18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3" t="s">
        <v>263</v>
      </c>
      <c r="AT382" s="183" t="s">
        <v>258</v>
      </c>
      <c r="AU382" s="183" t="s">
        <v>90</v>
      </c>
      <c r="AY382" s="19" t="s">
        <v>255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19" t="s">
        <v>87</v>
      </c>
      <c r="BK382" s="184">
        <f>ROUND(I382*H382,2)</f>
        <v>0</v>
      </c>
      <c r="BL382" s="19" t="s">
        <v>263</v>
      </c>
      <c r="BM382" s="183" t="s">
        <v>1956</v>
      </c>
    </row>
    <row r="383" s="13" customFormat="1">
      <c r="A383" s="13"/>
      <c r="B383" s="185"/>
      <c r="C383" s="13"/>
      <c r="D383" s="186" t="s">
        <v>265</v>
      </c>
      <c r="E383" s="187" t="s">
        <v>1</v>
      </c>
      <c r="F383" s="188" t="s">
        <v>1883</v>
      </c>
      <c r="G383" s="13"/>
      <c r="H383" s="187" t="s">
        <v>1</v>
      </c>
      <c r="I383" s="189"/>
      <c r="J383" s="13"/>
      <c r="K383" s="13"/>
      <c r="L383" s="185"/>
      <c r="M383" s="190"/>
      <c r="N383" s="191"/>
      <c r="O383" s="191"/>
      <c r="P383" s="191"/>
      <c r="Q383" s="191"/>
      <c r="R383" s="191"/>
      <c r="S383" s="191"/>
      <c r="T383" s="19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87" t="s">
        <v>265</v>
      </c>
      <c r="AU383" s="187" t="s">
        <v>90</v>
      </c>
      <c r="AV383" s="13" t="s">
        <v>87</v>
      </c>
      <c r="AW383" s="13" t="s">
        <v>35</v>
      </c>
      <c r="AX383" s="13" t="s">
        <v>79</v>
      </c>
      <c r="AY383" s="187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1957</v>
      </c>
      <c r="G384" s="14"/>
      <c r="H384" s="196">
        <v>50.924999999999997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4" customFormat="1">
      <c r="A385" s="14"/>
      <c r="B385" s="193"/>
      <c r="C385" s="14"/>
      <c r="D385" s="186" t="s">
        <v>265</v>
      </c>
      <c r="E385" s="194" t="s">
        <v>1</v>
      </c>
      <c r="F385" s="195" t="s">
        <v>1219</v>
      </c>
      <c r="G385" s="14"/>
      <c r="H385" s="196">
        <v>-1.3500000000000001</v>
      </c>
      <c r="I385" s="197"/>
      <c r="J385" s="14"/>
      <c r="K385" s="14"/>
      <c r="L385" s="193"/>
      <c r="M385" s="198"/>
      <c r="N385" s="199"/>
      <c r="O385" s="199"/>
      <c r="P385" s="199"/>
      <c r="Q385" s="199"/>
      <c r="R385" s="199"/>
      <c r="S385" s="199"/>
      <c r="T385" s="20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194" t="s">
        <v>265</v>
      </c>
      <c r="AU385" s="194" t="s">
        <v>90</v>
      </c>
      <c r="AV385" s="14" t="s">
        <v>90</v>
      </c>
      <c r="AW385" s="14" t="s">
        <v>35</v>
      </c>
      <c r="AX385" s="14" t="s">
        <v>79</v>
      </c>
      <c r="AY385" s="194" t="s">
        <v>255</v>
      </c>
    </row>
    <row r="386" s="14" customFormat="1">
      <c r="A386" s="14"/>
      <c r="B386" s="193"/>
      <c r="C386" s="14"/>
      <c r="D386" s="186" t="s">
        <v>265</v>
      </c>
      <c r="E386" s="194" t="s">
        <v>1</v>
      </c>
      <c r="F386" s="195" t="s">
        <v>1644</v>
      </c>
      <c r="G386" s="14"/>
      <c r="H386" s="196">
        <v>-3.2999999999999998</v>
      </c>
      <c r="I386" s="197"/>
      <c r="J386" s="14"/>
      <c r="K386" s="14"/>
      <c r="L386" s="193"/>
      <c r="M386" s="198"/>
      <c r="N386" s="199"/>
      <c r="O386" s="199"/>
      <c r="P386" s="199"/>
      <c r="Q386" s="199"/>
      <c r="R386" s="199"/>
      <c r="S386" s="199"/>
      <c r="T386" s="20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194" t="s">
        <v>265</v>
      </c>
      <c r="AU386" s="194" t="s">
        <v>90</v>
      </c>
      <c r="AV386" s="14" t="s">
        <v>90</v>
      </c>
      <c r="AW386" s="14" t="s">
        <v>35</v>
      </c>
      <c r="AX386" s="14" t="s">
        <v>79</v>
      </c>
      <c r="AY386" s="194" t="s">
        <v>255</v>
      </c>
    </row>
    <row r="387" s="15" customFormat="1">
      <c r="A387" s="15"/>
      <c r="B387" s="201"/>
      <c r="C387" s="15"/>
      <c r="D387" s="186" t="s">
        <v>265</v>
      </c>
      <c r="E387" s="202" t="s">
        <v>1</v>
      </c>
      <c r="F387" s="203" t="s">
        <v>269</v>
      </c>
      <c r="G387" s="15"/>
      <c r="H387" s="204">
        <v>46.274999999999999</v>
      </c>
      <c r="I387" s="205"/>
      <c r="J387" s="15"/>
      <c r="K387" s="15"/>
      <c r="L387" s="201"/>
      <c r="M387" s="206"/>
      <c r="N387" s="207"/>
      <c r="O387" s="207"/>
      <c r="P387" s="207"/>
      <c r="Q387" s="207"/>
      <c r="R387" s="207"/>
      <c r="S387" s="207"/>
      <c r="T387" s="208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02" t="s">
        <v>265</v>
      </c>
      <c r="AU387" s="202" t="s">
        <v>90</v>
      </c>
      <c r="AV387" s="15" t="s">
        <v>270</v>
      </c>
      <c r="AW387" s="15" t="s">
        <v>35</v>
      </c>
      <c r="AX387" s="15" t="s">
        <v>87</v>
      </c>
      <c r="AY387" s="202" t="s">
        <v>255</v>
      </c>
    </row>
    <row r="388" s="12" customFormat="1" ht="25.92" customHeight="1">
      <c r="A388" s="12"/>
      <c r="B388" s="158"/>
      <c r="C388" s="12"/>
      <c r="D388" s="159" t="s">
        <v>78</v>
      </c>
      <c r="E388" s="160" t="s">
        <v>929</v>
      </c>
      <c r="F388" s="160" t="s">
        <v>930</v>
      </c>
      <c r="G388" s="12"/>
      <c r="H388" s="12"/>
      <c r="I388" s="161"/>
      <c r="J388" s="162">
        <f>BK388</f>
        <v>0</v>
      </c>
      <c r="K388" s="12"/>
      <c r="L388" s="158"/>
      <c r="M388" s="163"/>
      <c r="N388" s="164"/>
      <c r="O388" s="164"/>
      <c r="P388" s="165">
        <f>P389+P391+P393+P396+P398+P400</f>
        <v>0</v>
      </c>
      <c r="Q388" s="164"/>
      <c r="R388" s="165">
        <f>R389+R391+R393+R396+R398+R400</f>
        <v>0</v>
      </c>
      <c r="S388" s="164"/>
      <c r="T388" s="166">
        <f>T389+T391+T393+T396+T398+T400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159" t="s">
        <v>282</v>
      </c>
      <c r="AT388" s="167" t="s">
        <v>78</v>
      </c>
      <c r="AU388" s="167" t="s">
        <v>79</v>
      </c>
      <c r="AY388" s="159" t="s">
        <v>255</v>
      </c>
      <c r="BK388" s="168">
        <f>BK389+BK391+BK393+BK396+BK398+BK400</f>
        <v>0</v>
      </c>
    </row>
    <row r="389" s="12" customFormat="1" ht="22.8" customHeight="1">
      <c r="A389" s="12"/>
      <c r="B389" s="158"/>
      <c r="C389" s="12"/>
      <c r="D389" s="159" t="s">
        <v>78</v>
      </c>
      <c r="E389" s="169" t="s">
        <v>931</v>
      </c>
      <c r="F389" s="169" t="s">
        <v>932</v>
      </c>
      <c r="G389" s="12"/>
      <c r="H389" s="12"/>
      <c r="I389" s="161"/>
      <c r="J389" s="170">
        <f>BK389</f>
        <v>0</v>
      </c>
      <c r="K389" s="12"/>
      <c r="L389" s="158"/>
      <c r="M389" s="163"/>
      <c r="N389" s="164"/>
      <c r="O389" s="164"/>
      <c r="P389" s="165">
        <f>P390</f>
        <v>0</v>
      </c>
      <c r="Q389" s="164"/>
      <c r="R389" s="165">
        <f>R390</f>
        <v>0</v>
      </c>
      <c r="S389" s="164"/>
      <c r="T389" s="166">
        <f>T390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159" t="s">
        <v>282</v>
      </c>
      <c r="AT389" s="167" t="s">
        <v>78</v>
      </c>
      <c r="AU389" s="167" t="s">
        <v>87</v>
      </c>
      <c r="AY389" s="159" t="s">
        <v>255</v>
      </c>
      <c r="BK389" s="168">
        <f>BK390</f>
        <v>0</v>
      </c>
    </row>
    <row r="390" s="2" customFormat="1" ht="16.5" customHeight="1">
      <c r="A390" s="38"/>
      <c r="B390" s="171"/>
      <c r="C390" s="172" t="s">
        <v>1221</v>
      </c>
      <c r="D390" s="172" t="s">
        <v>258</v>
      </c>
      <c r="E390" s="173" t="s">
        <v>500</v>
      </c>
      <c r="F390" s="174" t="s">
        <v>501</v>
      </c>
      <c r="G390" s="175" t="s">
        <v>502</v>
      </c>
      <c r="H390" s="176">
        <v>1</v>
      </c>
      <c r="I390" s="177"/>
      <c r="J390" s="178">
        <f>ROUND(I390*H390,2)</f>
        <v>0</v>
      </c>
      <c r="K390" s="174" t="s">
        <v>262</v>
      </c>
      <c r="L390" s="39"/>
      <c r="M390" s="179" t="s">
        <v>1</v>
      </c>
      <c r="N390" s="180" t="s">
        <v>44</v>
      </c>
      <c r="O390" s="77"/>
      <c r="P390" s="181">
        <f>O390*H390</f>
        <v>0</v>
      </c>
      <c r="Q390" s="181">
        <v>0</v>
      </c>
      <c r="R390" s="181">
        <f>Q390*H390</f>
        <v>0</v>
      </c>
      <c r="S390" s="181">
        <v>0</v>
      </c>
      <c r="T390" s="18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83" t="s">
        <v>503</v>
      </c>
      <c r="AT390" s="183" t="s">
        <v>258</v>
      </c>
      <c r="AU390" s="183" t="s">
        <v>90</v>
      </c>
      <c r="AY390" s="19" t="s">
        <v>255</v>
      </c>
      <c r="BE390" s="184">
        <f>IF(N390="základní",J390,0)</f>
        <v>0</v>
      </c>
      <c r="BF390" s="184">
        <f>IF(N390="snížená",J390,0)</f>
        <v>0</v>
      </c>
      <c r="BG390" s="184">
        <f>IF(N390="zákl. přenesená",J390,0)</f>
        <v>0</v>
      </c>
      <c r="BH390" s="184">
        <f>IF(N390="sníž. přenesená",J390,0)</f>
        <v>0</v>
      </c>
      <c r="BI390" s="184">
        <f>IF(N390="nulová",J390,0)</f>
        <v>0</v>
      </c>
      <c r="BJ390" s="19" t="s">
        <v>87</v>
      </c>
      <c r="BK390" s="184">
        <f>ROUND(I390*H390,2)</f>
        <v>0</v>
      </c>
      <c r="BL390" s="19" t="s">
        <v>503</v>
      </c>
      <c r="BM390" s="183" t="s">
        <v>1958</v>
      </c>
    </row>
    <row r="391" s="12" customFormat="1" ht="22.8" customHeight="1">
      <c r="A391" s="12"/>
      <c r="B391" s="158"/>
      <c r="C391" s="12"/>
      <c r="D391" s="159" t="s">
        <v>78</v>
      </c>
      <c r="E391" s="169" t="s">
        <v>935</v>
      </c>
      <c r="F391" s="169" t="s">
        <v>936</v>
      </c>
      <c r="G391" s="12"/>
      <c r="H391" s="12"/>
      <c r="I391" s="161"/>
      <c r="J391" s="170">
        <f>BK391</f>
        <v>0</v>
      </c>
      <c r="K391" s="12"/>
      <c r="L391" s="158"/>
      <c r="M391" s="163"/>
      <c r="N391" s="164"/>
      <c r="O391" s="164"/>
      <c r="P391" s="165">
        <f>P392</f>
        <v>0</v>
      </c>
      <c r="Q391" s="164"/>
      <c r="R391" s="165">
        <f>R392</f>
        <v>0</v>
      </c>
      <c r="S391" s="164"/>
      <c r="T391" s="166">
        <f>T392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159" t="s">
        <v>282</v>
      </c>
      <c r="AT391" s="167" t="s">
        <v>78</v>
      </c>
      <c r="AU391" s="167" t="s">
        <v>87</v>
      </c>
      <c r="AY391" s="159" t="s">
        <v>255</v>
      </c>
      <c r="BK391" s="168">
        <f>BK392</f>
        <v>0</v>
      </c>
    </row>
    <row r="392" s="2" customFormat="1" ht="16.5" customHeight="1">
      <c r="A392" s="38"/>
      <c r="B392" s="171"/>
      <c r="C392" s="172" t="s">
        <v>1223</v>
      </c>
      <c r="D392" s="172" t="s">
        <v>258</v>
      </c>
      <c r="E392" s="173" t="s">
        <v>937</v>
      </c>
      <c r="F392" s="174" t="s">
        <v>936</v>
      </c>
      <c r="G392" s="175" t="s">
        <v>502</v>
      </c>
      <c r="H392" s="176">
        <v>1</v>
      </c>
      <c r="I392" s="177"/>
      <c r="J392" s="178">
        <f>ROUND(I392*H392,2)</f>
        <v>0</v>
      </c>
      <c r="K392" s="174" t="s">
        <v>262</v>
      </c>
      <c r="L392" s="39"/>
      <c r="M392" s="179" t="s">
        <v>1</v>
      </c>
      <c r="N392" s="180" t="s">
        <v>44</v>
      </c>
      <c r="O392" s="77"/>
      <c r="P392" s="181">
        <f>O392*H392</f>
        <v>0</v>
      </c>
      <c r="Q392" s="181">
        <v>0</v>
      </c>
      <c r="R392" s="181">
        <f>Q392*H392</f>
        <v>0</v>
      </c>
      <c r="S392" s="181">
        <v>0</v>
      </c>
      <c r="T392" s="18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83" t="s">
        <v>503</v>
      </c>
      <c r="AT392" s="183" t="s">
        <v>258</v>
      </c>
      <c r="AU392" s="183" t="s">
        <v>90</v>
      </c>
      <c r="AY392" s="19" t="s">
        <v>255</v>
      </c>
      <c r="BE392" s="184">
        <f>IF(N392="základní",J392,0)</f>
        <v>0</v>
      </c>
      <c r="BF392" s="184">
        <f>IF(N392="snížená",J392,0)</f>
        <v>0</v>
      </c>
      <c r="BG392" s="184">
        <f>IF(N392="zákl. přenesená",J392,0)</f>
        <v>0</v>
      </c>
      <c r="BH392" s="184">
        <f>IF(N392="sníž. přenesená",J392,0)</f>
        <v>0</v>
      </c>
      <c r="BI392" s="184">
        <f>IF(N392="nulová",J392,0)</f>
        <v>0</v>
      </c>
      <c r="BJ392" s="19" t="s">
        <v>87</v>
      </c>
      <c r="BK392" s="184">
        <f>ROUND(I392*H392,2)</f>
        <v>0</v>
      </c>
      <c r="BL392" s="19" t="s">
        <v>503</v>
      </c>
      <c r="BM392" s="183" t="s">
        <v>1959</v>
      </c>
    </row>
    <row r="393" s="12" customFormat="1" ht="22.8" customHeight="1">
      <c r="A393" s="12"/>
      <c r="B393" s="158"/>
      <c r="C393" s="12"/>
      <c r="D393" s="159" t="s">
        <v>78</v>
      </c>
      <c r="E393" s="169" t="s">
        <v>939</v>
      </c>
      <c r="F393" s="169" t="s">
        <v>940</v>
      </c>
      <c r="G393" s="12"/>
      <c r="H393" s="12"/>
      <c r="I393" s="161"/>
      <c r="J393" s="170">
        <f>BK393</f>
        <v>0</v>
      </c>
      <c r="K393" s="12"/>
      <c r="L393" s="158"/>
      <c r="M393" s="163"/>
      <c r="N393" s="164"/>
      <c r="O393" s="164"/>
      <c r="P393" s="165">
        <f>SUM(P394:P395)</f>
        <v>0</v>
      </c>
      <c r="Q393" s="164"/>
      <c r="R393" s="165">
        <f>SUM(R394:R395)</f>
        <v>0</v>
      </c>
      <c r="S393" s="164"/>
      <c r="T393" s="166">
        <f>SUM(T394:T395)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159" t="s">
        <v>282</v>
      </c>
      <c r="AT393" s="167" t="s">
        <v>78</v>
      </c>
      <c r="AU393" s="167" t="s">
        <v>87</v>
      </c>
      <c r="AY393" s="159" t="s">
        <v>255</v>
      </c>
      <c r="BK393" s="168">
        <f>SUM(BK394:BK395)</f>
        <v>0</v>
      </c>
    </row>
    <row r="394" s="2" customFormat="1" ht="16.5" customHeight="1">
      <c r="A394" s="38"/>
      <c r="B394" s="171"/>
      <c r="C394" s="172" t="s">
        <v>1225</v>
      </c>
      <c r="D394" s="172" t="s">
        <v>258</v>
      </c>
      <c r="E394" s="173" t="s">
        <v>942</v>
      </c>
      <c r="F394" s="174" t="s">
        <v>940</v>
      </c>
      <c r="G394" s="175" t="s">
        <v>502</v>
      </c>
      <c r="H394" s="176">
        <v>1</v>
      </c>
      <c r="I394" s="177"/>
      <c r="J394" s="178">
        <f>ROUND(I394*H394,2)</f>
        <v>0</v>
      </c>
      <c r="K394" s="174" t="s">
        <v>262</v>
      </c>
      <c r="L394" s="39"/>
      <c r="M394" s="179" t="s">
        <v>1</v>
      </c>
      <c r="N394" s="180" t="s">
        <v>44</v>
      </c>
      <c r="O394" s="77"/>
      <c r="P394" s="181">
        <f>O394*H394</f>
        <v>0</v>
      </c>
      <c r="Q394" s="181">
        <v>0</v>
      </c>
      <c r="R394" s="181">
        <f>Q394*H394</f>
        <v>0</v>
      </c>
      <c r="S394" s="181">
        <v>0</v>
      </c>
      <c r="T394" s="18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3" t="s">
        <v>503</v>
      </c>
      <c r="AT394" s="183" t="s">
        <v>258</v>
      </c>
      <c r="AU394" s="183" t="s">
        <v>90</v>
      </c>
      <c r="AY394" s="19" t="s">
        <v>255</v>
      </c>
      <c r="BE394" s="184">
        <f>IF(N394="základní",J394,0)</f>
        <v>0</v>
      </c>
      <c r="BF394" s="184">
        <f>IF(N394="snížená",J394,0)</f>
        <v>0</v>
      </c>
      <c r="BG394" s="184">
        <f>IF(N394="zákl. přenesená",J394,0)</f>
        <v>0</v>
      </c>
      <c r="BH394" s="184">
        <f>IF(N394="sníž. přenesená",J394,0)</f>
        <v>0</v>
      </c>
      <c r="BI394" s="184">
        <f>IF(N394="nulová",J394,0)</f>
        <v>0</v>
      </c>
      <c r="BJ394" s="19" t="s">
        <v>87</v>
      </c>
      <c r="BK394" s="184">
        <f>ROUND(I394*H394,2)</f>
        <v>0</v>
      </c>
      <c r="BL394" s="19" t="s">
        <v>503</v>
      </c>
      <c r="BM394" s="183" t="s">
        <v>1960</v>
      </c>
    </row>
    <row r="395" s="2" customFormat="1" ht="21.75" customHeight="1">
      <c r="A395" s="38"/>
      <c r="B395" s="171"/>
      <c r="C395" s="172" t="s">
        <v>1227</v>
      </c>
      <c r="D395" s="172" t="s">
        <v>258</v>
      </c>
      <c r="E395" s="173" t="s">
        <v>944</v>
      </c>
      <c r="F395" s="174" t="s">
        <v>945</v>
      </c>
      <c r="G395" s="175" t="s">
        <v>502</v>
      </c>
      <c r="H395" s="176">
        <v>1</v>
      </c>
      <c r="I395" s="177"/>
      <c r="J395" s="178">
        <f>ROUND(I395*H395,2)</f>
        <v>0</v>
      </c>
      <c r="K395" s="174" t="s">
        <v>262</v>
      </c>
      <c r="L395" s="39"/>
      <c r="M395" s="179" t="s">
        <v>1</v>
      </c>
      <c r="N395" s="180" t="s">
        <v>44</v>
      </c>
      <c r="O395" s="77"/>
      <c r="P395" s="181">
        <f>O395*H395</f>
        <v>0</v>
      </c>
      <c r="Q395" s="181">
        <v>0</v>
      </c>
      <c r="R395" s="181">
        <f>Q395*H395</f>
        <v>0</v>
      </c>
      <c r="S395" s="181">
        <v>0</v>
      </c>
      <c r="T395" s="182">
        <f>S395*H395</f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83" t="s">
        <v>503</v>
      </c>
      <c r="AT395" s="183" t="s">
        <v>258</v>
      </c>
      <c r="AU395" s="183" t="s">
        <v>90</v>
      </c>
      <c r="AY395" s="19" t="s">
        <v>255</v>
      </c>
      <c r="BE395" s="184">
        <f>IF(N395="základní",J395,0)</f>
        <v>0</v>
      </c>
      <c r="BF395" s="184">
        <f>IF(N395="snížená",J395,0)</f>
        <v>0</v>
      </c>
      <c r="BG395" s="184">
        <f>IF(N395="zákl. přenesená",J395,0)</f>
        <v>0</v>
      </c>
      <c r="BH395" s="184">
        <f>IF(N395="sníž. přenesená",J395,0)</f>
        <v>0</v>
      </c>
      <c r="BI395" s="184">
        <f>IF(N395="nulová",J395,0)</f>
        <v>0</v>
      </c>
      <c r="BJ395" s="19" t="s">
        <v>87</v>
      </c>
      <c r="BK395" s="184">
        <f>ROUND(I395*H395,2)</f>
        <v>0</v>
      </c>
      <c r="BL395" s="19" t="s">
        <v>503</v>
      </c>
      <c r="BM395" s="183" t="s">
        <v>1961</v>
      </c>
    </row>
    <row r="396" s="12" customFormat="1" ht="22.8" customHeight="1">
      <c r="A396" s="12"/>
      <c r="B396" s="158"/>
      <c r="C396" s="12"/>
      <c r="D396" s="159" t="s">
        <v>78</v>
      </c>
      <c r="E396" s="169" t="s">
        <v>947</v>
      </c>
      <c r="F396" s="169" t="s">
        <v>948</v>
      </c>
      <c r="G396" s="12"/>
      <c r="H396" s="12"/>
      <c r="I396" s="161"/>
      <c r="J396" s="170">
        <f>BK396</f>
        <v>0</v>
      </c>
      <c r="K396" s="12"/>
      <c r="L396" s="158"/>
      <c r="M396" s="163"/>
      <c r="N396" s="164"/>
      <c r="O396" s="164"/>
      <c r="P396" s="165">
        <f>P397</f>
        <v>0</v>
      </c>
      <c r="Q396" s="164"/>
      <c r="R396" s="165">
        <f>R397</f>
        <v>0</v>
      </c>
      <c r="S396" s="164"/>
      <c r="T396" s="166">
        <f>T397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159" t="s">
        <v>282</v>
      </c>
      <c r="AT396" s="167" t="s">
        <v>78</v>
      </c>
      <c r="AU396" s="167" t="s">
        <v>87</v>
      </c>
      <c r="AY396" s="159" t="s">
        <v>255</v>
      </c>
      <c r="BK396" s="168">
        <f>BK397</f>
        <v>0</v>
      </c>
    </row>
    <row r="397" s="2" customFormat="1" ht="16.5" customHeight="1">
      <c r="A397" s="38"/>
      <c r="B397" s="171"/>
      <c r="C397" s="172" t="s">
        <v>521</v>
      </c>
      <c r="D397" s="172" t="s">
        <v>258</v>
      </c>
      <c r="E397" s="173" t="s">
        <v>950</v>
      </c>
      <c r="F397" s="174" t="s">
        <v>948</v>
      </c>
      <c r="G397" s="175" t="s">
        <v>502</v>
      </c>
      <c r="H397" s="176">
        <v>1</v>
      </c>
      <c r="I397" s="177"/>
      <c r="J397" s="178">
        <f>ROUND(I397*H397,2)</f>
        <v>0</v>
      </c>
      <c r="K397" s="174" t="s">
        <v>262</v>
      </c>
      <c r="L397" s="39"/>
      <c r="M397" s="179" t="s">
        <v>1</v>
      </c>
      <c r="N397" s="180" t="s">
        <v>44</v>
      </c>
      <c r="O397" s="77"/>
      <c r="P397" s="181">
        <f>O397*H397</f>
        <v>0</v>
      </c>
      <c r="Q397" s="181">
        <v>0</v>
      </c>
      <c r="R397" s="181">
        <f>Q397*H397</f>
        <v>0</v>
      </c>
      <c r="S397" s="181">
        <v>0</v>
      </c>
      <c r="T397" s="182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83" t="s">
        <v>503</v>
      </c>
      <c r="AT397" s="183" t="s">
        <v>258</v>
      </c>
      <c r="AU397" s="183" t="s">
        <v>90</v>
      </c>
      <c r="AY397" s="19" t="s">
        <v>255</v>
      </c>
      <c r="BE397" s="184">
        <f>IF(N397="základní",J397,0)</f>
        <v>0</v>
      </c>
      <c r="BF397" s="184">
        <f>IF(N397="snížená",J397,0)</f>
        <v>0</v>
      </c>
      <c r="BG397" s="184">
        <f>IF(N397="zákl. přenesená",J397,0)</f>
        <v>0</v>
      </c>
      <c r="BH397" s="184">
        <f>IF(N397="sníž. přenesená",J397,0)</f>
        <v>0</v>
      </c>
      <c r="BI397" s="184">
        <f>IF(N397="nulová",J397,0)</f>
        <v>0</v>
      </c>
      <c r="BJ397" s="19" t="s">
        <v>87</v>
      </c>
      <c r="BK397" s="184">
        <f>ROUND(I397*H397,2)</f>
        <v>0</v>
      </c>
      <c r="BL397" s="19" t="s">
        <v>503</v>
      </c>
      <c r="BM397" s="183" t="s">
        <v>1962</v>
      </c>
    </row>
    <row r="398" s="12" customFormat="1" ht="22.8" customHeight="1">
      <c r="A398" s="12"/>
      <c r="B398" s="158"/>
      <c r="C398" s="12"/>
      <c r="D398" s="159" t="s">
        <v>78</v>
      </c>
      <c r="E398" s="169" t="s">
        <v>952</v>
      </c>
      <c r="F398" s="169" t="s">
        <v>953</v>
      </c>
      <c r="G398" s="12"/>
      <c r="H398" s="12"/>
      <c r="I398" s="161"/>
      <c r="J398" s="170">
        <f>BK398</f>
        <v>0</v>
      </c>
      <c r="K398" s="12"/>
      <c r="L398" s="158"/>
      <c r="M398" s="163"/>
      <c r="N398" s="164"/>
      <c r="O398" s="164"/>
      <c r="P398" s="165">
        <f>P399</f>
        <v>0</v>
      </c>
      <c r="Q398" s="164"/>
      <c r="R398" s="165">
        <f>R399</f>
        <v>0</v>
      </c>
      <c r="S398" s="164"/>
      <c r="T398" s="166">
        <f>T399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159" t="s">
        <v>282</v>
      </c>
      <c r="AT398" s="167" t="s">
        <v>78</v>
      </c>
      <c r="AU398" s="167" t="s">
        <v>87</v>
      </c>
      <c r="AY398" s="159" t="s">
        <v>255</v>
      </c>
      <c r="BK398" s="168">
        <f>BK399</f>
        <v>0</v>
      </c>
    </row>
    <row r="399" s="2" customFormat="1" ht="16.5" customHeight="1">
      <c r="A399" s="38"/>
      <c r="B399" s="171"/>
      <c r="C399" s="172" t="s">
        <v>1230</v>
      </c>
      <c r="D399" s="172" t="s">
        <v>258</v>
      </c>
      <c r="E399" s="173" t="s">
        <v>954</v>
      </c>
      <c r="F399" s="174" t="s">
        <v>953</v>
      </c>
      <c r="G399" s="175" t="s">
        <v>502</v>
      </c>
      <c r="H399" s="176">
        <v>1</v>
      </c>
      <c r="I399" s="177"/>
      <c r="J399" s="178">
        <f>ROUND(I399*H399,2)</f>
        <v>0</v>
      </c>
      <c r="K399" s="174" t="s">
        <v>262</v>
      </c>
      <c r="L399" s="39"/>
      <c r="M399" s="179" t="s">
        <v>1</v>
      </c>
      <c r="N399" s="180" t="s">
        <v>44</v>
      </c>
      <c r="O399" s="77"/>
      <c r="P399" s="181">
        <f>O399*H399</f>
        <v>0</v>
      </c>
      <c r="Q399" s="181">
        <v>0</v>
      </c>
      <c r="R399" s="181">
        <f>Q399*H399</f>
        <v>0</v>
      </c>
      <c r="S399" s="181">
        <v>0</v>
      </c>
      <c r="T399" s="182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83" t="s">
        <v>503</v>
      </c>
      <c r="AT399" s="183" t="s">
        <v>258</v>
      </c>
      <c r="AU399" s="183" t="s">
        <v>90</v>
      </c>
      <c r="AY399" s="19" t="s">
        <v>255</v>
      </c>
      <c r="BE399" s="184">
        <f>IF(N399="základní",J399,0)</f>
        <v>0</v>
      </c>
      <c r="BF399" s="184">
        <f>IF(N399="snížená",J399,0)</f>
        <v>0</v>
      </c>
      <c r="BG399" s="184">
        <f>IF(N399="zákl. přenesená",J399,0)</f>
        <v>0</v>
      </c>
      <c r="BH399" s="184">
        <f>IF(N399="sníž. přenesená",J399,0)</f>
        <v>0</v>
      </c>
      <c r="BI399" s="184">
        <f>IF(N399="nulová",J399,0)</f>
        <v>0</v>
      </c>
      <c r="BJ399" s="19" t="s">
        <v>87</v>
      </c>
      <c r="BK399" s="184">
        <f>ROUND(I399*H399,2)</f>
        <v>0</v>
      </c>
      <c r="BL399" s="19" t="s">
        <v>503</v>
      </c>
      <c r="BM399" s="183" t="s">
        <v>1963</v>
      </c>
    </row>
    <row r="400" s="12" customFormat="1" ht="22.8" customHeight="1">
      <c r="A400" s="12"/>
      <c r="B400" s="158"/>
      <c r="C400" s="12"/>
      <c r="D400" s="159" t="s">
        <v>78</v>
      </c>
      <c r="E400" s="169" t="s">
        <v>956</v>
      </c>
      <c r="F400" s="169" t="s">
        <v>957</v>
      </c>
      <c r="G400" s="12"/>
      <c r="H400" s="12"/>
      <c r="I400" s="161"/>
      <c r="J400" s="170">
        <f>BK400</f>
        <v>0</v>
      </c>
      <c r="K400" s="12"/>
      <c r="L400" s="158"/>
      <c r="M400" s="163"/>
      <c r="N400" s="164"/>
      <c r="O400" s="164"/>
      <c r="P400" s="165">
        <f>P401</f>
        <v>0</v>
      </c>
      <c r="Q400" s="164"/>
      <c r="R400" s="165">
        <f>R401</f>
        <v>0</v>
      </c>
      <c r="S400" s="164"/>
      <c r="T400" s="166">
        <f>T401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159" t="s">
        <v>282</v>
      </c>
      <c r="AT400" s="167" t="s">
        <v>78</v>
      </c>
      <c r="AU400" s="167" t="s">
        <v>87</v>
      </c>
      <c r="AY400" s="159" t="s">
        <v>255</v>
      </c>
      <c r="BK400" s="168">
        <f>BK401</f>
        <v>0</v>
      </c>
    </row>
    <row r="401" s="2" customFormat="1" ht="16.5" customHeight="1">
      <c r="A401" s="38"/>
      <c r="B401" s="171"/>
      <c r="C401" s="172" t="s">
        <v>1232</v>
      </c>
      <c r="D401" s="172" t="s">
        <v>258</v>
      </c>
      <c r="E401" s="173" t="s">
        <v>959</v>
      </c>
      <c r="F401" s="174" t="s">
        <v>960</v>
      </c>
      <c r="G401" s="175" t="s">
        <v>502</v>
      </c>
      <c r="H401" s="176">
        <v>1</v>
      </c>
      <c r="I401" s="177"/>
      <c r="J401" s="178">
        <f>ROUND(I401*H401,2)</f>
        <v>0</v>
      </c>
      <c r="K401" s="174" t="s">
        <v>262</v>
      </c>
      <c r="L401" s="39"/>
      <c r="M401" s="219" t="s">
        <v>1</v>
      </c>
      <c r="N401" s="220" t="s">
        <v>44</v>
      </c>
      <c r="O401" s="221"/>
      <c r="P401" s="222">
        <f>O401*H401</f>
        <v>0</v>
      </c>
      <c r="Q401" s="222">
        <v>0</v>
      </c>
      <c r="R401" s="222">
        <f>Q401*H401</f>
        <v>0</v>
      </c>
      <c r="S401" s="222">
        <v>0</v>
      </c>
      <c r="T401" s="223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83" t="s">
        <v>503</v>
      </c>
      <c r="AT401" s="183" t="s">
        <v>258</v>
      </c>
      <c r="AU401" s="183" t="s">
        <v>90</v>
      </c>
      <c r="AY401" s="19" t="s">
        <v>255</v>
      </c>
      <c r="BE401" s="184">
        <f>IF(N401="základní",J401,0)</f>
        <v>0</v>
      </c>
      <c r="BF401" s="184">
        <f>IF(N401="snížená",J401,0)</f>
        <v>0</v>
      </c>
      <c r="BG401" s="184">
        <f>IF(N401="zákl. přenesená",J401,0)</f>
        <v>0</v>
      </c>
      <c r="BH401" s="184">
        <f>IF(N401="sníž. přenesená",J401,0)</f>
        <v>0</v>
      </c>
      <c r="BI401" s="184">
        <f>IF(N401="nulová",J401,0)</f>
        <v>0</v>
      </c>
      <c r="BJ401" s="19" t="s">
        <v>87</v>
      </c>
      <c r="BK401" s="184">
        <f>ROUND(I401*H401,2)</f>
        <v>0</v>
      </c>
      <c r="BL401" s="19" t="s">
        <v>503</v>
      </c>
      <c r="BM401" s="183" t="s">
        <v>1964</v>
      </c>
    </row>
    <row r="402" s="2" customFormat="1" ht="6.96" customHeight="1">
      <c r="A402" s="38"/>
      <c r="B402" s="60"/>
      <c r="C402" s="61"/>
      <c r="D402" s="61"/>
      <c r="E402" s="61"/>
      <c r="F402" s="61"/>
      <c r="G402" s="61"/>
      <c r="H402" s="61"/>
      <c r="I402" s="61"/>
      <c r="J402" s="61"/>
      <c r="K402" s="61"/>
      <c r="L402" s="39"/>
      <c r="M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</sheetData>
  <autoFilter ref="C135:K401"/>
  <mergeCells count="9">
    <mergeCell ref="E7:H7"/>
    <mergeCell ref="E9:H9"/>
    <mergeCell ref="E18:H18"/>
    <mergeCell ref="E27:H27"/>
    <mergeCell ref="E85:H85"/>
    <mergeCell ref="E87:H87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505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ROUND((SUM(BE118:BE204)),  2)</f>
        <v>0</v>
      </c>
      <c r="G33" s="38"/>
      <c r="H33" s="38"/>
      <c r="I33" s="128">
        <v>0.20999999999999999</v>
      </c>
      <c r="J33" s="127">
        <f>ROUND(((SUM(BE118:BE204))*I33),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ROUND((SUM(BF118:BF204)),  2)</f>
        <v>0</v>
      </c>
      <c r="G34" s="38"/>
      <c r="H34" s="38"/>
      <c r="I34" s="128">
        <v>0.12</v>
      </c>
      <c r="J34" s="127">
        <f>ROUND(((SUM(BF118:BF204))*I34),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ROUND((SUM(BG118:BG204)),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ROUND((SUM(BH118:BH204)),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ROUND((SUM(BI118:BI204)),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201.2 - Slaboproudá elektrotechnika - místnosti č. 301, 302, 315, 316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30" customHeight="1">
      <c r="A110" s="38"/>
      <c r="B110" s="39"/>
      <c r="C110" s="38"/>
      <c r="D110" s="38"/>
      <c r="E110" s="67" t="str">
        <f>E9</f>
        <v>201.2 - Slaboproudá elektrotechnika - místnosti č. 301, 302, 315, 316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0.0044000000000000003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0.0044000000000000003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SUM(P121:P204)</f>
        <v>0</v>
      </c>
      <c r="Q120" s="164"/>
      <c r="R120" s="165">
        <f>SUM(R121:R204)</f>
        <v>0</v>
      </c>
      <c r="S120" s="164"/>
      <c r="T120" s="166">
        <f>SUM(T121:T204)</f>
        <v>0.0044000000000000003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SUM(BK121:BK204)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509</v>
      </c>
      <c r="F121" s="174" t="s">
        <v>510</v>
      </c>
      <c r="G121" s="175" t="s">
        <v>297</v>
      </c>
      <c r="H121" s="176">
        <v>178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511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3" customFormat="1">
      <c r="A123" s="13"/>
      <c r="B123" s="185"/>
      <c r="C123" s="13"/>
      <c r="D123" s="186" t="s">
        <v>265</v>
      </c>
      <c r="E123" s="187" t="s">
        <v>1</v>
      </c>
      <c r="F123" s="188" t="s">
        <v>512</v>
      </c>
      <c r="G123" s="13"/>
      <c r="H123" s="187" t="s">
        <v>1</v>
      </c>
      <c r="I123" s="189"/>
      <c r="J123" s="13"/>
      <c r="K123" s="13"/>
      <c r="L123" s="185"/>
      <c r="M123" s="190"/>
      <c r="N123" s="191"/>
      <c r="O123" s="191"/>
      <c r="P123" s="191"/>
      <c r="Q123" s="191"/>
      <c r="R123" s="191"/>
      <c r="S123" s="191"/>
      <c r="T123" s="19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87" t="s">
        <v>265</v>
      </c>
      <c r="AU123" s="187" t="s">
        <v>90</v>
      </c>
      <c r="AV123" s="13" t="s">
        <v>87</v>
      </c>
      <c r="AW123" s="13" t="s">
        <v>35</v>
      </c>
      <c r="AX123" s="13" t="s">
        <v>79</v>
      </c>
      <c r="AY123" s="187" t="s">
        <v>255</v>
      </c>
    </row>
    <row r="124" s="14" customFormat="1">
      <c r="A124" s="14"/>
      <c r="B124" s="193"/>
      <c r="C124" s="14"/>
      <c r="D124" s="186" t="s">
        <v>265</v>
      </c>
      <c r="E124" s="194" t="s">
        <v>1</v>
      </c>
      <c r="F124" s="195" t="s">
        <v>513</v>
      </c>
      <c r="G124" s="14"/>
      <c r="H124" s="196">
        <v>178</v>
      </c>
      <c r="I124" s="197"/>
      <c r="J124" s="14"/>
      <c r="K124" s="14"/>
      <c r="L124" s="193"/>
      <c r="M124" s="198"/>
      <c r="N124" s="199"/>
      <c r="O124" s="199"/>
      <c r="P124" s="199"/>
      <c r="Q124" s="199"/>
      <c r="R124" s="199"/>
      <c r="S124" s="199"/>
      <c r="T124" s="200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4" t="s">
        <v>265</v>
      </c>
      <c r="AU124" s="194" t="s">
        <v>90</v>
      </c>
      <c r="AV124" s="14" t="s">
        <v>90</v>
      </c>
      <c r="AW124" s="14" t="s">
        <v>35</v>
      </c>
      <c r="AX124" s="14" t="s">
        <v>79</v>
      </c>
      <c r="AY124" s="194" t="s">
        <v>255</v>
      </c>
    </row>
    <row r="125" s="15" customFormat="1">
      <c r="A125" s="15"/>
      <c r="B125" s="201"/>
      <c r="C125" s="15"/>
      <c r="D125" s="186" t="s">
        <v>265</v>
      </c>
      <c r="E125" s="202" t="s">
        <v>1</v>
      </c>
      <c r="F125" s="203" t="s">
        <v>269</v>
      </c>
      <c r="G125" s="15"/>
      <c r="H125" s="204">
        <v>178</v>
      </c>
      <c r="I125" s="205"/>
      <c r="J125" s="15"/>
      <c r="K125" s="15"/>
      <c r="L125" s="201"/>
      <c r="M125" s="206"/>
      <c r="N125" s="207"/>
      <c r="O125" s="207"/>
      <c r="P125" s="207"/>
      <c r="Q125" s="207"/>
      <c r="R125" s="207"/>
      <c r="S125" s="207"/>
      <c r="T125" s="208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2" t="s">
        <v>265</v>
      </c>
      <c r="AU125" s="202" t="s">
        <v>90</v>
      </c>
      <c r="AV125" s="15" t="s">
        <v>270</v>
      </c>
      <c r="AW125" s="15" t="s">
        <v>35</v>
      </c>
      <c r="AX125" s="15" t="s">
        <v>87</v>
      </c>
      <c r="AY125" s="202" t="s">
        <v>255</v>
      </c>
    </row>
    <row r="126" s="2" customFormat="1" ht="24.15" customHeight="1">
      <c r="A126" s="38"/>
      <c r="B126" s="171"/>
      <c r="C126" s="209" t="s">
        <v>90</v>
      </c>
      <c r="D126" s="209" t="s">
        <v>277</v>
      </c>
      <c r="E126" s="210" t="s">
        <v>514</v>
      </c>
      <c r="F126" s="211" t="s">
        <v>515</v>
      </c>
      <c r="G126" s="212" t="s">
        <v>297</v>
      </c>
      <c r="H126" s="213">
        <v>178</v>
      </c>
      <c r="I126" s="214"/>
      <c r="J126" s="215">
        <f>ROUND(I126*H126,2)</f>
        <v>0</v>
      </c>
      <c r="K126" s="211" t="s">
        <v>1</v>
      </c>
      <c r="L126" s="216"/>
      <c r="M126" s="217" t="s">
        <v>1</v>
      </c>
      <c r="N126" s="218" t="s">
        <v>44</v>
      </c>
      <c r="O126" s="77"/>
      <c r="P126" s="181">
        <f>O126*H126</f>
        <v>0</v>
      </c>
      <c r="Q126" s="181">
        <v>0</v>
      </c>
      <c r="R126" s="181">
        <f>Q126*H126</f>
        <v>0</v>
      </c>
      <c r="S126" s="181">
        <v>0</v>
      </c>
      <c r="T126" s="18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280</v>
      </c>
      <c r="AT126" s="183" t="s">
        <v>277</v>
      </c>
      <c r="AU126" s="183" t="s">
        <v>90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270</v>
      </c>
      <c r="BM126" s="183" t="s">
        <v>516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299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512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4" customFormat="1">
      <c r="A129" s="14"/>
      <c r="B129" s="193"/>
      <c r="C129" s="14"/>
      <c r="D129" s="186" t="s">
        <v>265</v>
      </c>
      <c r="E129" s="194" t="s">
        <v>1</v>
      </c>
      <c r="F129" s="195" t="s">
        <v>513</v>
      </c>
      <c r="G129" s="14"/>
      <c r="H129" s="196">
        <v>178</v>
      </c>
      <c r="I129" s="197"/>
      <c r="J129" s="14"/>
      <c r="K129" s="14"/>
      <c r="L129" s="193"/>
      <c r="M129" s="198"/>
      <c r="N129" s="199"/>
      <c r="O129" s="199"/>
      <c r="P129" s="199"/>
      <c r="Q129" s="199"/>
      <c r="R129" s="199"/>
      <c r="S129" s="199"/>
      <c r="T129" s="20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4" t="s">
        <v>265</v>
      </c>
      <c r="AU129" s="194" t="s">
        <v>90</v>
      </c>
      <c r="AV129" s="14" t="s">
        <v>90</v>
      </c>
      <c r="AW129" s="14" t="s">
        <v>35</v>
      </c>
      <c r="AX129" s="14" t="s">
        <v>79</v>
      </c>
      <c r="AY129" s="194" t="s">
        <v>255</v>
      </c>
    </row>
    <row r="130" s="15" customFormat="1">
      <c r="A130" s="15"/>
      <c r="B130" s="201"/>
      <c r="C130" s="15"/>
      <c r="D130" s="186" t="s">
        <v>265</v>
      </c>
      <c r="E130" s="202" t="s">
        <v>1</v>
      </c>
      <c r="F130" s="203" t="s">
        <v>269</v>
      </c>
      <c r="G130" s="15"/>
      <c r="H130" s="204">
        <v>178</v>
      </c>
      <c r="I130" s="205"/>
      <c r="J130" s="15"/>
      <c r="K130" s="15"/>
      <c r="L130" s="201"/>
      <c r="M130" s="206"/>
      <c r="N130" s="207"/>
      <c r="O130" s="207"/>
      <c r="P130" s="207"/>
      <c r="Q130" s="207"/>
      <c r="R130" s="207"/>
      <c r="S130" s="207"/>
      <c r="T130" s="208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2" t="s">
        <v>265</v>
      </c>
      <c r="AU130" s="202" t="s">
        <v>90</v>
      </c>
      <c r="AV130" s="15" t="s">
        <v>270</v>
      </c>
      <c r="AW130" s="15" t="s">
        <v>35</v>
      </c>
      <c r="AX130" s="15" t="s">
        <v>87</v>
      </c>
      <c r="AY130" s="202" t="s">
        <v>255</v>
      </c>
    </row>
    <row r="131" s="2" customFormat="1" ht="49.05" customHeight="1">
      <c r="A131" s="38"/>
      <c r="B131" s="171"/>
      <c r="C131" s="172" t="s">
        <v>268</v>
      </c>
      <c r="D131" s="172" t="s">
        <v>258</v>
      </c>
      <c r="E131" s="173" t="s">
        <v>517</v>
      </c>
      <c r="F131" s="174" t="s">
        <v>518</v>
      </c>
      <c r="G131" s="175" t="s">
        <v>297</v>
      </c>
      <c r="H131" s="176">
        <v>70</v>
      </c>
      <c r="I131" s="177"/>
      <c r="J131" s="178">
        <f>ROUND(I131*H131,2)</f>
        <v>0</v>
      </c>
      <c r="K131" s="174" t="s">
        <v>262</v>
      </c>
      <c r="L131" s="39"/>
      <c r="M131" s="179" t="s">
        <v>1</v>
      </c>
      <c r="N131" s="180" t="s">
        <v>44</v>
      </c>
      <c r="O131" s="77"/>
      <c r="P131" s="181">
        <f>O131*H131</f>
        <v>0</v>
      </c>
      <c r="Q131" s="181">
        <v>0</v>
      </c>
      <c r="R131" s="181">
        <f>Q131*H131</f>
        <v>0</v>
      </c>
      <c r="S131" s="181">
        <v>0</v>
      </c>
      <c r="T131" s="18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83" t="s">
        <v>270</v>
      </c>
      <c r="AT131" s="183" t="s">
        <v>258</v>
      </c>
      <c r="AU131" s="183" t="s">
        <v>90</v>
      </c>
      <c r="AY131" s="19" t="s">
        <v>255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19" t="s">
        <v>87</v>
      </c>
      <c r="BK131" s="184">
        <f>ROUND(I131*H131,2)</f>
        <v>0</v>
      </c>
      <c r="BL131" s="19" t="s">
        <v>270</v>
      </c>
      <c r="BM131" s="183" t="s">
        <v>519</v>
      </c>
    </row>
    <row r="132" s="13" customFormat="1">
      <c r="A132" s="13"/>
      <c r="B132" s="185"/>
      <c r="C132" s="13"/>
      <c r="D132" s="186" t="s">
        <v>265</v>
      </c>
      <c r="E132" s="187" t="s">
        <v>1</v>
      </c>
      <c r="F132" s="188" t="s">
        <v>299</v>
      </c>
      <c r="G132" s="13"/>
      <c r="H132" s="187" t="s">
        <v>1</v>
      </c>
      <c r="I132" s="189"/>
      <c r="J132" s="13"/>
      <c r="K132" s="13"/>
      <c r="L132" s="185"/>
      <c r="M132" s="190"/>
      <c r="N132" s="191"/>
      <c r="O132" s="191"/>
      <c r="P132" s="191"/>
      <c r="Q132" s="191"/>
      <c r="R132" s="191"/>
      <c r="S132" s="191"/>
      <c r="T132" s="19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87" t="s">
        <v>265</v>
      </c>
      <c r="AU132" s="187" t="s">
        <v>90</v>
      </c>
      <c r="AV132" s="13" t="s">
        <v>87</v>
      </c>
      <c r="AW132" s="13" t="s">
        <v>35</v>
      </c>
      <c r="AX132" s="13" t="s">
        <v>79</v>
      </c>
      <c r="AY132" s="187" t="s">
        <v>255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520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4" customFormat="1">
      <c r="A134" s="14"/>
      <c r="B134" s="193"/>
      <c r="C134" s="14"/>
      <c r="D134" s="186" t="s">
        <v>265</v>
      </c>
      <c r="E134" s="194" t="s">
        <v>1</v>
      </c>
      <c r="F134" s="195" t="s">
        <v>521</v>
      </c>
      <c r="G134" s="14"/>
      <c r="H134" s="196">
        <v>70</v>
      </c>
      <c r="I134" s="197"/>
      <c r="J134" s="14"/>
      <c r="K134" s="14"/>
      <c r="L134" s="193"/>
      <c r="M134" s="198"/>
      <c r="N134" s="199"/>
      <c r="O134" s="199"/>
      <c r="P134" s="199"/>
      <c r="Q134" s="199"/>
      <c r="R134" s="199"/>
      <c r="S134" s="199"/>
      <c r="T134" s="20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4" t="s">
        <v>265</v>
      </c>
      <c r="AU134" s="194" t="s">
        <v>90</v>
      </c>
      <c r="AV134" s="14" t="s">
        <v>90</v>
      </c>
      <c r="AW134" s="14" t="s">
        <v>35</v>
      </c>
      <c r="AX134" s="14" t="s">
        <v>79</v>
      </c>
      <c r="AY134" s="194" t="s">
        <v>255</v>
      </c>
    </row>
    <row r="135" s="15" customFormat="1">
      <c r="A135" s="15"/>
      <c r="B135" s="201"/>
      <c r="C135" s="15"/>
      <c r="D135" s="186" t="s">
        <v>265</v>
      </c>
      <c r="E135" s="202" t="s">
        <v>1</v>
      </c>
      <c r="F135" s="203" t="s">
        <v>269</v>
      </c>
      <c r="G135" s="15"/>
      <c r="H135" s="204">
        <v>70</v>
      </c>
      <c r="I135" s="205"/>
      <c r="J135" s="15"/>
      <c r="K135" s="15"/>
      <c r="L135" s="201"/>
      <c r="M135" s="206"/>
      <c r="N135" s="207"/>
      <c r="O135" s="207"/>
      <c r="P135" s="207"/>
      <c r="Q135" s="207"/>
      <c r="R135" s="207"/>
      <c r="S135" s="207"/>
      <c r="T135" s="208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02" t="s">
        <v>265</v>
      </c>
      <c r="AU135" s="202" t="s">
        <v>90</v>
      </c>
      <c r="AV135" s="15" t="s">
        <v>270</v>
      </c>
      <c r="AW135" s="15" t="s">
        <v>35</v>
      </c>
      <c r="AX135" s="15" t="s">
        <v>87</v>
      </c>
      <c r="AY135" s="202" t="s">
        <v>255</v>
      </c>
    </row>
    <row r="136" s="2" customFormat="1" ht="24.15" customHeight="1">
      <c r="A136" s="38"/>
      <c r="B136" s="171"/>
      <c r="C136" s="209" t="s">
        <v>270</v>
      </c>
      <c r="D136" s="209" t="s">
        <v>277</v>
      </c>
      <c r="E136" s="210" t="s">
        <v>522</v>
      </c>
      <c r="F136" s="211" t="s">
        <v>523</v>
      </c>
      <c r="G136" s="212" t="s">
        <v>297</v>
      </c>
      <c r="H136" s="213">
        <v>70</v>
      </c>
      <c r="I136" s="214"/>
      <c r="J136" s="215">
        <f>ROUND(I136*H136,2)</f>
        <v>0</v>
      </c>
      <c r="K136" s="211" t="s">
        <v>1</v>
      </c>
      <c r="L136" s="216"/>
      <c r="M136" s="217" t="s">
        <v>1</v>
      </c>
      <c r="N136" s="218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280</v>
      </c>
      <c r="AT136" s="183" t="s">
        <v>277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524</v>
      </c>
    </row>
    <row r="137" s="13" customFormat="1">
      <c r="A137" s="13"/>
      <c r="B137" s="185"/>
      <c r="C137" s="13"/>
      <c r="D137" s="186" t="s">
        <v>265</v>
      </c>
      <c r="E137" s="187" t="s">
        <v>1</v>
      </c>
      <c r="F137" s="188" t="s">
        <v>299</v>
      </c>
      <c r="G137" s="13"/>
      <c r="H137" s="187" t="s">
        <v>1</v>
      </c>
      <c r="I137" s="189"/>
      <c r="J137" s="13"/>
      <c r="K137" s="13"/>
      <c r="L137" s="185"/>
      <c r="M137" s="190"/>
      <c r="N137" s="191"/>
      <c r="O137" s="191"/>
      <c r="P137" s="191"/>
      <c r="Q137" s="191"/>
      <c r="R137" s="191"/>
      <c r="S137" s="191"/>
      <c r="T137" s="19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187" t="s">
        <v>265</v>
      </c>
      <c r="AU137" s="187" t="s">
        <v>90</v>
      </c>
      <c r="AV137" s="13" t="s">
        <v>87</v>
      </c>
      <c r="AW137" s="13" t="s">
        <v>35</v>
      </c>
      <c r="AX137" s="13" t="s">
        <v>79</v>
      </c>
      <c r="AY137" s="187" t="s">
        <v>255</v>
      </c>
    </row>
    <row r="138" s="13" customFormat="1">
      <c r="A138" s="13"/>
      <c r="B138" s="185"/>
      <c r="C138" s="13"/>
      <c r="D138" s="186" t="s">
        <v>265</v>
      </c>
      <c r="E138" s="187" t="s">
        <v>1</v>
      </c>
      <c r="F138" s="188" t="s">
        <v>520</v>
      </c>
      <c r="G138" s="13"/>
      <c r="H138" s="187" t="s">
        <v>1</v>
      </c>
      <c r="I138" s="189"/>
      <c r="J138" s="13"/>
      <c r="K138" s="13"/>
      <c r="L138" s="185"/>
      <c r="M138" s="190"/>
      <c r="N138" s="191"/>
      <c r="O138" s="191"/>
      <c r="P138" s="191"/>
      <c r="Q138" s="191"/>
      <c r="R138" s="191"/>
      <c r="S138" s="191"/>
      <c r="T138" s="19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187" t="s">
        <v>265</v>
      </c>
      <c r="AU138" s="187" t="s">
        <v>90</v>
      </c>
      <c r="AV138" s="13" t="s">
        <v>87</v>
      </c>
      <c r="AW138" s="13" t="s">
        <v>35</v>
      </c>
      <c r="AX138" s="13" t="s">
        <v>79</v>
      </c>
      <c r="AY138" s="187" t="s">
        <v>255</v>
      </c>
    </row>
    <row r="139" s="14" customFormat="1">
      <c r="A139" s="14"/>
      <c r="B139" s="193"/>
      <c r="C139" s="14"/>
      <c r="D139" s="186" t="s">
        <v>265</v>
      </c>
      <c r="E139" s="194" t="s">
        <v>1</v>
      </c>
      <c r="F139" s="195" t="s">
        <v>521</v>
      </c>
      <c r="G139" s="14"/>
      <c r="H139" s="196">
        <v>70</v>
      </c>
      <c r="I139" s="197"/>
      <c r="J139" s="14"/>
      <c r="K139" s="14"/>
      <c r="L139" s="193"/>
      <c r="M139" s="198"/>
      <c r="N139" s="199"/>
      <c r="O139" s="199"/>
      <c r="P139" s="199"/>
      <c r="Q139" s="199"/>
      <c r="R139" s="199"/>
      <c r="S139" s="199"/>
      <c r="T139" s="20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194" t="s">
        <v>265</v>
      </c>
      <c r="AU139" s="194" t="s">
        <v>90</v>
      </c>
      <c r="AV139" s="14" t="s">
        <v>90</v>
      </c>
      <c r="AW139" s="14" t="s">
        <v>35</v>
      </c>
      <c r="AX139" s="14" t="s">
        <v>79</v>
      </c>
      <c r="AY139" s="194" t="s">
        <v>255</v>
      </c>
    </row>
    <row r="140" s="15" customFormat="1">
      <c r="A140" s="15"/>
      <c r="B140" s="201"/>
      <c r="C140" s="15"/>
      <c r="D140" s="186" t="s">
        <v>265</v>
      </c>
      <c r="E140" s="202" t="s">
        <v>1</v>
      </c>
      <c r="F140" s="203" t="s">
        <v>269</v>
      </c>
      <c r="G140" s="15"/>
      <c r="H140" s="204">
        <v>70</v>
      </c>
      <c r="I140" s="205"/>
      <c r="J140" s="15"/>
      <c r="K140" s="15"/>
      <c r="L140" s="201"/>
      <c r="M140" s="206"/>
      <c r="N140" s="207"/>
      <c r="O140" s="207"/>
      <c r="P140" s="207"/>
      <c r="Q140" s="207"/>
      <c r="R140" s="207"/>
      <c r="S140" s="207"/>
      <c r="T140" s="208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02" t="s">
        <v>265</v>
      </c>
      <c r="AU140" s="202" t="s">
        <v>90</v>
      </c>
      <c r="AV140" s="15" t="s">
        <v>270</v>
      </c>
      <c r="AW140" s="15" t="s">
        <v>35</v>
      </c>
      <c r="AX140" s="15" t="s">
        <v>87</v>
      </c>
      <c r="AY140" s="202" t="s">
        <v>255</v>
      </c>
    </row>
    <row r="141" s="2" customFormat="1" ht="24.15" customHeight="1">
      <c r="A141" s="38"/>
      <c r="B141" s="171"/>
      <c r="C141" s="172" t="s">
        <v>291</v>
      </c>
      <c r="D141" s="172" t="s">
        <v>258</v>
      </c>
      <c r="E141" s="173" t="s">
        <v>525</v>
      </c>
      <c r="F141" s="174" t="s">
        <v>526</v>
      </c>
      <c r="G141" s="175" t="s">
        <v>261</v>
      </c>
      <c r="H141" s="176">
        <v>2</v>
      </c>
      <c r="I141" s="177"/>
      <c r="J141" s="178">
        <f>ROUND(I141*H141,2)</f>
        <v>0</v>
      </c>
      <c r="K141" s="174" t="s">
        <v>262</v>
      </c>
      <c r="L141" s="39"/>
      <c r="M141" s="179" t="s">
        <v>1</v>
      </c>
      <c r="N141" s="180" t="s">
        <v>44</v>
      </c>
      <c r="O141" s="77"/>
      <c r="P141" s="181">
        <f>O141*H141</f>
        <v>0</v>
      </c>
      <c r="Q141" s="181">
        <v>0</v>
      </c>
      <c r="R141" s="181">
        <f>Q141*H141</f>
        <v>0</v>
      </c>
      <c r="S141" s="181">
        <v>0.002</v>
      </c>
      <c r="T141" s="182">
        <f>S141*H141</f>
        <v>0.0040000000000000001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3" t="s">
        <v>270</v>
      </c>
      <c r="AT141" s="183" t="s">
        <v>258</v>
      </c>
      <c r="AU141" s="183" t="s">
        <v>90</v>
      </c>
      <c r="AY141" s="19" t="s">
        <v>255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19" t="s">
        <v>87</v>
      </c>
      <c r="BK141" s="184">
        <f>ROUND(I141*H141,2)</f>
        <v>0</v>
      </c>
      <c r="BL141" s="19" t="s">
        <v>270</v>
      </c>
      <c r="BM141" s="183" t="s">
        <v>527</v>
      </c>
    </row>
    <row r="142" s="13" customFormat="1">
      <c r="A142" s="13"/>
      <c r="B142" s="185"/>
      <c r="C142" s="13"/>
      <c r="D142" s="186" t="s">
        <v>265</v>
      </c>
      <c r="E142" s="187" t="s">
        <v>1</v>
      </c>
      <c r="F142" s="188" t="s">
        <v>267</v>
      </c>
      <c r="G142" s="13"/>
      <c r="H142" s="187" t="s">
        <v>1</v>
      </c>
      <c r="I142" s="189"/>
      <c r="J142" s="13"/>
      <c r="K142" s="13"/>
      <c r="L142" s="185"/>
      <c r="M142" s="190"/>
      <c r="N142" s="191"/>
      <c r="O142" s="191"/>
      <c r="P142" s="191"/>
      <c r="Q142" s="191"/>
      <c r="R142" s="191"/>
      <c r="S142" s="191"/>
      <c r="T142" s="19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187" t="s">
        <v>265</v>
      </c>
      <c r="AU142" s="187" t="s">
        <v>90</v>
      </c>
      <c r="AV142" s="13" t="s">
        <v>87</v>
      </c>
      <c r="AW142" s="13" t="s">
        <v>35</v>
      </c>
      <c r="AX142" s="13" t="s">
        <v>79</v>
      </c>
      <c r="AY142" s="187" t="s">
        <v>255</v>
      </c>
    </row>
    <row r="143" s="13" customFormat="1">
      <c r="A143" s="13"/>
      <c r="B143" s="185"/>
      <c r="C143" s="13"/>
      <c r="D143" s="186" t="s">
        <v>265</v>
      </c>
      <c r="E143" s="187" t="s">
        <v>1</v>
      </c>
      <c r="F143" s="188" t="s">
        <v>528</v>
      </c>
      <c r="G143" s="13"/>
      <c r="H143" s="187" t="s">
        <v>1</v>
      </c>
      <c r="I143" s="189"/>
      <c r="J143" s="13"/>
      <c r="K143" s="13"/>
      <c r="L143" s="185"/>
      <c r="M143" s="190"/>
      <c r="N143" s="191"/>
      <c r="O143" s="191"/>
      <c r="P143" s="191"/>
      <c r="Q143" s="191"/>
      <c r="R143" s="191"/>
      <c r="S143" s="191"/>
      <c r="T143" s="19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187" t="s">
        <v>265</v>
      </c>
      <c r="AU143" s="187" t="s">
        <v>90</v>
      </c>
      <c r="AV143" s="13" t="s">
        <v>87</v>
      </c>
      <c r="AW143" s="13" t="s">
        <v>35</v>
      </c>
      <c r="AX143" s="13" t="s">
        <v>79</v>
      </c>
      <c r="AY143" s="187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90</v>
      </c>
      <c r="G144" s="14"/>
      <c r="H144" s="196">
        <v>2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2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21.75" customHeight="1">
      <c r="A146" s="38"/>
      <c r="B146" s="171"/>
      <c r="C146" s="172" t="s">
        <v>280</v>
      </c>
      <c r="D146" s="172" t="s">
        <v>258</v>
      </c>
      <c r="E146" s="173" t="s">
        <v>529</v>
      </c>
      <c r="F146" s="174" t="s">
        <v>530</v>
      </c>
      <c r="G146" s="175" t="s">
        <v>261</v>
      </c>
      <c r="H146" s="176">
        <v>2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</v>
      </c>
      <c r="R146" s="181">
        <f>Q146*H146</f>
        <v>0</v>
      </c>
      <c r="S146" s="181">
        <v>0.00020000000000000001</v>
      </c>
      <c r="T146" s="182">
        <f>S146*H146</f>
        <v>0.00040000000000000002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270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531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267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532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90</v>
      </c>
      <c r="G149" s="14"/>
      <c r="H149" s="196">
        <v>2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2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24.15" customHeight="1">
      <c r="A151" s="38"/>
      <c r="B151" s="171"/>
      <c r="C151" s="172" t="s">
        <v>301</v>
      </c>
      <c r="D151" s="172" t="s">
        <v>258</v>
      </c>
      <c r="E151" s="173" t="s">
        <v>533</v>
      </c>
      <c r="F151" s="174" t="s">
        <v>534</v>
      </c>
      <c r="G151" s="175" t="s">
        <v>261</v>
      </c>
      <c r="H151" s="176">
        <v>2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535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536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90</v>
      </c>
      <c r="G154" s="14"/>
      <c r="H154" s="196">
        <v>2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5" customFormat="1">
      <c r="A155" s="15"/>
      <c r="B155" s="201"/>
      <c r="C155" s="15"/>
      <c r="D155" s="186" t="s">
        <v>265</v>
      </c>
      <c r="E155" s="202" t="s">
        <v>1</v>
      </c>
      <c r="F155" s="203" t="s">
        <v>269</v>
      </c>
      <c r="G155" s="15"/>
      <c r="H155" s="204">
        <v>2</v>
      </c>
      <c r="I155" s="205"/>
      <c r="J155" s="15"/>
      <c r="K155" s="15"/>
      <c r="L155" s="201"/>
      <c r="M155" s="206"/>
      <c r="N155" s="207"/>
      <c r="O155" s="207"/>
      <c r="P155" s="207"/>
      <c r="Q155" s="207"/>
      <c r="R155" s="207"/>
      <c r="S155" s="207"/>
      <c r="T155" s="208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02" t="s">
        <v>265</v>
      </c>
      <c r="AU155" s="202" t="s">
        <v>90</v>
      </c>
      <c r="AV155" s="15" t="s">
        <v>270</v>
      </c>
      <c r="AW155" s="15" t="s">
        <v>35</v>
      </c>
      <c r="AX155" s="15" t="s">
        <v>87</v>
      </c>
      <c r="AY155" s="202" t="s">
        <v>255</v>
      </c>
    </row>
    <row r="156" s="2" customFormat="1" ht="16.5" customHeight="1">
      <c r="A156" s="38"/>
      <c r="B156" s="171"/>
      <c r="C156" s="172" t="s">
        <v>307</v>
      </c>
      <c r="D156" s="172" t="s">
        <v>258</v>
      </c>
      <c r="E156" s="173" t="s">
        <v>537</v>
      </c>
      <c r="F156" s="174" t="s">
        <v>538</v>
      </c>
      <c r="G156" s="175" t="s">
        <v>261</v>
      </c>
      <c r="H156" s="176">
        <v>2</v>
      </c>
      <c r="I156" s="177"/>
      <c r="J156" s="178">
        <f>ROUND(I156*H156,2)</f>
        <v>0</v>
      </c>
      <c r="K156" s="174" t="s">
        <v>262</v>
      </c>
      <c r="L156" s="39"/>
      <c r="M156" s="179" t="s">
        <v>1</v>
      </c>
      <c r="N156" s="180" t="s">
        <v>44</v>
      </c>
      <c r="O156" s="77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3" t="s">
        <v>270</v>
      </c>
      <c r="AT156" s="183" t="s">
        <v>258</v>
      </c>
      <c r="AU156" s="183" t="s">
        <v>90</v>
      </c>
      <c r="AY156" s="19" t="s">
        <v>255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19" t="s">
        <v>87</v>
      </c>
      <c r="BK156" s="184">
        <f>ROUND(I156*H156,2)</f>
        <v>0</v>
      </c>
      <c r="BL156" s="19" t="s">
        <v>270</v>
      </c>
      <c r="BM156" s="183" t="s">
        <v>539</v>
      </c>
    </row>
    <row r="157" s="13" customFormat="1">
      <c r="A157" s="13"/>
      <c r="B157" s="185"/>
      <c r="C157" s="13"/>
      <c r="D157" s="186" t="s">
        <v>265</v>
      </c>
      <c r="E157" s="187" t="s">
        <v>1</v>
      </c>
      <c r="F157" s="188" t="s">
        <v>267</v>
      </c>
      <c r="G157" s="13"/>
      <c r="H157" s="187" t="s">
        <v>1</v>
      </c>
      <c r="I157" s="189"/>
      <c r="J157" s="13"/>
      <c r="K157" s="13"/>
      <c r="L157" s="185"/>
      <c r="M157" s="190"/>
      <c r="N157" s="191"/>
      <c r="O157" s="191"/>
      <c r="P157" s="191"/>
      <c r="Q157" s="191"/>
      <c r="R157" s="191"/>
      <c r="S157" s="191"/>
      <c r="T157" s="19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87" t="s">
        <v>265</v>
      </c>
      <c r="AU157" s="187" t="s">
        <v>90</v>
      </c>
      <c r="AV157" s="13" t="s">
        <v>87</v>
      </c>
      <c r="AW157" s="13" t="s">
        <v>35</v>
      </c>
      <c r="AX157" s="13" t="s">
        <v>79</v>
      </c>
      <c r="AY157" s="187" t="s">
        <v>255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540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4" customFormat="1">
      <c r="A159" s="14"/>
      <c r="B159" s="193"/>
      <c r="C159" s="14"/>
      <c r="D159" s="186" t="s">
        <v>265</v>
      </c>
      <c r="E159" s="194" t="s">
        <v>1</v>
      </c>
      <c r="F159" s="195" t="s">
        <v>90</v>
      </c>
      <c r="G159" s="14"/>
      <c r="H159" s="196">
        <v>2</v>
      </c>
      <c r="I159" s="197"/>
      <c r="J159" s="14"/>
      <c r="K159" s="14"/>
      <c r="L159" s="193"/>
      <c r="M159" s="198"/>
      <c r="N159" s="199"/>
      <c r="O159" s="199"/>
      <c r="P159" s="199"/>
      <c r="Q159" s="199"/>
      <c r="R159" s="199"/>
      <c r="S159" s="199"/>
      <c r="T159" s="20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194" t="s">
        <v>265</v>
      </c>
      <c r="AU159" s="194" t="s">
        <v>90</v>
      </c>
      <c r="AV159" s="14" t="s">
        <v>90</v>
      </c>
      <c r="AW159" s="14" t="s">
        <v>35</v>
      </c>
      <c r="AX159" s="14" t="s">
        <v>79</v>
      </c>
      <c r="AY159" s="194" t="s">
        <v>255</v>
      </c>
    </row>
    <row r="160" s="15" customFormat="1">
      <c r="A160" s="15"/>
      <c r="B160" s="201"/>
      <c r="C160" s="15"/>
      <c r="D160" s="186" t="s">
        <v>265</v>
      </c>
      <c r="E160" s="202" t="s">
        <v>1</v>
      </c>
      <c r="F160" s="203" t="s">
        <v>269</v>
      </c>
      <c r="G160" s="15"/>
      <c r="H160" s="204">
        <v>2</v>
      </c>
      <c r="I160" s="205"/>
      <c r="J160" s="15"/>
      <c r="K160" s="15"/>
      <c r="L160" s="201"/>
      <c r="M160" s="206"/>
      <c r="N160" s="207"/>
      <c r="O160" s="207"/>
      <c r="P160" s="207"/>
      <c r="Q160" s="207"/>
      <c r="R160" s="207"/>
      <c r="S160" s="207"/>
      <c r="T160" s="208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02" t="s">
        <v>265</v>
      </c>
      <c r="AU160" s="202" t="s">
        <v>90</v>
      </c>
      <c r="AV160" s="15" t="s">
        <v>270</v>
      </c>
      <c r="AW160" s="15" t="s">
        <v>35</v>
      </c>
      <c r="AX160" s="15" t="s">
        <v>87</v>
      </c>
      <c r="AY160" s="202" t="s">
        <v>255</v>
      </c>
    </row>
    <row r="161" s="2" customFormat="1" ht="16.5" customHeight="1">
      <c r="A161" s="38"/>
      <c r="B161" s="171"/>
      <c r="C161" s="172" t="s">
        <v>312</v>
      </c>
      <c r="D161" s="172" t="s">
        <v>258</v>
      </c>
      <c r="E161" s="173" t="s">
        <v>541</v>
      </c>
      <c r="F161" s="174" t="s">
        <v>542</v>
      </c>
      <c r="G161" s="175" t="s">
        <v>261</v>
      </c>
      <c r="H161" s="176">
        <v>2</v>
      </c>
      <c r="I161" s="177"/>
      <c r="J161" s="178">
        <f>ROUND(I161*H161,2)</f>
        <v>0</v>
      </c>
      <c r="K161" s="174" t="s">
        <v>262</v>
      </c>
      <c r="L161" s="39"/>
      <c r="M161" s="179" t="s">
        <v>1</v>
      </c>
      <c r="N161" s="180" t="s">
        <v>44</v>
      </c>
      <c r="O161" s="77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3" t="s">
        <v>270</v>
      </c>
      <c r="AT161" s="183" t="s">
        <v>258</v>
      </c>
      <c r="AU161" s="183" t="s">
        <v>90</v>
      </c>
      <c r="AY161" s="19" t="s">
        <v>255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19" t="s">
        <v>87</v>
      </c>
      <c r="BK161" s="184">
        <f>ROUND(I161*H161,2)</f>
        <v>0</v>
      </c>
      <c r="BL161" s="19" t="s">
        <v>270</v>
      </c>
      <c r="BM161" s="183" t="s">
        <v>543</v>
      </c>
    </row>
    <row r="162" s="13" customFormat="1">
      <c r="A162" s="13"/>
      <c r="B162" s="185"/>
      <c r="C162" s="13"/>
      <c r="D162" s="186" t="s">
        <v>265</v>
      </c>
      <c r="E162" s="187" t="s">
        <v>1</v>
      </c>
      <c r="F162" s="188" t="s">
        <v>267</v>
      </c>
      <c r="G162" s="13"/>
      <c r="H162" s="187" t="s">
        <v>1</v>
      </c>
      <c r="I162" s="189"/>
      <c r="J162" s="13"/>
      <c r="K162" s="13"/>
      <c r="L162" s="185"/>
      <c r="M162" s="190"/>
      <c r="N162" s="191"/>
      <c r="O162" s="191"/>
      <c r="P162" s="191"/>
      <c r="Q162" s="191"/>
      <c r="R162" s="191"/>
      <c r="S162" s="191"/>
      <c r="T162" s="19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87" t="s">
        <v>265</v>
      </c>
      <c r="AU162" s="187" t="s">
        <v>90</v>
      </c>
      <c r="AV162" s="13" t="s">
        <v>87</v>
      </c>
      <c r="AW162" s="13" t="s">
        <v>35</v>
      </c>
      <c r="AX162" s="13" t="s">
        <v>79</v>
      </c>
      <c r="AY162" s="187" t="s">
        <v>255</v>
      </c>
    </row>
    <row r="163" s="14" customFormat="1">
      <c r="A163" s="14"/>
      <c r="B163" s="193"/>
      <c r="C163" s="14"/>
      <c r="D163" s="186" t="s">
        <v>265</v>
      </c>
      <c r="E163" s="194" t="s">
        <v>1</v>
      </c>
      <c r="F163" s="195" t="s">
        <v>90</v>
      </c>
      <c r="G163" s="14"/>
      <c r="H163" s="196">
        <v>2</v>
      </c>
      <c r="I163" s="197"/>
      <c r="J163" s="14"/>
      <c r="K163" s="14"/>
      <c r="L163" s="193"/>
      <c r="M163" s="198"/>
      <c r="N163" s="199"/>
      <c r="O163" s="199"/>
      <c r="P163" s="199"/>
      <c r="Q163" s="199"/>
      <c r="R163" s="199"/>
      <c r="S163" s="199"/>
      <c r="T163" s="20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4" t="s">
        <v>265</v>
      </c>
      <c r="AU163" s="194" t="s">
        <v>90</v>
      </c>
      <c r="AV163" s="14" t="s">
        <v>90</v>
      </c>
      <c r="AW163" s="14" t="s">
        <v>35</v>
      </c>
      <c r="AX163" s="14" t="s">
        <v>79</v>
      </c>
      <c r="AY163" s="194" t="s">
        <v>255</v>
      </c>
    </row>
    <row r="164" s="15" customFormat="1">
      <c r="A164" s="15"/>
      <c r="B164" s="201"/>
      <c r="C164" s="15"/>
      <c r="D164" s="186" t="s">
        <v>265</v>
      </c>
      <c r="E164" s="202" t="s">
        <v>1</v>
      </c>
      <c r="F164" s="203" t="s">
        <v>269</v>
      </c>
      <c r="G164" s="15"/>
      <c r="H164" s="204">
        <v>2</v>
      </c>
      <c r="I164" s="205"/>
      <c r="J164" s="15"/>
      <c r="K164" s="15"/>
      <c r="L164" s="201"/>
      <c r="M164" s="206"/>
      <c r="N164" s="207"/>
      <c r="O164" s="207"/>
      <c r="P164" s="207"/>
      <c r="Q164" s="207"/>
      <c r="R164" s="207"/>
      <c r="S164" s="207"/>
      <c r="T164" s="208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02" t="s">
        <v>265</v>
      </c>
      <c r="AU164" s="202" t="s">
        <v>90</v>
      </c>
      <c r="AV164" s="15" t="s">
        <v>270</v>
      </c>
      <c r="AW164" s="15" t="s">
        <v>35</v>
      </c>
      <c r="AX164" s="15" t="s">
        <v>87</v>
      </c>
      <c r="AY164" s="202" t="s">
        <v>255</v>
      </c>
    </row>
    <row r="165" s="2" customFormat="1" ht="16.5" customHeight="1">
      <c r="A165" s="38"/>
      <c r="B165" s="171"/>
      <c r="C165" s="209" t="s">
        <v>8</v>
      </c>
      <c r="D165" s="209" t="s">
        <v>277</v>
      </c>
      <c r="E165" s="210" t="s">
        <v>544</v>
      </c>
      <c r="F165" s="211" t="s">
        <v>545</v>
      </c>
      <c r="G165" s="212" t="s">
        <v>261</v>
      </c>
      <c r="H165" s="213">
        <v>2</v>
      </c>
      <c r="I165" s="214"/>
      <c r="J165" s="215">
        <f>ROUND(I165*H165,2)</f>
        <v>0</v>
      </c>
      <c r="K165" s="211" t="s">
        <v>1</v>
      </c>
      <c r="L165" s="216"/>
      <c r="M165" s="217" t="s">
        <v>1</v>
      </c>
      <c r="N165" s="218" t="s">
        <v>44</v>
      </c>
      <c r="O165" s="77"/>
      <c r="P165" s="181">
        <f>O165*H165</f>
        <v>0</v>
      </c>
      <c r="Q165" s="181">
        <v>0</v>
      </c>
      <c r="R165" s="181">
        <f>Q165*H165</f>
        <v>0</v>
      </c>
      <c r="S165" s="181">
        <v>0</v>
      </c>
      <c r="T165" s="18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3" t="s">
        <v>280</v>
      </c>
      <c r="AT165" s="183" t="s">
        <v>277</v>
      </c>
      <c r="AU165" s="183" t="s">
        <v>90</v>
      </c>
      <c r="AY165" s="19" t="s">
        <v>255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19" t="s">
        <v>87</v>
      </c>
      <c r="BK165" s="184">
        <f>ROUND(I165*H165,2)</f>
        <v>0</v>
      </c>
      <c r="BL165" s="19" t="s">
        <v>270</v>
      </c>
      <c r="BM165" s="183" t="s">
        <v>546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267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90</v>
      </c>
      <c r="G167" s="14"/>
      <c r="H167" s="196">
        <v>2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2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16.5" customHeight="1">
      <c r="A169" s="38"/>
      <c r="B169" s="171"/>
      <c r="C169" s="172" t="s">
        <v>320</v>
      </c>
      <c r="D169" s="172" t="s">
        <v>258</v>
      </c>
      <c r="E169" s="173" t="s">
        <v>547</v>
      </c>
      <c r="F169" s="174" t="s">
        <v>548</v>
      </c>
      <c r="G169" s="175" t="s">
        <v>261</v>
      </c>
      <c r="H169" s="176">
        <v>2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270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270</v>
      </c>
      <c r="BM169" s="183" t="s">
        <v>549</v>
      </c>
    </row>
    <row r="170" s="13" customFormat="1">
      <c r="A170" s="13"/>
      <c r="B170" s="185"/>
      <c r="C170" s="13"/>
      <c r="D170" s="186" t="s">
        <v>265</v>
      </c>
      <c r="E170" s="187" t="s">
        <v>1</v>
      </c>
      <c r="F170" s="188" t="s">
        <v>267</v>
      </c>
      <c r="G170" s="13"/>
      <c r="H170" s="187" t="s">
        <v>1</v>
      </c>
      <c r="I170" s="189"/>
      <c r="J170" s="13"/>
      <c r="K170" s="13"/>
      <c r="L170" s="185"/>
      <c r="M170" s="190"/>
      <c r="N170" s="191"/>
      <c r="O170" s="191"/>
      <c r="P170" s="191"/>
      <c r="Q170" s="191"/>
      <c r="R170" s="191"/>
      <c r="S170" s="191"/>
      <c r="T170" s="19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187" t="s">
        <v>265</v>
      </c>
      <c r="AU170" s="187" t="s">
        <v>90</v>
      </c>
      <c r="AV170" s="13" t="s">
        <v>87</v>
      </c>
      <c r="AW170" s="13" t="s">
        <v>35</v>
      </c>
      <c r="AX170" s="13" t="s">
        <v>79</v>
      </c>
      <c r="AY170" s="187" t="s">
        <v>255</v>
      </c>
    </row>
    <row r="171" s="14" customFormat="1">
      <c r="A171" s="14"/>
      <c r="B171" s="193"/>
      <c r="C171" s="14"/>
      <c r="D171" s="186" t="s">
        <v>265</v>
      </c>
      <c r="E171" s="194" t="s">
        <v>1</v>
      </c>
      <c r="F171" s="195" t="s">
        <v>90</v>
      </c>
      <c r="G171" s="14"/>
      <c r="H171" s="196">
        <v>2</v>
      </c>
      <c r="I171" s="197"/>
      <c r="J171" s="14"/>
      <c r="K171" s="14"/>
      <c r="L171" s="193"/>
      <c r="M171" s="198"/>
      <c r="N171" s="199"/>
      <c r="O171" s="199"/>
      <c r="P171" s="199"/>
      <c r="Q171" s="199"/>
      <c r="R171" s="199"/>
      <c r="S171" s="199"/>
      <c r="T171" s="20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194" t="s">
        <v>265</v>
      </c>
      <c r="AU171" s="194" t="s">
        <v>90</v>
      </c>
      <c r="AV171" s="14" t="s">
        <v>90</v>
      </c>
      <c r="AW171" s="14" t="s">
        <v>35</v>
      </c>
      <c r="AX171" s="14" t="s">
        <v>79</v>
      </c>
      <c r="AY171" s="194" t="s">
        <v>255</v>
      </c>
    </row>
    <row r="172" s="15" customFormat="1">
      <c r="A172" s="15"/>
      <c r="B172" s="201"/>
      <c r="C172" s="15"/>
      <c r="D172" s="186" t="s">
        <v>265</v>
      </c>
      <c r="E172" s="202" t="s">
        <v>1</v>
      </c>
      <c r="F172" s="203" t="s">
        <v>269</v>
      </c>
      <c r="G172" s="15"/>
      <c r="H172" s="204">
        <v>2</v>
      </c>
      <c r="I172" s="205"/>
      <c r="J172" s="15"/>
      <c r="K172" s="15"/>
      <c r="L172" s="201"/>
      <c r="M172" s="206"/>
      <c r="N172" s="207"/>
      <c r="O172" s="207"/>
      <c r="P172" s="207"/>
      <c r="Q172" s="207"/>
      <c r="R172" s="207"/>
      <c r="S172" s="207"/>
      <c r="T172" s="208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02" t="s">
        <v>265</v>
      </c>
      <c r="AU172" s="202" t="s">
        <v>90</v>
      </c>
      <c r="AV172" s="15" t="s">
        <v>270</v>
      </c>
      <c r="AW172" s="15" t="s">
        <v>35</v>
      </c>
      <c r="AX172" s="15" t="s">
        <v>87</v>
      </c>
      <c r="AY172" s="202" t="s">
        <v>255</v>
      </c>
    </row>
    <row r="173" s="2" customFormat="1" ht="16.5" customHeight="1">
      <c r="A173" s="38"/>
      <c r="B173" s="171"/>
      <c r="C173" s="209" t="s">
        <v>325</v>
      </c>
      <c r="D173" s="209" t="s">
        <v>277</v>
      </c>
      <c r="E173" s="210" t="s">
        <v>550</v>
      </c>
      <c r="F173" s="211" t="s">
        <v>551</v>
      </c>
      <c r="G173" s="212" t="s">
        <v>261</v>
      </c>
      <c r="H173" s="213">
        <v>2</v>
      </c>
      <c r="I173" s="214"/>
      <c r="J173" s="215">
        <f>ROUND(I173*H173,2)</f>
        <v>0</v>
      </c>
      <c r="K173" s="211" t="s">
        <v>1</v>
      </c>
      <c r="L173" s="216"/>
      <c r="M173" s="217" t="s">
        <v>1</v>
      </c>
      <c r="N173" s="218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280</v>
      </c>
      <c r="AT173" s="183" t="s">
        <v>277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552</v>
      </c>
    </row>
    <row r="174" s="13" customFormat="1">
      <c r="A174" s="13"/>
      <c r="B174" s="185"/>
      <c r="C174" s="13"/>
      <c r="D174" s="186" t="s">
        <v>265</v>
      </c>
      <c r="E174" s="187" t="s">
        <v>1</v>
      </c>
      <c r="F174" s="188" t="s">
        <v>267</v>
      </c>
      <c r="G174" s="13"/>
      <c r="H174" s="187" t="s">
        <v>1</v>
      </c>
      <c r="I174" s="189"/>
      <c r="J174" s="13"/>
      <c r="K174" s="13"/>
      <c r="L174" s="185"/>
      <c r="M174" s="190"/>
      <c r="N174" s="191"/>
      <c r="O174" s="191"/>
      <c r="P174" s="191"/>
      <c r="Q174" s="191"/>
      <c r="R174" s="191"/>
      <c r="S174" s="191"/>
      <c r="T174" s="19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187" t="s">
        <v>265</v>
      </c>
      <c r="AU174" s="187" t="s">
        <v>90</v>
      </c>
      <c r="AV174" s="13" t="s">
        <v>87</v>
      </c>
      <c r="AW174" s="13" t="s">
        <v>35</v>
      </c>
      <c r="AX174" s="13" t="s">
        <v>79</v>
      </c>
      <c r="AY174" s="187" t="s">
        <v>255</v>
      </c>
    </row>
    <row r="175" s="14" customFormat="1">
      <c r="A175" s="14"/>
      <c r="B175" s="193"/>
      <c r="C175" s="14"/>
      <c r="D175" s="186" t="s">
        <v>265</v>
      </c>
      <c r="E175" s="194" t="s">
        <v>1</v>
      </c>
      <c r="F175" s="195" t="s">
        <v>90</v>
      </c>
      <c r="G175" s="14"/>
      <c r="H175" s="196">
        <v>2</v>
      </c>
      <c r="I175" s="197"/>
      <c r="J175" s="14"/>
      <c r="K175" s="14"/>
      <c r="L175" s="193"/>
      <c r="M175" s="198"/>
      <c r="N175" s="199"/>
      <c r="O175" s="199"/>
      <c r="P175" s="199"/>
      <c r="Q175" s="199"/>
      <c r="R175" s="199"/>
      <c r="S175" s="199"/>
      <c r="T175" s="20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194" t="s">
        <v>265</v>
      </c>
      <c r="AU175" s="194" t="s">
        <v>90</v>
      </c>
      <c r="AV175" s="14" t="s">
        <v>90</v>
      </c>
      <c r="AW175" s="14" t="s">
        <v>35</v>
      </c>
      <c r="AX175" s="14" t="s">
        <v>79</v>
      </c>
      <c r="AY175" s="194" t="s">
        <v>255</v>
      </c>
    </row>
    <row r="176" s="15" customFormat="1">
      <c r="A176" s="15"/>
      <c r="B176" s="201"/>
      <c r="C176" s="15"/>
      <c r="D176" s="186" t="s">
        <v>265</v>
      </c>
      <c r="E176" s="202" t="s">
        <v>1</v>
      </c>
      <c r="F176" s="203" t="s">
        <v>269</v>
      </c>
      <c r="G176" s="15"/>
      <c r="H176" s="204">
        <v>2</v>
      </c>
      <c r="I176" s="205"/>
      <c r="J176" s="15"/>
      <c r="K176" s="15"/>
      <c r="L176" s="201"/>
      <c r="M176" s="206"/>
      <c r="N176" s="207"/>
      <c r="O176" s="207"/>
      <c r="P176" s="207"/>
      <c r="Q176" s="207"/>
      <c r="R176" s="207"/>
      <c r="S176" s="207"/>
      <c r="T176" s="208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02" t="s">
        <v>265</v>
      </c>
      <c r="AU176" s="202" t="s">
        <v>90</v>
      </c>
      <c r="AV176" s="15" t="s">
        <v>270</v>
      </c>
      <c r="AW176" s="15" t="s">
        <v>35</v>
      </c>
      <c r="AX176" s="15" t="s">
        <v>87</v>
      </c>
      <c r="AY176" s="202" t="s">
        <v>255</v>
      </c>
    </row>
    <row r="177" s="2" customFormat="1" ht="33" customHeight="1">
      <c r="A177" s="38"/>
      <c r="B177" s="171"/>
      <c r="C177" s="172" t="s">
        <v>330</v>
      </c>
      <c r="D177" s="172" t="s">
        <v>258</v>
      </c>
      <c r="E177" s="173" t="s">
        <v>553</v>
      </c>
      <c r="F177" s="174" t="s">
        <v>554</v>
      </c>
      <c r="G177" s="175" t="s">
        <v>297</v>
      </c>
      <c r="H177" s="176">
        <v>75</v>
      </c>
      <c r="I177" s="177"/>
      <c r="J177" s="178">
        <f>ROUND(I177*H177,2)</f>
        <v>0</v>
      </c>
      <c r="K177" s="174" t="s">
        <v>1</v>
      </c>
      <c r="L177" s="39"/>
      <c r="M177" s="179" t="s">
        <v>1</v>
      </c>
      <c r="N177" s="180" t="s">
        <v>44</v>
      </c>
      <c r="O177" s="77"/>
      <c r="P177" s="181">
        <f>O177*H177</f>
        <v>0</v>
      </c>
      <c r="Q177" s="181">
        <v>0</v>
      </c>
      <c r="R177" s="181">
        <f>Q177*H177</f>
        <v>0</v>
      </c>
      <c r="S177" s="181">
        <v>0</v>
      </c>
      <c r="T177" s="18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3" t="s">
        <v>270</v>
      </c>
      <c r="AT177" s="183" t="s">
        <v>258</v>
      </c>
      <c r="AU177" s="183" t="s">
        <v>90</v>
      </c>
      <c r="AY177" s="19" t="s">
        <v>255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19" t="s">
        <v>87</v>
      </c>
      <c r="BK177" s="184">
        <f>ROUND(I177*H177,2)</f>
        <v>0</v>
      </c>
      <c r="BL177" s="19" t="s">
        <v>270</v>
      </c>
      <c r="BM177" s="183" t="s">
        <v>555</v>
      </c>
    </row>
    <row r="178" s="13" customFormat="1">
      <c r="A178" s="13"/>
      <c r="B178" s="185"/>
      <c r="C178" s="13"/>
      <c r="D178" s="186" t="s">
        <v>265</v>
      </c>
      <c r="E178" s="187" t="s">
        <v>1</v>
      </c>
      <c r="F178" s="188" t="s">
        <v>299</v>
      </c>
      <c r="G178" s="13"/>
      <c r="H178" s="187" t="s">
        <v>1</v>
      </c>
      <c r="I178" s="189"/>
      <c r="J178" s="13"/>
      <c r="K178" s="13"/>
      <c r="L178" s="185"/>
      <c r="M178" s="190"/>
      <c r="N178" s="191"/>
      <c r="O178" s="191"/>
      <c r="P178" s="191"/>
      <c r="Q178" s="191"/>
      <c r="R178" s="191"/>
      <c r="S178" s="191"/>
      <c r="T178" s="19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87" t="s">
        <v>265</v>
      </c>
      <c r="AU178" s="187" t="s">
        <v>90</v>
      </c>
      <c r="AV178" s="13" t="s">
        <v>87</v>
      </c>
      <c r="AW178" s="13" t="s">
        <v>35</v>
      </c>
      <c r="AX178" s="13" t="s">
        <v>79</v>
      </c>
      <c r="AY178" s="187" t="s">
        <v>255</v>
      </c>
    </row>
    <row r="179" s="14" customFormat="1">
      <c r="A179" s="14"/>
      <c r="B179" s="193"/>
      <c r="C179" s="14"/>
      <c r="D179" s="186" t="s">
        <v>265</v>
      </c>
      <c r="E179" s="194" t="s">
        <v>1</v>
      </c>
      <c r="F179" s="195" t="s">
        <v>556</v>
      </c>
      <c r="G179" s="14"/>
      <c r="H179" s="196">
        <v>75</v>
      </c>
      <c r="I179" s="197"/>
      <c r="J179" s="14"/>
      <c r="K179" s="14"/>
      <c r="L179" s="193"/>
      <c r="M179" s="198"/>
      <c r="N179" s="199"/>
      <c r="O179" s="199"/>
      <c r="P179" s="199"/>
      <c r="Q179" s="199"/>
      <c r="R179" s="199"/>
      <c r="S179" s="199"/>
      <c r="T179" s="20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194" t="s">
        <v>265</v>
      </c>
      <c r="AU179" s="194" t="s">
        <v>90</v>
      </c>
      <c r="AV179" s="14" t="s">
        <v>90</v>
      </c>
      <c r="AW179" s="14" t="s">
        <v>35</v>
      </c>
      <c r="AX179" s="14" t="s">
        <v>79</v>
      </c>
      <c r="AY179" s="194" t="s">
        <v>255</v>
      </c>
    </row>
    <row r="180" s="15" customFormat="1">
      <c r="A180" s="15"/>
      <c r="B180" s="201"/>
      <c r="C180" s="15"/>
      <c r="D180" s="186" t="s">
        <v>265</v>
      </c>
      <c r="E180" s="202" t="s">
        <v>1</v>
      </c>
      <c r="F180" s="203" t="s">
        <v>269</v>
      </c>
      <c r="G180" s="15"/>
      <c r="H180" s="204">
        <v>75</v>
      </c>
      <c r="I180" s="205"/>
      <c r="J180" s="15"/>
      <c r="K180" s="15"/>
      <c r="L180" s="201"/>
      <c r="M180" s="206"/>
      <c r="N180" s="207"/>
      <c r="O180" s="207"/>
      <c r="P180" s="207"/>
      <c r="Q180" s="207"/>
      <c r="R180" s="207"/>
      <c r="S180" s="207"/>
      <c r="T180" s="20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02" t="s">
        <v>265</v>
      </c>
      <c r="AU180" s="202" t="s">
        <v>90</v>
      </c>
      <c r="AV180" s="15" t="s">
        <v>270</v>
      </c>
      <c r="AW180" s="15" t="s">
        <v>35</v>
      </c>
      <c r="AX180" s="15" t="s">
        <v>87</v>
      </c>
      <c r="AY180" s="202" t="s">
        <v>255</v>
      </c>
    </row>
    <row r="181" s="2" customFormat="1" ht="33" customHeight="1">
      <c r="A181" s="38"/>
      <c r="B181" s="171"/>
      <c r="C181" s="209" t="s">
        <v>263</v>
      </c>
      <c r="D181" s="209" t="s">
        <v>277</v>
      </c>
      <c r="E181" s="210" t="s">
        <v>557</v>
      </c>
      <c r="F181" s="211" t="s">
        <v>558</v>
      </c>
      <c r="G181" s="212" t="s">
        <v>297</v>
      </c>
      <c r="H181" s="213">
        <v>63</v>
      </c>
      <c r="I181" s="214"/>
      <c r="J181" s="215">
        <f>ROUND(I181*H181,2)</f>
        <v>0</v>
      </c>
      <c r="K181" s="211" t="s">
        <v>1</v>
      </c>
      <c r="L181" s="216"/>
      <c r="M181" s="217" t="s">
        <v>1</v>
      </c>
      <c r="N181" s="218" t="s">
        <v>44</v>
      </c>
      <c r="O181" s="77"/>
      <c r="P181" s="181">
        <f>O181*H181</f>
        <v>0</v>
      </c>
      <c r="Q181" s="181">
        <v>0</v>
      </c>
      <c r="R181" s="181">
        <f>Q181*H181</f>
        <v>0</v>
      </c>
      <c r="S181" s="181">
        <v>0</v>
      </c>
      <c r="T181" s="18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3" t="s">
        <v>280</v>
      </c>
      <c r="AT181" s="183" t="s">
        <v>277</v>
      </c>
      <c r="AU181" s="183" t="s">
        <v>90</v>
      </c>
      <c r="AY181" s="19" t="s">
        <v>255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19" t="s">
        <v>87</v>
      </c>
      <c r="BK181" s="184">
        <f>ROUND(I181*H181,2)</f>
        <v>0</v>
      </c>
      <c r="BL181" s="19" t="s">
        <v>270</v>
      </c>
      <c r="BM181" s="183" t="s">
        <v>559</v>
      </c>
    </row>
    <row r="182" s="13" customFormat="1">
      <c r="A182" s="13"/>
      <c r="B182" s="185"/>
      <c r="C182" s="13"/>
      <c r="D182" s="186" t="s">
        <v>265</v>
      </c>
      <c r="E182" s="187" t="s">
        <v>1</v>
      </c>
      <c r="F182" s="188" t="s">
        <v>299</v>
      </c>
      <c r="G182" s="13"/>
      <c r="H182" s="187" t="s">
        <v>1</v>
      </c>
      <c r="I182" s="189"/>
      <c r="J182" s="13"/>
      <c r="K182" s="13"/>
      <c r="L182" s="185"/>
      <c r="M182" s="190"/>
      <c r="N182" s="191"/>
      <c r="O182" s="191"/>
      <c r="P182" s="191"/>
      <c r="Q182" s="191"/>
      <c r="R182" s="191"/>
      <c r="S182" s="191"/>
      <c r="T182" s="19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187" t="s">
        <v>265</v>
      </c>
      <c r="AU182" s="187" t="s">
        <v>90</v>
      </c>
      <c r="AV182" s="13" t="s">
        <v>87</v>
      </c>
      <c r="AW182" s="13" t="s">
        <v>35</v>
      </c>
      <c r="AX182" s="13" t="s">
        <v>79</v>
      </c>
      <c r="AY182" s="187" t="s">
        <v>255</v>
      </c>
    </row>
    <row r="183" s="14" customFormat="1">
      <c r="A183" s="14"/>
      <c r="B183" s="193"/>
      <c r="C183" s="14"/>
      <c r="D183" s="186" t="s">
        <v>265</v>
      </c>
      <c r="E183" s="194" t="s">
        <v>1</v>
      </c>
      <c r="F183" s="195" t="s">
        <v>560</v>
      </c>
      <c r="G183" s="14"/>
      <c r="H183" s="196">
        <v>60</v>
      </c>
      <c r="I183" s="197"/>
      <c r="J183" s="14"/>
      <c r="K183" s="14"/>
      <c r="L183" s="193"/>
      <c r="M183" s="198"/>
      <c r="N183" s="199"/>
      <c r="O183" s="199"/>
      <c r="P183" s="199"/>
      <c r="Q183" s="199"/>
      <c r="R183" s="199"/>
      <c r="S183" s="199"/>
      <c r="T183" s="20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194" t="s">
        <v>265</v>
      </c>
      <c r="AU183" s="194" t="s">
        <v>90</v>
      </c>
      <c r="AV183" s="14" t="s">
        <v>90</v>
      </c>
      <c r="AW183" s="14" t="s">
        <v>35</v>
      </c>
      <c r="AX183" s="14" t="s">
        <v>79</v>
      </c>
      <c r="AY183" s="194" t="s">
        <v>255</v>
      </c>
    </row>
    <row r="184" s="15" customFormat="1">
      <c r="A184" s="15"/>
      <c r="B184" s="201"/>
      <c r="C184" s="15"/>
      <c r="D184" s="186" t="s">
        <v>265</v>
      </c>
      <c r="E184" s="202" t="s">
        <v>1</v>
      </c>
      <c r="F184" s="203" t="s">
        <v>269</v>
      </c>
      <c r="G184" s="15"/>
      <c r="H184" s="204">
        <v>60</v>
      </c>
      <c r="I184" s="205"/>
      <c r="J184" s="15"/>
      <c r="K184" s="15"/>
      <c r="L184" s="201"/>
      <c r="M184" s="206"/>
      <c r="N184" s="207"/>
      <c r="O184" s="207"/>
      <c r="P184" s="207"/>
      <c r="Q184" s="207"/>
      <c r="R184" s="207"/>
      <c r="S184" s="207"/>
      <c r="T184" s="208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02" t="s">
        <v>265</v>
      </c>
      <c r="AU184" s="202" t="s">
        <v>90</v>
      </c>
      <c r="AV184" s="15" t="s">
        <v>270</v>
      </c>
      <c r="AW184" s="15" t="s">
        <v>35</v>
      </c>
      <c r="AX184" s="15" t="s">
        <v>87</v>
      </c>
      <c r="AY184" s="202" t="s">
        <v>255</v>
      </c>
    </row>
    <row r="185" s="14" customFormat="1">
      <c r="A185" s="14"/>
      <c r="B185" s="193"/>
      <c r="C185" s="14"/>
      <c r="D185" s="186" t="s">
        <v>265</v>
      </c>
      <c r="E185" s="14"/>
      <c r="F185" s="195" t="s">
        <v>561</v>
      </c>
      <c r="G185" s="14"/>
      <c r="H185" s="196">
        <v>63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</v>
      </c>
      <c r="AX185" s="14" t="s">
        <v>87</v>
      </c>
      <c r="AY185" s="194" t="s">
        <v>255</v>
      </c>
    </row>
    <row r="186" s="2" customFormat="1" ht="33" customHeight="1">
      <c r="A186" s="38"/>
      <c r="B186" s="171"/>
      <c r="C186" s="209" t="s">
        <v>337</v>
      </c>
      <c r="D186" s="209" t="s">
        <v>277</v>
      </c>
      <c r="E186" s="210" t="s">
        <v>562</v>
      </c>
      <c r="F186" s="211" t="s">
        <v>563</v>
      </c>
      <c r="G186" s="212" t="s">
        <v>297</v>
      </c>
      <c r="H186" s="213">
        <v>15</v>
      </c>
      <c r="I186" s="214"/>
      <c r="J186" s="215">
        <f>ROUND(I186*H186,2)</f>
        <v>0</v>
      </c>
      <c r="K186" s="211" t="s">
        <v>1</v>
      </c>
      <c r="L186" s="216"/>
      <c r="M186" s="217" t="s">
        <v>1</v>
      </c>
      <c r="N186" s="218" t="s">
        <v>44</v>
      </c>
      <c r="O186" s="77"/>
      <c r="P186" s="181">
        <f>O186*H186</f>
        <v>0</v>
      </c>
      <c r="Q186" s="181">
        <v>0</v>
      </c>
      <c r="R186" s="181">
        <f>Q186*H186</f>
        <v>0</v>
      </c>
      <c r="S186" s="181">
        <v>0</v>
      </c>
      <c r="T186" s="18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3" t="s">
        <v>280</v>
      </c>
      <c r="AT186" s="183" t="s">
        <v>277</v>
      </c>
      <c r="AU186" s="183" t="s">
        <v>90</v>
      </c>
      <c r="AY186" s="19" t="s">
        <v>255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19" t="s">
        <v>87</v>
      </c>
      <c r="BK186" s="184">
        <f>ROUND(I186*H186,2)</f>
        <v>0</v>
      </c>
      <c r="BL186" s="19" t="s">
        <v>270</v>
      </c>
      <c r="BM186" s="183" t="s">
        <v>564</v>
      </c>
    </row>
    <row r="187" s="13" customFormat="1">
      <c r="A187" s="13"/>
      <c r="B187" s="185"/>
      <c r="C187" s="13"/>
      <c r="D187" s="186" t="s">
        <v>265</v>
      </c>
      <c r="E187" s="187" t="s">
        <v>1</v>
      </c>
      <c r="F187" s="188" t="s">
        <v>299</v>
      </c>
      <c r="G187" s="13"/>
      <c r="H187" s="187" t="s">
        <v>1</v>
      </c>
      <c r="I187" s="189"/>
      <c r="J187" s="13"/>
      <c r="K187" s="13"/>
      <c r="L187" s="185"/>
      <c r="M187" s="190"/>
      <c r="N187" s="191"/>
      <c r="O187" s="191"/>
      <c r="P187" s="191"/>
      <c r="Q187" s="191"/>
      <c r="R187" s="191"/>
      <c r="S187" s="191"/>
      <c r="T187" s="19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87" t="s">
        <v>265</v>
      </c>
      <c r="AU187" s="187" t="s">
        <v>90</v>
      </c>
      <c r="AV187" s="13" t="s">
        <v>87</v>
      </c>
      <c r="AW187" s="13" t="s">
        <v>35</v>
      </c>
      <c r="AX187" s="13" t="s">
        <v>79</v>
      </c>
      <c r="AY187" s="187" t="s">
        <v>255</v>
      </c>
    </row>
    <row r="188" s="14" customFormat="1">
      <c r="A188" s="14"/>
      <c r="B188" s="193"/>
      <c r="C188" s="14"/>
      <c r="D188" s="186" t="s">
        <v>265</v>
      </c>
      <c r="E188" s="194" t="s">
        <v>1</v>
      </c>
      <c r="F188" s="195" t="s">
        <v>330</v>
      </c>
      <c r="G188" s="14"/>
      <c r="H188" s="196">
        <v>15</v>
      </c>
      <c r="I188" s="197"/>
      <c r="J188" s="14"/>
      <c r="K188" s="14"/>
      <c r="L188" s="193"/>
      <c r="M188" s="198"/>
      <c r="N188" s="199"/>
      <c r="O188" s="199"/>
      <c r="P188" s="199"/>
      <c r="Q188" s="199"/>
      <c r="R188" s="199"/>
      <c r="S188" s="199"/>
      <c r="T188" s="20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194" t="s">
        <v>265</v>
      </c>
      <c r="AU188" s="194" t="s">
        <v>90</v>
      </c>
      <c r="AV188" s="14" t="s">
        <v>90</v>
      </c>
      <c r="AW188" s="14" t="s">
        <v>35</v>
      </c>
      <c r="AX188" s="14" t="s">
        <v>79</v>
      </c>
      <c r="AY188" s="194" t="s">
        <v>255</v>
      </c>
    </row>
    <row r="189" s="15" customFormat="1">
      <c r="A189" s="15"/>
      <c r="B189" s="201"/>
      <c r="C189" s="15"/>
      <c r="D189" s="186" t="s">
        <v>265</v>
      </c>
      <c r="E189" s="202" t="s">
        <v>1</v>
      </c>
      <c r="F189" s="203" t="s">
        <v>269</v>
      </c>
      <c r="G189" s="15"/>
      <c r="H189" s="204">
        <v>15</v>
      </c>
      <c r="I189" s="205"/>
      <c r="J189" s="15"/>
      <c r="K189" s="15"/>
      <c r="L189" s="201"/>
      <c r="M189" s="206"/>
      <c r="N189" s="207"/>
      <c r="O189" s="207"/>
      <c r="P189" s="207"/>
      <c r="Q189" s="207"/>
      <c r="R189" s="207"/>
      <c r="S189" s="207"/>
      <c r="T189" s="208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02" t="s">
        <v>265</v>
      </c>
      <c r="AU189" s="202" t="s">
        <v>90</v>
      </c>
      <c r="AV189" s="15" t="s">
        <v>270</v>
      </c>
      <c r="AW189" s="15" t="s">
        <v>35</v>
      </c>
      <c r="AX189" s="15" t="s">
        <v>87</v>
      </c>
      <c r="AY189" s="202" t="s">
        <v>255</v>
      </c>
    </row>
    <row r="190" s="2" customFormat="1" ht="37.8" customHeight="1">
      <c r="A190" s="38"/>
      <c r="B190" s="171"/>
      <c r="C190" s="209" t="s">
        <v>340</v>
      </c>
      <c r="D190" s="209" t="s">
        <v>277</v>
      </c>
      <c r="E190" s="210" t="s">
        <v>565</v>
      </c>
      <c r="F190" s="211" t="s">
        <v>566</v>
      </c>
      <c r="G190" s="212" t="s">
        <v>473</v>
      </c>
      <c r="H190" s="213">
        <v>1</v>
      </c>
      <c r="I190" s="214"/>
      <c r="J190" s="215">
        <f>ROUND(I190*H190,2)</f>
        <v>0</v>
      </c>
      <c r="K190" s="211" t="s">
        <v>1</v>
      </c>
      <c r="L190" s="216"/>
      <c r="M190" s="217" t="s">
        <v>1</v>
      </c>
      <c r="N190" s="218" t="s">
        <v>44</v>
      </c>
      <c r="O190" s="77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3" t="s">
        <v>280</v>
      </c>
      <c r="AT190" s="183" t="s">
        <v>277</v>
      </c>
      <c r="AU190" s="183" t="s">
        <v>90</v>
      </c>
      <c r="AY190" s="19" t="s">
        <v>255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19" t="s">
        <v>87</v>
      </c>
      <c r="BK190" s="184">
        <f>ROUND(I190*H190,2)</f>
        <v>0</v>
      </c>
      <c r="BL190" s="19" t="s">
        <v>270</v>
      </c>
      <c r="BM190" s="183" t="s">
        <v>567</v>
      </c>
    </row>
    <row r="191" s="13" customFormat="1">
      <c r="A191" s="13"/>
      <c r="B191" s="185"/>
      <c r="C191" s="13"/>
      <c r="D191" s="186" t="s">
        <v>265</v>
      </c>
      <c r="E191" s="187" t="s">
        <v>1</v>
      </c>
      <c r="F191" s="188" t="s">
        <v>475</v>
      </c>
      <c r="G191" s="13"/>
      <c r="H191" s="187" t="s">
        <v>1</v>
      </c>
      <c r="I191" s="189"/>
      <c r="J191" s="13"/>
      <c r="K191" s="13"/>
      <c r="L191" s="185"/>
      <c r="M191" s="190"/>
      <c r="N191" s="191"/>
      <c r="O191" s="191"/>
      <c r="P191" s="191"/>
      <c r="Q191" s="191"/>
      <c r="R191" s="191"/>
      <c r="S191" s="191"/>
      <c r="T191" s="19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87" t="s">
        <v>265</v>
      </c>
      <c r="AU191" s="187" t="s">
        <v>90</v>
      </c>
      <c r="AV191" s="13" t="s">
        <v>87</v>
      </c>
      <c r="AW191" s="13" t="s">
        <v>35</v>
      </c>
      <c r="AX191" s="13" t="s">
        <v>79</v>
      </c>
      <c r="AY191" s="187" t="s">
        <v>255</v>
      </c>
    </row>
    <row r="192" s="14" customFormat="1">
      <c r="A192" s="14"/>
      <c r="B192" s="193"/>
      <c r="C192" s="14"/>
      <c r="D192" s="186" t="s">
        <v>265</v>
      </c>
      <c r="E192" s="194" t="s">
        <v>1</v>
      </c>
      <c r="F192" s="195" t="s">
        <v>87</v>
      </c>
      <c r="G192" s="14"/>
      <c r="H192" s="196">
        <v>1</v>
      </c>
      <c r="I192" s="197"/>
      <c r="J192" s="14"/>
      <c r="K192" s="14"/>
      <c r="L192" s="193"/>
      <c r="M192" s="198"/>
      <c r="N192" s="199"/>
      <c r="O192" s="199"/>
      <c r="P192" s="199"/>
      <c r="Q192" s="199"/>
      <c r="R192" s="199"/>
      <c r="S192" s="199"/>
      <c r="T192" s="20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194" t="s">
        <v>265</v>
      </c>
      <c r="AU192" s="194" t="s">
        <v>90</v>
      </c>
      <c r="AV192" s="14" t="s">
        <v>90</v>
      </c>
      <c r="AW192" s="14" t="s">
        <v>35</v>
      </c>
      <c r="AX192" s="14" t="s">
        <v>79</v>
      </c>
      <c r="AY192" s="194" t="s">
        <v>255</v>
      </c>
    </row>
    <row r="193" s="15" customFormat="1">
      <c r="A193" s="15"/>
      <c r="B193" s="201"/>
      <c r="C193" s="15"/>
      <c r="D193" s="186" t="s">
        <v>265</v>
      </c>
      <c r="E193" s="202" t="s">
        <v>1</v>
      </c>
      <c r="F193" s="203" t="s">
        <v>269</v>
      </c>
      <c r="G193" s="15"/>
      <c r="H193" s="204">
        <v>1</v>
      </c>
      <c r="I193" s="205"/>
      <c r="J193" s="15"/>
      <c r="K193" s="15"/>
      <c r="L193" s="201"/>
      <c r="M193" s="206"/>
      <c r="N193" s="207"/>
      <c r="O193" s="207"/>
      <c r="P193" s="207"/>
      <c r="Q193" s="207"/>
      <c r="R193" s="207"/>
      <c r="S193" s="207"/>
      <c r="T193" s="20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02" t="s">
        <v>265</v>
      </c>
      <c r="AU193" s="202" t="s">
        <v>90</v>
      </c>
      <c r="AV193" s="15" t="s">
        <v>270</v>
      </c>
      <c r="AW193" s="15" t="s">
        <v>35</v>
      </c>
      <c r="AX193" s="15" t="s">
        <v>87</v>
      </c>
      <c r="AY193" s="202" t="s">
        <v>255</v>
      </c>
    </row>
    <row r="194" s="2" customFormat="1" ht="49.05" customHeight="1">
      <c r="A194" s="38"/>
      <c r="B194" s="171"/>
      <c r="C194" s="172" t="s">
        <v>343</v>
      </c>
      <c r="D194" s="172" t="s">
        <v>258</v>
      </c>
      <c r="E194" s="173" t="s">
        <v>451</v>
      </c>
      <c r="F194" s="174" t="s">
        <v>452</v>
      </c>
      <c r="G194" s="175" t="s">
        <v>261</v>
      </c>
      <c r="H194" s="176">
        <v>8</v>
      </c>
      <c r="I194" s="177"/>
      <c r="J194" s="178">
        <f>ROUND(I194*H194,2)</f>
        <v>0</v>
      </c>
      <c r="K194" s="174" t="s">
        <v>262</v>
      </c>
      <c r="L194" s="39"/>
      <c r="M194" s="179" t="s">
        <v>1</v>
      </c>
      <c r="N194" s="180" t="s">
        <v>44</v>
      </c>
      <c r="O194" s="77"/>
      <c r="P194" s="181">
        <f>O194*H194</f>
        <v>0</v>
      </c>
      <c r="Q194" s="181">
        <v>0</v>
      </c>
      <c r="R194" s="181">
        <f>Q194*H194</f>
        <v>0</v>
      </c>
      <c r="S194" s="181">
        <v>0</v>
      </c>
      <c r="T194" s="18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3" t="s">
        <v>270</v>
      </c>
      <c r="AT194" s="183" t="s">
        <v>258</v>
      </c>
      <c r="AU194" s="183" t="s">
        <v>90</v>
      </c>
      <c r="AY194" s="19" t="s">
        <v>255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19" t="s">
        <v>87</v>
      </c>
      <c r="BK194" s="184">
        <f>ROUND(I194*H194,2)</f>
        <v>0</v>
      </c>
      <c r="BL194" s="19" t="s">
        <v>270</v>
      </c>
      <c r="BM194" s="183" t="s">
        <v>568</v>
      </c>
    </row>
    <row r="195" s="13" customFormat="1">
      <c r="A195" s="13"/>
      <c r="B195" s="185"/>
      <c r="C195" s="13"/>
      <c r="D195" s="186" t="s">
        <v>265</v>
      </c>
      <c r="E195" s="187" t="s">
        <v>1</v>
      </c>
      <c r="F195" s="188" t="s">
        <v>267</v>
      </c>
      <c r="G195" s="13"/>
      <c r="H195" s="187" t="s">
        <v>1</v>
      </c>
      <c r="I195" s="189"/>
      <c r="J195" s="13"/>
      <c r="K195" s="13"/>
      <c r="L195" s="185"/>
      <c r="M195" s="190"/>
      <c r="N195" s="191"/>
      <c r="O195" s="191"/>
      <c r="P195" s="191"/>
      <c r="Q195" s="191"/>
      <c r="R195" s="191"/>
      <c r="S195" s="191"/>
      <c r="T195" s="19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87" t="s">
        <v>265</v>
      </c>
      <c r="AU195" s="187" t="s">
        <v>90</v>
      </c>
      <c r="AV195" s="13" t="s">
        <v>87</v>
      </c>
      <c r="AW195" s="13" t="s">
        <v>35</v>
      </c>
      <c r="AX195" s="13" t="s">
        <v>79</v>
      </c>
      <c r="AY195" s="187" t="s">
        <v>255</v>
      </c>
    </row>
    <row r="196" s="14" customFormat="1">
      <c r="A196" s="14"/>
      <c r="B196" s="193"/>
      <c r="C196" s="14"/>
      <c r="D196" s="186" t="s">
        <v>265</v>
      </c>
      <c r="E196" s="194" t="s">
        <v>1</v>
      </c>
      <c r="F196" s="195" t="s">
        <v>280</v>
      </c>
      <c r="G196" s="14"/>
      <c r="H196" s="196">
        <v>8</v>
      </c>
      <c r="I196" s="197"/>
      <c r="J196" s="14"/>
      <c r="K196" s="14"/>
      <c r="L196" s="193"/>
      <c r="M196" s="198"/>
      <c r="N196" s="199"/>
      <c r="O196" s="199"/>
      <c r="P196" s="199"/>
      <c r="Q196" s="199"/>
      <c r="R196" s="199"/>
      <c r="S196" s="199"/>
      <c r="T196" s="20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194" t="s">
        <v>265</v>
      </c>
      <c r="AU196" s="194" t="s">
        <v>90</v>
      </c>
      <c r="AV196" s="14" t="s">
        <v>90</v>
      </c>
      <c r="AW196" s="14" t="s">
        <v>35</v>
      </c>
      <c r="AX196" s="14" t="s">
        <v>79</v>
      </c>
      <c r="AY196" s="194" t="s">
        <v>255</v>
      </c>
    </row>
    <row r="197" s="15" customFormat="1">
      <c r="A197" s="15"/>
      <c r="B197" s="201"/>
      <c r="C197" s="15"/>
      <c r="D197" s="186" t="s">
        <v>265</v>
      </c>
      <c r="E197" s="202" t="s">
        <v>1</v>
      </c>
      <c r="F197" s="203" t="s">
        <v>269</v>
      </c>
      <c r="G197" s="15"/>
      <c r="H197" s="204">
        <v>8</v>
      </c>
      <c r="I197" s="205"/>
      <c r="J197" s="15"/>
      <c r="K197" s="15"/>
      <c r="L197" s="201"/>
      <c r="M197" s="206"/>
      <c r="N197" s="207"/>
      <c r="O197" s="207"/>
      <c r="P197" s="207"/>
      <c r="Q197" s="207"/>
      <c r="R197" s="207"/>
      <c r="S197" s="207"/>
      <c r="T197" s="208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02" t="s">
        <v>265</v>
      </c>
      <c r="AU197" s="202" t="s">
        <v>90</v>
      </c>
      <c r="AV197" s="15" t="s">
        <v>270</v>
      </c>
      <c r="AW197" s="15" t="s">
        <v>35</v>
      </c>
      <c r="AX197" s="15" t="s">
        <v>87</v>
      </c>
      <c r="AY197" s="202" t="s">
        <v>255</v>
      </c>
    </row>
    <row r="198" s="2" customFormat="1" ht="33" customHeight="1">
      <c r="A198" s="38"/>
      <c r="B198" s="171"/>
      <c r="C198" s="209" t="s">
        <v>348</v>
      </c>
      <c r="D198" s="209" t="s">
        <v>277</v>
      </c>
      <c r="E198" s="210" t="s">
        <v>569</v>
      </c>
      <c r="F198" s="211" t="s">
        <v>570</v>
      </c>
      <c r="G198" s="212" t="s">
        <v>261</v>
      </c>
      <c r="H198" s="213">
        <v>8</v>
      </c>
      <c r="I198" s="214"/>
      <c r="J198" s="215">
        <f>ROUND(I198*H198,2)</f>
        <v>0</v>
      </c>
      <c r="K198" s="211" t="s">
        <v>1</v>
      </c>
      <c r="L198" s="216"/>
      <c r="M198" s="217" t="s">
        <v>1</v>
      </c>
      <c r="N198" s="218" t="s">
        <v>44</v>
      </c>
      <c r="O198" s="77"/>
      <c r="P198" s="181">
        <f>O198*H198</f>
        <v>0</v>
      </c>
      <c r="Q198" s="181">
        <v>0</v>
      </c>
      <c r="R198" s="181">
        <f>Q198*H198</f>
        <v>0</v>
      </c>
      <c r="S198" s="181">
        <v>0</v>
      </c>
      <c r="T198" s="18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3" t="s">
        <v>280</v>
      </c>
      <c r="AT198" s="183" t="s">
        <v>277</v>
      </c>
      <c r="AU198" s="183" t="s">
        <v>90</v>
      </c>
      <c r="AY198" s="19" t="s">
        <v>255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19" t="s">
        <v>87</v>
      </c>
      <c r="BK198" s="184">
        <f>ROUND(I198*H198,2)</f>
        <v>0</v>
      </c>
      <c r="BL198" s="19" t="s">
        <v>270</v>
      </c>
      <c r="BM198" s="183" t="s">
        <v>571</v>
      </c>
    </row>
    <row r="199" s="13" customFormat="1">
      <c r="A199" s="13"/>
      <c r="B199" s="185"/>
      <c r="C199" s="13"/>
      <c r="D199" s="186" t="s">
        <v>265</v>
      </c>
      <c r="E199" s="187" t="s">
        <v>1</v>
      </c>
      <c r="F199" s="188" t="s">
        <v>267</v>
      </c>
      <c r="G199" s="13"/>
      <c r="H199" s="187" t="s">
        <v>1</v>
      </c>
      <c r="I199" s="189"/>
      <c r="J199" s="13"/>
      <c r="K199" s="13"/>
      <c r="L199" s="185"/>
      <c r="M199" s="190"/>
      <c r="N199" s="191"/>
      <c r="O199" s="191"/>
      <c r="P199" s="191"/>
      <c r="Q199" s="191"/>
      <c r="R199" s="191"/>
      <c r="S199" s="191"/>
      <c r="T199" s="19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87" t="s">
        <v>265</v>
      </c>
      <c r="AU199" s="187" t="s">
        <v>90</v>
      </c>
      <c r="AV199" s="13" t="s">
        <v>87</v>
      </c>
      <c r="AW199" s="13" t="s">
        <v>35</v>
      </c>
      <c r="AX199" s="13" t="s">
        <v>79</v>
      </c>
      <c r="AY199" s="187" t="s">
        <v>255</v>
      </c>
    </row>
    <row r="200" s="14" customFormat="1">
      <c r="A200" s="14"/>
      <c r="B200" s="193"/>
      <c r="C200" s="14"/>
      <c r="D200" s="186" t="s">
        <v>265</v>
      </c>
      <c r="E200" s="194" t="s">
        <v>1</v>
      </c>
      <c r="F200" s="195" t="s">
        <v>280</v>
      </c>
      <c r="G200" s="14"/>
      <c r="H200" s="196">
        <v>8</v>
      </c>
      <c r="I200" s="197"/>
      <c r="J200" s="14"/>
      <c r="K200" s="14"/>
      <c r="L200" s="193"/>
      <c r="M200" s="198"/>
      <c r="N200" s="199"/>
      <c r="O200" s="199"/>
      <c r="P200" s="199"/>
      <c r="Q200" s="199"/>
      <c r="R200" s="199"/>
      <c r="S200" s="199"/>
      <c r="T200" s="20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194" t="s">
        <v>265</v>
      </c>
      <c r="AU200" s="194" t="s">
        <v>90</v>
      </c>
      <c r="AV200" s="14" t="s">
        <v>90</v>
      </c>
      <c r="AW200" s="14" t="s">
        <v>35</v>
      </c>
      <c r="AX200" s="14" t="s">
        <v>79</v>
      </c>
      <c r="AY200" s="194" t="s">
        <v>255</v>
      </c>
    </row>
    <row r="201" s="15" customFormat="1">
      <c r="A201" s="15"/>
      <c r="B201" s="201"/>
      <c r="C201" s="15"/>
      <c r="D201" s="186" t="s">
        <v>265</v>
      </c>
      <c r="E201" s="202" t="s">
        <v>1</v>
      </c>
      <c r="F201" s="203" t="s">
        <v>269</v>
      </c>
      <c r="G201" s="15"/>
      <c r="H201" s="204">
        <v>8</v>
      </c>
      <c r="I201" s="205"/>
      <c r="J201" s="15"/>
      <c r="K201" s="15"/>
      <c r="L201" s="201"/>
      <c r="M201" s="206"/>
      <c r="N201" s="207"/>
      <c r="O201" s="207"/>
      <c r="P201" s="207"/>
      <c r="Q201" s="207"/>
      <c r="R201" s="207"/>
      <c r="S201" s="207"/>
      <c r="T201" s="208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02" t="s">
        <v>265</v>
      </c>
      <c r="AU201" s="202" t="s">
        <v>90</v>
      </c>
      <c r="AV201" s="15" t="s">
        <v>270</v>
      </c>
      <c r="AW201" s="15" t="s">
        <v>35</v>
      </c>
      <c r="AX201" s="15" t="s">
        <v>87</v>
      </c>
      <c r="AY201" s="202" t="s">
        <v>255</v>
      </c>
    </row>
    <row r="202" s="2" customFormat="1" ht="24.15" customHeight="1">
      <c r="A202" s="38"/>
      <c r="B202" s="171"/>
      <c r="C202" s="172" t="s">
        <v>7</v>
      </c>
      <c r="D202" s="172" t="s">
        <v>258</v>
      </c>
      <c r="E202" s="173" t="s">
        <v>484</v>
      </c>
      <c r="F202" s="174" t="s">
        <v>485</v>
      </c>
      <c r="G202" s="175" t="s">
        <v>486</v>
      </c>
      <c r="H202" s="176">
        <v>15</v>
      </c>
      <c r="I202" s="177"/>
      <c r="J202" s="178">
        <f>ROUND(I202*H202,2)</f>
        <v>0</v>
      </c>
      <c r="K202" s="174" t="s">
        <v>262</v>
      </c>
      <c r="L202" s="39"/>
      <c r="M202" s="179" t="s">
        <v>1</v>
      </c>
      <c r="N202" s="180" t="s">
        <v>44</v>
      </c>
      <c r="O202" s="77"/>
      <c r="P202" s="181">
        <f>O202*H202</f>
        <v>0</v>
      </c>
      <c r="Q202" s="181">
        <v>0</v>
      </c>
      <c r="R202" s="181">
        <f>Q202*H202</f>
        <v>0</v>
      </c>
      <c r="S202" s="181">
        <v>0</v>
      </c>
      <c r="T202" s="18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83" t="s">
        <v>270</v>
      </c>
      <c r="AT202" s="183" t="s">
        <v>258</v>
      </c>
      <c r="AU202" s="183" t="s">
        <v>90</v>
      </c>
      <c r="AY202" s="19" t="s">
        <v>255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19" t="s">
        <v>87</v>
      </c>
      <c r="BK202" s="184">
        <f>ROUND(I202*H202,2)</f>
        <v>0</v>
      </c>
      <c r="BL202" s="19" t="s">
        <v>270</v>
      </c>
      <c r="BM202" s="183" t="s">
        <v>572</v>
      </c>
    </row>
    <row r="203" s="2" customFormat="1" ht="16.5" customHeight="1">
      <c r="A203" s="38"/>
      <c r="B203" s="171"/>
      <c r="C203" s="209" t="s">
        <v>362</v>
      </c>
      <c r="D203" s="209" t="s">
        <v>277</v>
      </c>
      <c r="E203" s="210" t="s">
        <v>573</v>
      </c>
      <c r="F203" s="211" t="s">
        <v>493</v>
      </c>
      <c r="G203" s="212" t="s">
        <v>473</v>
      </c>
      <c r="H203" s="213">
        <v>1</v>
      </c>
      <c r="I203" s="214"/>
      <c r="J203" s="215">
        <f>ROUND(I203*H203,2)</f>
        <v>0</v>
      </c>
      <c r="K203" s="211" t="s">
        <v>1</v>
      </c>
      <c r="L203" s="216"/>
      <c r="M203" s="217" t="s">
        <v>1</v>
      </c>
      <c r="N203" s="218" t="s">
        <v>44</v>
      </c>
      <c r="O203" s="77"/>
      <c r="P203" s="181">
        <f>O203*H203</f>
        <v>0</v>
      </c>
      <c r="Q203" s="181">
        <v>0</v>
      </c>
      <c r="R203" s="181">
        <f>Q203*H203</f>
        <v>0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280</v>
      </c>
      <c r="AT203" s="183" t="s">
        <v>277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270</v>
      </c>
      <c r="BM203" s="183" t="s">
        <v>574</v>
      </c>
    </row>
    <row r="204" s="2" customFormat="1" ht="16.5" customHeight="1">
      <c r="A204" s="38"/>
      <c r="B204" s="171"/>
      <c r="C204" s="172" t="s">
        <v>366</v>
      </c>
      <c r="D204" s="172" t="s">
        <v>258</v>
      </c>
      <c r="E204" s="173" t="s">
        <v>500</v>
      </c>
      <c r="F204" s="174" t="s">
        <v>501</v>
      </c>
      <c r="G204" s="175" t="s">
        <v>502</v>
      </c>
      <c r="H204" s="176">
        <v>1</v>
      </c>
      <c r="I204" s="177"/>
      <c r="J204" s="178">
        <f>ROUND(I204*H204,2)</f>
        <v>0</v>
      </c>
      <c r="K204" s="174" t="s">
        <v>262</v>
      </c>
      <c r="L204" s="39"/>
      <c r="M204" s="219" t="s">
        <v>1</v>
      </c>
      <c r="N204" s="220" t="s">
        <v>44</v>
      </c>
      <c r="O204" s="221"/>
      <c r="P204" s="222">
        <f>O204*H204</f>
        <v>0</v>
      </c>
      <c r="Q204" s="222">
        <v>0</v>
      </c>
      <c r="R204" s="222">
        <f>Q204*H204</f>
        <v>0</v>
      </c>
      <c r="S204" s="222">
        <v>0</v>
      </c>
      <c r="T204" s="223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503</v>
      </c>
      <c r="AT204" s="183" t="s">
        <v>258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503</v>
      </c>
      <c r="BM204" s="183" t="s">
        <v>575</v>
      </c>
    </row>
    <row r="205" s="2" customFormat="1" ht="6.96" customHeight="1">
      <c r="A205" s="38"/>
      <c r="B205" s="60"/>
      <c r="C205" s="61"/>
      <c r="D205" s="61"/>
      <c r="E205" s="61"/>
      <c r="F205" s="61"/>
      <c r="G205" s="61"/>
      <c r="H205" s="61"/>
      <c r="I205" s="61"/>
      <c r="J205" s="61"/>
      <c r="K205" s="61"/>
      <c r="L205" s="39"/>
      <c r="M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</sheetData>
  <autoFilter ref="C117:K20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1965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ROUND((SUM(BE118:BE134)),  2)</f>
        <v>0</v>
      </c>
      <c r="G33" s="38"/>
      <c r="H33" s="38"/>
      <c r="I33" s="128">
        <v>0.20999999999999999</v>
      </c>
      <c r="J33" s="127">
        <f>ROUND(((SUM(BE118:BE134))*I33),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ROUND((SUM(BF118:BF134)),  2)</f>
        <v>0</v>
      </c>
      <c r="G34" s="38"/>
      <c r="H34" s="38"/>
      <c r="I34" s="128">
        <v>0.12</v>
      </c>
      <c r="J34" s="127">
        <f>ROUND(((SUM(BF118:BF134))*I34),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206.5 - Vybavení učebny - místnost č. 310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206.5 - Vybavení učebny - místnost č. 310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SUM(P121:P134)</f>
        <v>0</v>
      </c>
      <c r="Q120" s="164"/>
      <c r="R120" s="165">
        <f>SUM(R121:R134)</f>
        <v>0</v>
      </c>
      <c r="S120" s="164"/>
      <c r="T120" s="166">
        <f>SUM(T121:T134)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SUM(BK121:BK134)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1238</v>
      </c>
      <c r="F121" s="174" t="s">
        <v>1239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1966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87</v>
      </c>
      <c r="G123" s="14"/>
      <c r="H123" s="196">
        <v>1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24.15" customHeight="1">
      <c r="A125" s="38"/>
      <c r="B125" s="171"/>
      <c r="C125" s="172" t="s">
        <v>90</v>
      </c>
      <c r="D125" s="172" t="s">
        <v>258</v>
      </c>
      <c r="E125" s="173" t="s">
        <v>1241</v>
      </c>
      <c r="F125" s="174" t="s">
        <v>1242</v>
      </c>
      <c r="G125" s="175" t="s">
        <v>261</v>
      </c>
      <c r="H125" s="176">
        <v>1</v>
      </c>
      <c r="I125" s="177"/>
      <c r="J125" s="178">
        <f>ROUND(I125*H125,2)</f>
        <v>0</v>
      </c>
      <c r="K125" s="174" t="s">
        <v>1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1967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1968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267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87</v>
      </c>
      <c r="G128" s="14"/>
      <c r="H128" s="196">
        <v>1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1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>
      <c r="A130" s="38"/>
      <c r="B130" s="171"/>
      <c r="C130" s="209" t="s">
        <v>268</v>
      </c>
      <c r="D130" s="209" t="s">
        <v>277</v>
      </c>
      <c r="E130" s="210" t="s">
        <v>1245</v>
      </c>
      <c r="F130" s="233" t="s">
        <v>1246</v>
      </c>
      <c r="G130" s="212" t="s">
        <v>261</v>
      </c>
      <c r="H130" s="213">
        <v>1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397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263</v>
      </c>
      <c r="BM130" s="183" t="s">
        <v>1969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1970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3" customFormat="1">
      <c r="A132" s="13"/>
      <c r="B132" s="185"/>
      <c r="C132" s="13"/>
      <c r="D132" s="186" t="s">
        <v>265</v>
      </c>
      <c r="E132" s="187" t="s">
        <v>1</v>
      </c>
      <c r="F132" s="188" t="s">
        <v>267</v>
      </c>
      <c r="G132" s="13"/>
      <c r="H132" s="187" t="s">
        <v>1</v>
      </c>
      <c r="I132" s="189"/>
      <c r="J132" s="13"/>
      <c r="K132" s="13"/>
      <c r="L132" s="185"/>
      <c r="M132" s="190"/>
      <c r="N132" s="191"/>
      <c r="O132" s="191"/>
      <c r="P132" s="191"/>
      <c r="Q132" s="191"/>
      <c r="R132" s="191"/>
      <c r="S132" s="191"/>
      <c r="T132" s="19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187" t="s">
        <v>265</v>
      </c>
      <c r="AU132" s="187" t="s">
        <v>90</v>
      </c>
      <c r="AV132" s="13" t="s">
        <v>87</v>
      </c>
      <c r="AW132" s="13" t="s">
        <v>35</v>
      </c>
      <c r="AX132" s="13" t="s">
        <v>79</v>
      </c>
      <c r="AY132" s="187" t="s">
        <v>255</v>
      </c>
    </row>
    <row r="133" s="14" customFormat="1">
      <c r="A133" s="14"/>
      <c r="B133" s="193"/>
      <c r="C133" s="14"/>
      <c r="D133" s="186" t="s">
        <v>265</v>
      </c>
      <c r="E133" s="194" t="s">
        <v>1</v>
      </c>
      <c r="F133" s="195" t="s">
        <v>87</v>
      </c>
      <c r="G133" s="14"/>
      <c r="H133" s="196">
        <v>1</v>
      </c>
      <c r="I133" s="197"/>
      <c r="J133" s="14"/>
      <c r="K133" s="14"/>
      <c r="L133" s="193"/>
      <c r="M133" s="198"/>
      <c r="N133" s="199"/>
      <c r="O133" s="199"/>
      <c r="P133" s="199"/>
      <c r="Q133" s="199"/>
      <c r="R133" s="199"/>
      <c r="S133" s="199"/>
      <c r="T133" s="200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194" t="s">
        <v>265</v>
      </c>
      <c r="AU133" s="194" t="s">
        <v>90</v>
      </c>
      <c r="AV133" s="14" t="s">
        <v>90</v>
      </c>
      <c r="AW133" s="14" t="s">
        <v>35</v>
      </c>
      <c r="AX133" s="14" t="s">
        <v>79</v>
      </c>
      <c r="AY133" s="194" t="s">
        <v>255</v>
      </c>
    </row>
    <row r="134" s="15" customFormat="1">
      <c r="A134" s="15"/>
      <c r="B134" s="201"/>
      <c r="C134" s="15"/>
      <c r="D134" s="186" t="s">
        <v>265</v>
      </c>
      <c r="E134" s="202" t="s">
        <v>1</v>
      </c>
      <c r="F134" s="203" t="s">
        <v>269</v>
      </c>
      <c r="G134" s="15"/>
      <c r="H134" s="204">
        <v>1</v>
      </c>
      <c r="I134" s="205"/>
      <c r="J134" s="15"/>
      <c r="K134" s="15"/>
      <c r="L134" s="201"/>
      <c r="M134" s="234"/>
      <c r="N134" s="235"/>
      <c r="O134" s="235"/>
      <c r="P134" s="235"/>
      <c r="Q134" s="235"/>
      <c r="R134" s="235"/>
      <c r="S134" s="235"/>
      <c r="T134" s="23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02" t="s">
        <v>265</v>
      </c>
      <c r="AU134" s="202" t="s">
        <v>90</v>
      </c>
      <c r="AV134" s="15" t="s">
        <v>270</v>
      </c>
      <c r="AW134" s="15" t="s">
        <v>35</v>
      </c>
      <c r="AX134" s="15" t="s">
        <v>87</v>
      </c>
      <c r="AY134" s="202" t="s">
        <v>255</v>
      </c>
    </row>
    <row r="135" s="2" customFormat="1" ht="6.96" customHeight="1">
      <c r="A135" s="38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</sheetData>
  <autoFilter ref="C117:K13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1971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ROUND((SUM(BE118:BE236)),  2)</f>
        <v>0</v>
      </c>
      <c r="G33" s="38"/>
      <c r="H33" s="38"/>
      <c r="I33" s="128">
        <v>0.20999999999999999</v>
      </c>
      <c r="J33" s="127">
        <f>ROUND(((SUM(BE118:BE236))*I33),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ROUND((SUM(BF118:BF236)),  2)</f>
        <v>0</v>
      </c>
      <c r="G34" s="38"/>
      <c r="H34" s="38"/>
      <c r="I34" s="128">
        <v>0.12</v>
      </c>
      <c r="J34" s="127">
        <f>ROUND(((SUM(BF118:BF236))*I34),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ROUND((SUM(BG118:BG236)),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ROUND((SUM(BH118:BH236)),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ROUND((SUM(BI118:BI236)),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207.1 - Silnoproudá elektrotechnika - místnost č. 311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207.1 - Silnoproudá elektrotechnika - místnost č. 311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SUM(P121:P236)</f>
        <v>0</v>
      </c>
      <c r="Q120" s="164"/>
      <c r="R120" s="165">
        <f>SUM(R121:R236)</f>
        <v>0</v>
      </c>
      <c r="S120" s="164"/>
      <c r="T120" s="166">
        <f>SUM(T121:T236)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SUM(BK121:BK236)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42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1972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438</v>
      </c>
      <c r="G123" s="14"/>
      <c r="H123" s="196">
        <v>42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42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82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1973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1974</v>
      </c>
      <c r="G128" s="14"/>
      <c r="H128" s="196">
        <v>82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82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124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1975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1976</v>
      </c>
      <c r="G132" s="14"/>
      <c r="H132" s="196">
        <v>124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124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49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1977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466</v>
      </c>
      <c r="G136" s="14"/>
      <c r="H136" s="196">
        <v>49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49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216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1978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1979</v>
      </c>
      <c r="G141" s="14"/>
      <c r="H141" s="196">
        <v>216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216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265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1980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1981</v>
      </c>
      <c r="G145" s="14"/>
      <c r="H145" s="196">
        <v>265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265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52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1982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352</v>
      </c>
      <c r="G149" s="14"/>
      <c r="H149" s="196">
        <v>52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52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7.8" customHeight="1">
      <c r="A151" s="38"/>
      <c r="B151" s="171"/>
      <c r="C151" s="172" t="s">
        <v>280</v>
      </c>
      <c r="D151" s="172" t="s">
        <v>258</v>
      </c>
      <c r="E151" s="173" t="s">
        <v>978</v>
      </c>
      <c r="F151" s="174" t="s">
        <v>979</v>
      </c>
      <c r="G151" s="175" t="s">
        <v>261</v>
      </c>
      <c r="H151" s="176">
        <v>14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1983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981</v>
      </c>
      <c r="G153" s="14"/>
      <c r="H153" s="196">
        <v>14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14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982</v>
      </c>
      <c r="F155" s="211" t="s">
        <v>983</v>
      </c>
      <c r="G155" s="212" t="s">
        <v>261</v>
      </c>
      <c r="H155" s="213">
        <v>12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1984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8</v>
      </c>
      <c r="G157" s="14"/>
      <c r="H157" s="196">
        <v>12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12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62.7" customHeight="1">
      <c r="A159" s="38"/>
      <c r="B159" s="171"/>
      <c r="C159" s="209" t="s">
        <v>307</v>
      </c>
      <c r="D159" s="209" t="s">
        <v>277</v>
      </c>
      <c r="E159" s="210" t="s">
        <v>985</v>
      </c>
      <c r="F159" s="211" t="s">
        <v>986</v>
      </c>
      <c r="G159" s="212" t="s">
        <v>261</v>
      </c>
      <c r="H159" s="213">
        <v>2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1985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90</v>
      </c>
      <c r="G161" s="14"/>
      <c r="H161" s="196">
        <v>2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415</v>
      </c>
      <c r="F163" s="174" t="s">
        <v>416</v>
      </c>
      <c r="G163" s="175" t="s">
        <v>261</v>
      </c>
      <c r="H163" s="176">
        <v>8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1986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280</v>
      </c>
      <c r="G165" s="14"/>
      <c r="H165" s="196">
        <v>8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8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4.25" customHeight="1">
      <c r="A167" s="38"/>
      <c r="B167" s="171"/>
      <c r="C167" s="209" t="s">
        <v>8</v>
      </c>
      <c r="D167" s="209" t="s">
        <v>277</v>
      </c>
      <c r="E167" s="210" t="s">
        <v>419</v>
      </c>
      <c r="F167" s="211" t="s">
        <v>420</v>
      </c>
      <c r="G167" s="212" t="s">
        <v>261</v>
      </c>
      <c r="H167" s="213">
        <v>8</v>
      </c>
      <c r="I167" s="214"/>
      <c r="J167" s="215">
        <f>ROUND(I167*H167,2)</f>
        <v>0</v>
      </c>
      <c r="K167" s="211" t="s">
        <v>1</v>
      </c>
      <c r="L167" s="216"/>
      <c r="M167" s="217" t="s">
        <v>1</v>
      </c>
      <c r="N167" s="218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280</v>
      </c>
      <c r="AT167" s="183" t="s">
        <v>277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1987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280</v>
      </c>
      <c r="G169" s="14"/>
      <c r="H169" s="196">
        <v>8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8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172" t="s">
        <v>320</v>
      </c>
      <c r="D171" s="172" t="s">
        <v>258</v>
      </c>
      <c r="E171" s="173" t="s">
        <v>990</v>
      </c>
      <c r="F171" s="174" t="s">
        <v>991</v>
      </c>
      <c r="G171" s="175" t="s">
        <v>261</v>
      </c>
      <c r="H171" s="176">
        <v>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1988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90</v>
      </c>
      <c r="G173" s="14"/>
      <c r="H173" s="196">
        <v>2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49.05" customHeight="1">
      <c r="A175" s="38"/>
      <c r="B175" s="171"/>
      <c r="C175" s="209" t="s">
        <v>325</v>
      </c>
      <c r="D175" s="209" t="s">
        <v>277</v>
      </c>
      <c r="E175" s="210" t="s">
        <v>993</v>
      </c>
      <c r="F175" s="211" t="s">
        <v>994</v>
      </c>
      <c r="G175" s="212" t="s">
        <v>261</v>
      </c>
      <c r="H175" s="213">
        <v>2</v>
      </c>
      <c r="I175" s="214"/>
      <c r="J175" s="215">
        <f>ROUND(I175*H175,2)</f>
        <v>0</v>
      </c>
      <c r="K175" s="211" t="s">
        <v>1</v>
      </c>
      <c r="L175" s="216"/>
      <c r="M175" s="217" t="s">
        <v>1</v>
      </c>
      <c r="N175" s="218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280</v>
      </c>
      <c r="AT175" s="183" t="s">
        <v>277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1989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90</v>
      </c>
      <c r="G177" s="14"/>
      <c r="H177" s="196">
        <v>2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2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62.7" customHeight="1">
      <c r="A179" s="38"/>
      <c r="B179" s="171"/>
      <c r="C179" s="172" t="s">
        <v>330</v>
      </c>
      <c r="D179" s="172" t="s">
        <v>258</v>
      </c>
      <c r="E179" s="173" t="s">
        <v>996</v>
      </c>
      <c r="F179" s="174" t="s">
        <v>997</v>
      </c>
      <c r="G179" s="175" t="s">
        <v>261</v>
      </c>
      <c r="H179" s="176">
        <v>2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1990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90</v>
      </c>
      <c r="G181" s="14"/>
      <c r="H181" s="196">
        <v>2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209" t="s">
        <v>263</v>
      </c>
      <c r="D183" s="209" t="s">
        <v>277</v>
      </c>
      <c r="E183" s="210" t="s">
        <v>999</v>
      </c>
      <c r="F183" s="211" t="s">
        <v>1000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1991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90</v>
      </c>
      <c r="G185" s="14"/>
      <c r="H185" s="196">
        <v>2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2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209" t="s">
        <v>337</v>
      </c>
      <c r="D187" s="209" t="s">
        <v>277</v>
      </c>
      <c r="E187" s="210" t="s">
        <v>430</v>
      </c>
      <c r="F187" s="211" t="s">
        <v>431</v>
      </c>
      <c r="G187" s="212" t="s">
        <v>261</v>
      </c>
      <c r="H187" s="213">
        <v>2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1992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433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3" customHeight="1">
      <c r="A192" s="38"/>
      <c r="B192" s="171"/>
      <c r="C192" s="209" t="s">
        <v>340</v>
      </c>
      <c r="D192" s="209" t="s">
        <v>277</v>
      </c>
      <c r="E192" s="210" t="s">
        <v>435</v>
      </c>
      <c r="F192" s="211" t="s">
        <v>436</v>
      </c>
      <c r="G192" s="212" t="s">
        <v>261</v>
      </c>
      <c r="H192" s="213">
        <v>1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1993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1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439</v>
      </c>
      <c r="F196" s="211" t="s">
        <v>440</v>
      </c>
      <c r="G196" s="212" t="s">
        <v>261</v>
      </c>
      <c r="H196" s="213">
        <v>4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1994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270</v>
      </c>
      <c r="G198" s="14"/>
      <c r="H198" s="196">
        <v>4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4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1005</v>
      </c>
      <c r="F200" s="211" t="s">
        <v>1006</v>
      </c>
      <c r="G200" s="212" t="s">
        <v>261</v>
      </c>
      <c r="H200" s="213">
        <v>1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1995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87</v>
      </c>
      <c r="G202" s="14"/>
      <c r="H202" s="196">
        <v>1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1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37.8" customHeight="1">
      <c r="A204" s="38"/>
      <c r="B204" s="171"/>
      <c r="C204" s="209" t="s">
        <v>7</v>
      </c>
      <c r="D204" s="209" t="s">
        <v>277</v>
      </c>
      <c r="E204" s="210" t="s">
        <v>1008</v>
      </c>
      <c r="F204" s="211" t="s">
        <v>1009</v>
      </c>
      <c r="G204" s="212" t="s">
        <v>261</v>
      </c>
      <c r="H204" s="213">
        <v>1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1996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87</v>
      </c>
      <c r="G206" s="14"/>
      <c r="H206" s="196">
        <v>1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49.05" customHeight="1">
      <c r="A208" s="38"/>
      <c r="B208" s="171"/>
      <c r="C208" s="172" t="s">
        <v>357</v>
      </c>
      <c r="D208" s="172" t="s">
        <v>258</v>
      </c>
      <c r="E208" s="173" t="s">
        <v>443</v>
      </c>
      <c r="F208" s="174" t="s">
        <v>444</v>
      </c>
      <c r="G208" s="175" t="s">
        <v>261</v>
      </c>
      <c r="H208" s="176">
        <v>18</v>
      </c>
      <c r="I208" s="177"/>
      <c r="J208" s="178">
        <f>ROUND(I208*H208,2)</f>
        <v>0</v>
      </c>
      <c r="K208" s="174" t="s">
        <v>262</v>
      </c>
      <c r="L208" s="39"/>
      <c r="M208" s="179" t="s">
        <v>1</v>
      </c>
      <c r="N208" s="180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270</v>
      </c>
      <c r="AT208" s="183" t="s">
        <v>258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1997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340</v>
      </c>
      <c r="G210" s="14"/>
      <c r="H210" s="196">
        <v>18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18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24.15" customHeight="1">
      <c r="A212" s="38"/>
      <c r="B212" s="171"/>
      <c r="C212" s="209" t="s">
        <v>362</v>
      </c>
      <c r="D212" s="209" t="s">
        <v>277</v>
      </c>
      <c r="E212" s="210" t="s">
        <v>447</v>
      </c>
      <c r="F212" s="211" t="s">
        <v>448</v>
      </c>
      <c r="G212" s="212" t="s">
        <v>261</v>
      </c>
      <c r="H212" s="213">
        <v>18</v>
      </c>
      <c r="I212" s="214"/>
      <c r="J212" s="215">
        <f>ROUND(I212*H212,2)</f>
        <v>0</v>
      </c>
      <c r="K212" s="211" t="s">
        <v>1</v>
      </c>
      <c r="L212" s="216"/>
      <c r="M212" s="217" t="s">
        <v>1</v>
      </c>
      <c r="N212" s="218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280</v>
      </c>
      <c r="AT212" s="183" t="s">
        <v>277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1998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340</v>
      </c>
      <c r="G214" s="14"/>
      <c r="H214" s="196">
        <v>18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18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49.05" customHeight="1">
      <c r="A216" s="38"/>
      <c r="B216" s="171"/>
      <c r="C216" s="172" t="s">
        <v>366</v>
      </c>
      <c r="D216" s="172" t="s">
        <v>258</v>
      </c>
      <c r="E216" s="173" t="s">
        <v>451</v>
      </c>
      <c r="F216" s="174" t="s">
        <v>452</v>
      </c>
      <c r="G216" s="175" t="s">
        <v>261</v>
      </c>
      <c r="H216" s="176">
        <v>4</v>
      </c>
      <c r="I216" s="177"/>
      <c r="J216" s="178">
        <f>ROUND(I216*H216,2)</f>
        <v>0</v>
      </c>
      <c r="K216" s="174" t="s">
        <v>262</v>
      </c>
      <c r="L216" s="39"/>
      <c r="M216" s="179" t="s">
        <v>1</v>
      </c>
      <c r="N216" s="180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270</v>
      </c>
      <c r="AT216" s="183" t="s">
        <v>258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1999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270</v>
      </c>
      <c r="G218" s="14"/>
      <c r="H218" s="196">
        <v>4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4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455</v>
      </c>
      <c r="F220" s="211" t="s">
        <v>456</v>
      </c>
      <c r="G220" s="212" t="s">
        <v>261</v>
      </c>
      <c r="H220" s="213">
        <v>4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2000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270</v>
      </c>
      <c r="G222" s="14"/>
      <c r="H222" s="196">
        <v>4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4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476</v>
      </c>
      <c r="F224" s="211" t="s">
        <v>477</v>
      </c>
      <c r="G224" s="212" t="s">
        <v>473</v>
      </c>
      <c r="H224" s="213">
        <v>1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2001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479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1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209" t="s">
        <v>379</v>
      </c>
      <c r="D228" s="209" t="s">
        <v>277</v>
      </c>
      <c r="E228" s="210" t="s">
        <v>480</v>
      </c>
      <c r="F228" s="211" t="s">
        <v>481</v>
      </c>
      <c r="G228" s="212" t="s">
        <v>473</v>
      </c>
      <c r="H228" s="213">
        <v>1</v>
      </c>
      <c r="I228" s="214"/>
      <c r="J228" s="215">
        <f>ROUND(I228*H228,2)</f>
        <v>0</v>
      </c>
      <c r="K228" s="211" t="s">
        <v>1</v>
      </c>
      <c r="L228" s="216"/>
      <c r="M228" s="217" t="s">
        <v>1</v>
      </c>
      <c r="N228" s="218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280</v>
      </c>
      <c r="AT228" s="183" t="s">
        <v>277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2002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479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1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172" t="s">
        <v>383</v>
      </c>
      <c r="D232" s="172" t="s">
        <v>258</v>
      </c>
      <c r="E232" s="173" t="s">
        <v>484</v>
      </c>
      <c r="F232" s="174" t="s">
        <v>485</v>
      </c>
      <c r="G232" s="175" t="s">
        <v>486</v>
      </c>
      <c r="H232" s="176">
        <v>18</v>
      </c>
      <c r="I232" s="177"/>
      <c r="J232" s="178">
        <f>ROUND(I232*H232,2)</f>
        <v>0</v>
      </c>
      <c r="K232" s="174" t="s">
        <v>262</v>
      </c>
      <c r="L232" s="39"/>
      <c r="M232" s="179" t="s">
        <v>1</v>
      </c>
      <c r="N232" s="180" t="s">
        <v>44</v>
      </c>
      <c r="O232" s="77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270</v>
      </c>
      <c r="AT232" s="183" t="s">
        <v>258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270</v>
      </c>
      <c r="BM232" s="183" t="s">
        <v>2003</v>
      </c>
    </row>
    <row r="233" s="2" customFormat="1" ht="21.75" customHeight="1">
      <c r="A233" s="38"/>
      <c r="B233" s="171"/>
      <c r="C233" s="172" t="s">
        <v>387</v>
      </c>
      <c r="D233" s="172" t="s">
        <v>258</v>
      </c>
      <c r="E233" s="173" t="s">
        <v>489</v>
      </c>
      <c r="F233" s="174" t="s">
        <v>490</v>
      </c>
      <c r="G233" s="175" t="s">
        <v>486</v>
      </c>
      <c r="H233" s="176">
        <v>23</v>
      </c>
      <c r="I233" s="177"/>
      <c r="J233" s="178">
        <f>ROUND(I233*H233,2)</f>
        <v>0</v>
      </c>
      <c r="K233" s="174" t="s">
        <v>1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270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270</v>
      </c>
      <c r="BM233" s="183" t="s">
        <v>2004</v>
      </c>
    </row>
    <row r="234" s="2" customFormat="1" ht="16.5" customHeight="1">
      <c r="A234" s="38"/>
      <c r="B234" s="171"/>
      <c r="C234" s="209" t="s">
        <v>300</v>
      </c>
      <c r="D234" s="209" t="s">
        <v>277</v>
      </c>
      <c r="E234" s="210" t="s">
        <v>492</v>
      </c>
      <c r="F234" s="211" t="s">
        <v>493</v>
      </c>
      <c r="G234" s="212" t="s">
        <v>473</v>
      </c>
      <c r="H234" s="213">
        <v>1</v>
      </c>
      <c r="I234" s="214"/>
      <c r="J234" s="215">
        <f>ROUND(I234*H234,2)</f>
        <v>0</v>
      </c>
      <c r="K234" s="211" t="s">
        <v>1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280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270</v>
      </c>
      <c r="BM234" s="183" t="s">
        <v>2005</v>
      </c>
    </row>
    <row r="235" s="2" customFormat="1" ht="44.25" customHeight="1">
      <c r="A235" s="38"/>
      <c r="B235" s="171"/>
      <c r="C235" s="172" t="s">
        <v>306</v>
      </c>
      <c r="D235" s="172" t="s">
        <v>258</v>
      </c>
      <c r="E235" s="173" t="s">
        <v>496</v>
      </c>
      <c r="F235" s="174" t="s">
        <v>497</v>
      </c>
      <c r="G235" s="175" t="s">
        <v>261</v>
      </c>
      <c r="H235" s="176">
        <v>1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270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270</v>
      </c>
      <c r="BM235" s="183" t="s">
        <v>2006</v>
      </c>
    </row>
    <row r="236" s="2" customFormat="1" ht="16.5" customHeight="1">
      <c r="A236" s="38"/>
      <c r="B236" s="171"/>
      <c r="C236" s="172" t="s">
        <v>397</v>
      </c>
      <c r="D236" s="172" t="s">
        <v>258</v>
      </c>
      <c r="E236" s="173" t="s">
        <v>500</v>
      </c>
      <c r="F236" s="174" t="s">
        <v>501</v>
      </c>
      <c r="G236" s="175" t="s">
        <v>502</v>
      </c>
      <c r="H236" s="176">
        <v>1</v>
      </c>
      <c r="I236" s="177"/>
      <c r="J236" s="178">
        <f>ROUND(I236*H236,2)</f>
        <v>0</v>
      </c>
      <c r="K236" s="174" t="s">
        <v>262</v>
      </c>
      <c r="L236" s="39"/>
      <c r="M236" s="219" t="s">
        <v>1</v>
      </c>
      <c r="N236" s="220" t="s">
        <v>44</v>
      </c>
      <c r="O236" s="221"/>
      <c r="P236" s="222">
        <f>O236*H236</f>
        <v>0</v>
      </c>
      <c r="Q236" s="222">
        <v>0</v>
      </c>
      <c r="R236" s="222">
        <f>Q236*H236</f>
        <v>0</v>
      </c>
      <c r="S236" s="222">
        <v>0</v>
      </c>
      <c r="T236" s="223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503</v>
      </c>
      <c r="AT236" s="183" t="s">
        <v>258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503</v>
      </c>
      <c r="BM236" s="183" t="s">
        <v>2007</v>
      </c>
    </row>
    <row r="237" s="2" customFormat="1" ht="6.96" customHeight="1">
      <c r="A237" s="38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39"/>
      <c r="M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</sheetData>
  <autoFilter ref="C117:K236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2008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ROUND((SUM(BE118:BE139)),  2)</f>
        <v>0</v>
      </c>
      <c r="G33" s="38"/>
      <c r="H33" s="38"/>
      <c r="I33" s="128">
        <v>0.20999999999999999</v>
      </c>
      <c r="J33" s="127">
        <f>ROUND(((SUM(BE118:BE139))*I33),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ROUND((SUM(BF118:BF139)),  2)</f>
        <v>0</v>
      </c>
      <c r="G34" s="38"/>
      <c r="H34" s="38"/>
      <c r="I34" s="128">
        <v>0.12</v>
      </c>
      <c r="J34" s="127">
        <f>ROUND(((SUM(BF118:BF139))*I34),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ROUND((SUM(BG118:BG139)),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ROUND((SUM(BH118:BH139)),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ROUND((SUM(BI118:BI139)),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207.2 - Slaboproudá elektrotechnika - místnost č. 311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207.2 - Slaboproudá elektrotechnika - místnost č. 311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SUM(P121:P139)</f>
        <v>0</v>
      </c>
      <c r="Q120" s="164"/>
      <c r="R120" s="165">
        <f>SUM(R121:R139)</f>
        <v>0</v>
      </c>
      <c r="S120" s="164"/>
      <c r="T120" s="166">
        <f>SUM(T121:T139)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SUM(BK121:BK139)</f>
        <v>0</v>
      </c>
    </row>
    <row r="121" s="2" customFormat="1" ht="37.8" customHeight="1">
      <c r="A121" s="38"/>
      <c r="B121" s="171"/>
      <c r="C121" s="172" t="s">
        <v>282</v>
      </c>
      <c r="D121" s="172" t="s">
        <v>258</v>
      </c>
      <c r="E121" s="173" t="s">
        <v>1026</v>
      </c>
      <c r="F121" s="174" t="s">
        <v>1027</v>
      </c>
      <c r="G121" s="175" t="s">
        <v>261</v>
      </c>
      <c r="H121" s="176">
        <v>2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2009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90</v>
      </c>
      <c r="G123" s="14"/>
      <c r="H123" s="196">
        <v>2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2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76.35" customHeight="1">
      <c r="A125" s="38"/>
      <c r="B125" s="171"/>
      <c r="C125" s="209" t="s">
        <v>291</v>
      </c>
      <c r="D125" s="209" t="s">
        <v>277</v>
      </c>
      <c r="E125" s="210" t="s">
        <v>1023</v>
      </c>
      <c r="F125" s="211" t="s">
        <v>1336</v>
      </c>
      <c r="G125" s="212" t="s">
        <v>261</v>
      </c>
      <c r="H125" s="213">
        <v>2</v>
      </c>
      <c r="I125" s="214"/>
      <c r="J125" s="215">
        <f>ROUND(I125*H125,2)</f>
        <v>0</v>
      </c>
      <c r="K125" s="211" t="s">
        <v>1</v>
      </c>
      <c r="L125" s="216"/>
      <c r="M125" s="217" t="s">
        <v>1</v>
      </c>
      <c r="N125" s="218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280</v>
      </c>
      <c r="AT125" s="183" t="s">
        <v>277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270</v>
      </c>
      <c r="BM125" s="183" t="s">
        <v>2010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267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90</v>
      </c>
      <c r="G127" s="14"/>
      <c r="H127" s="196">
        <v>2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2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33" customHeight="1">
      <c r="A129" s="38"/>
      <c r="B129" s="171"/>
      <c r="C129" s="172" t="s">
        <v>280</v>
      </c>
      <c r="D129" s="172" t="s">
        <v>258</v>
      </c>
      <c r="E129" s="173" t="s">
        <v>553</v>
      </c>
      <c r="F129" s="174" t="s">
        <v>554</v>
      </c>
      <c r="G129" s="175" t="s">
        <v>297</v>
      </c>
      <c r="H129" s="176">
        <v>15</v>
      </c>
      <c r="I129" s="177"/>
      <c r="J129" s="178">
        <f>ROUND(I129*H129,2)</f>
        <v>0</v>
      </c>
      <c r="K129" s="174" t="s">
        <v>1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2011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299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4" customFormat="1">
      <c r="A131" s="14"/>
      <c r="B131" s="193"/>
      <c r="C131" s="14"/>
      <c r="D131" s="186" t="s">
        <v>265</v>
      </c>
      <c r="E131" s="194" t="s">
        <v>1</v>
      </c>
      <c r="F131" s="195" t="s">
        <v>330</v>
      </c>
      <c r="G131" s="14"/>
      <c r="H131" s="196">
        <v>15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35</v>
      </c>
      <c r="AX131" s="14" t="s">
        <v>79</v>
      </c>
      <c r="AY131" s="194" t="s">
        <v>255</v>
      </c>
    </row>
    <row r="132" s="15" customFormat="1">
      <c r="A132" s="15"/>
      <c r="B132" s="201"/>
      <c r="C132" s="15"/>
      <c r="D132" s="186" t="s">
        <v>265</v>
      </c>
      <c r="E132" s="202" t="s">
        <v>1</v>
      </c>
      <c r="F132" s="203" t="s">
        <v>269</v>
      </c>
      <c r="G132" s="15"/>
      <c r="H132" s="204">
        <v>15</v>
      </c>
      <c r="I132" s="205"/>
      <c r="J132" s="15"/>
      <c r="K132" s="15"/>
      <c r="L132" s="201"/>
      <c r="M132" s="206"/>
      <c r="N132" s="207"/>
      <c r="O132" s="207"/>
      <c r="P132" s="207"/>
      <c r="Q132" s="207"/>
      <c r="R132" s="207"/>
      <c r="S132" s="207"/>
      <c r="T132" s="208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02" t="s">
        <v>265</v>
      </c>
      <c r="AU132" s="202" t="s">
        <v>90</v>
      </c>
      <c r="AV132" s="15" t="s">
        <v>270</v>
      </c>
      <c r="AW132" s="15" t="s">
        <v>35</v>
      </c>
      <c r="AX132" s="15" t="s">
        <v>87</v>
      </c>
      <c r="AY132" s="202" t="s">
        <v>255</v>
      </c>
    </row>
    <row r="133" s="2" customFormat="1" ht="33" customHeight="1">
      <c r="A133" s="38"/>
      <c r="B133" s="171"/>
      <c r="C133" s="209" t="s">
        <v>307</v>
      </c>
      <c r="D133" s="209" t="s">
        <v>277</v>
      </c>
      <c r="E133" s="210" t="s">
        <v>562</v>
      </c>
      <c r="F133" s="211" t="s">
        <v>563</v>
      </c>
      <c r="G133" s="212" t="s">
        <v>297</v>
      </c>
      <c r="H133" s="213">
        <v>70</v>
      </c>
      <c r="I133" s="214"/>
      <c r="J133" s="215">
        <f>ROUND(I133*H133,2)</f>
        <v>0</v>
      </c>
      <c r="K133" s="211" t="s">
        <v>1</v>
      </c>
      <c r="L133" s="216"/>
      <c r="M133" s="217" t="s">
        <v>1</v>
      </c>
      <c r="N133" s="218" t="s">
        <v>44</v>
      </c>
      <c r="O133" s="77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3" t="s">
        <v>280</v>
      </c>
      <c r="AT133" s="183" t="s">
        <v>277</v>
      </c>
      <c r="AU133" s="183" t="s">
        <v>90</v>
      </c>
      <c r="AY133" s="19" t="s">
        <v>255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19" t="s">
        <v>87</v>
      </c>
      <c r="BK133" s="184">
        <f>ROUND(I133*H133,2)</f>
        <v>0</v>
      </c>
      <c r="BL133" s="19" t="s">
        <v>270</v>
      </c>
      <c r="BM133" s="183" t="s">
        <v>2012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299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4" customFormat="1">
      <c r="A135" s="14"/>
      <c r="B135" s="193"/>
      <c r="C135" s="14"/>
      <c r="D135" s="186" t="s">
        <v>265</v>
      </c>
      <c r="E135" s="194" t="s">
        <v>1</v>
      </c>
      <c r="F135" s="195" t="s">
        <v>521</v>
      </c>
      <c r="G135" s="14"/>
      <c r="H135" s="196">
        <v>70</v>
      </c>
      <c r="I135" s="197"/>
      <c r="J135" s="14"/>
      <c r="K135" s="14"/>
      <c r="L135" s="193"/>
      <c r="M135" s="198"/>
      <c r="N135" s="199"/>
      <c r="O135" s="199"/>
      <c r="P135" s="199"/>
      <c r="Q135" s="199"/>
      <c r="R135" s="199"/>
      <c r="S135" s="199"/>
      <c r="T135" s="20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4" t="s">
        <v>265</v>
      </c>
      <c r="AU135" s="194" t="s">
        <v>90</v>
      </c>
      <c r="AV135" s="14" t="s">
        <v>90</v>
      </c>
      <c r="AW135" s="14" t="s">
        <v>35</v>
      </c>
      <c r="AX135" s="14" t="s">
        <v>79</v>
      </c>
      <c r="AY135" s="194" t="s">
        <v>255</v>
      </c>
    </row>
    <row r="136" s="15" customFormat="1">
      <c r="A136" s="15"/>
      <c r="B136" s="201"/>
      <c r="C136" s="15"/>
      <c r="D136" s="186" t="s">
        <v>265</v>
      </c>
      <c r="E136" s="202" t="s">
        <v>1</v>
      </c>
      <c r="F136" s="203" t="s">
        <v>269</v>
      </c>
      <c r="G136" s="15"/>
      <c r="H136" s="204">
        <v>70</v>
      </c>
      <c r="I136" s="205"/>
      <c r="J136" s="15"/>
      <c r="K136" s="15"/>
      <c r="L136" s="201"/>
      <c r="M136" s="206"/>
      <c r="N136" s="207"/>
      <c r="O136" s="207"/>
      <c r="P136" s="207"/>
      <c r="Q136" s="207"/>
      <c r="R136" s="207"/>
      <c r="S136" s="207"/>
      <c r="T136" s="208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2" t="s">
        <v>265</v>
      </c>
      <c r="AU136" s="202" t="s">
        <v>90</v>
      </c>
      <c r="AV136" s="15" t="s">
        <v>270</v>
      </c>
      <c r="AW136" s="15" t="s">
        <v>35</v>
      </c>
      <c r="AX136" s="15" t="s">
        <v>87</v>
      </c>
      <c r="AY136" s="202" t="s">
        <v>255</v>
      </c>
    </row>
    <row r="137" s="2" customFormat="1" ht="24.15" customHeight="1">
      <c r="A137" s="38"/>
      <c r="B137" s="171"/>
      <c r="C137" s="172" t="s">
        <v>325</v>
      </c>
      <c r="D137" s="172" t="s">
        <v>258</v>
      </c>
      <c r="E137" s="173" t="s">
        <v>484</v>
      </c>
      <c r="F137" s="174" t="s">
        <v>485</v>
      </c>
      <c r="G137" s="175" t="s">
        <v>486</v>
      </c>
      <c r="H137" s="176">
        <v>1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2013</v>
      </c>
    </row>
    <row r="138" s="2" customFormat="1" ht="16.5" customHeight="1">
      <c r="A138" s="38"/>
      <c r="B138" s="171"/>
      <c r="C138" s="209" t="s">
        <v>263</v>
      </c>
      <c r="D138" s="209" t="s">
        <v>277</v>
      </c>
      <c r="E138" s="210" t="s">
        <v>573</v>
      </c>
      <c r="F138" s="211" t="s">
        <v>493</v>
      </c>
      <c r="G138" s="212" t="s">
        <v>473</v>
      </c>
      <c r="H138" s="213">
        <v>1</v>
      </c>
      <c r="I138" s="214"/>
      <c r="J138" s="215">
        <f>ROUND(I138*H138,2)</f>
        <v>0</v>
      </c>
      <c r="K138" s="211" t="s">
        <v>1</v>
      </c>
      <c r="L138" s="216"/>
      <c r="M138" s="217" t="s">
        <v>1</v>
      </c>
      <c r="N138" s="218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280</v>
      </c>
      <c r="AT138" s="183" t="s">
        <v>277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2014</v>
      </c>
    </row>
    <row r="139" s="2" customFormat="1" ht="16.5" customHeight="1">
      <c r="A139" s="38"/>
      <c r="B139" s="171"/>
      <c r="C139" s="172" t="s">
        <v>337</v>
      </c>
      <c r="D139" s="172" t="s">
        <v>258</v>
      </c>
      <c r="E139" s="173" t="s">
        <v>500</v>
      </c>
      <c r="F139" s="174" t="s">
        <v>501</v>
      </c>
      <c r="G139" s="175" t="s">
        <v>502</v>
      </c>
      <c r="H139" s="176">
        <v>1</v>
      </c>
      <c r="I139" s="177"/>
      <c r="J139" s="178">
        <f>ROUND(I139*H139,2)</f>
        <v>0</v>
      </c>
      <c r="K139" s="174" t="s">
        <v>262</v>
      </c>
      <c r="L139" s="39"/>
      <c r="M139" s="219" t="s">
        <v>1</v>
      </c>
      <c r="N139" s="220" t="s">
        <v>44</v>
      </c>
      <c r="O139" s="221"/>
      <c r="P139" s="222">
        <f>O139*H139</f>
        <v>0</v>
      </c>
      <c r="Q139" s="222">
        <v>0</v>
      </c>
      <c r="R139" s="222">
        <f>Q139*H139</f>
        <v>0</v>
      </c>
      <c r="S139" s="222">
        <v>0</v>
      </c>
      <c r="T139" s="223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503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503</v>
      </c>
      <c r="BM139" s="183" t="s">
        <v>2015</v>
      </c>
    </row>
    <row r="140" s="2" customFormat="1" ht="6.96" customHeight="1">
      <c r="A140" s="38"/>
      <c r="B140" s="60"/>
      <c r="C140" s="61"/>
      <c r="D140" s="61"/>
      <c r="E140" s="61"/>
      <c r="F140" s="61"/>
      <c r="G140" s="61"/>
      <c r="H140" s="61"/>
      <c r="I140" s="61"/>
      <c r="J140" s="61"/>
      <c r="K140" s="61"/>
      <c r="L140" s="39"/>
      <c r="M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</sheetData>
  <autoFilter ref="C117:K139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2016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ROUND((SUM(BE121:BE174)),  2)</f>
        <v>0</v>
      </c>
      <c r="G33" s="38"/>
      <c r="H33" s="38"/>
      <c r="I33" s="128">
        <v>0.20999999999999999</v>
      </c>
      <c r="J33" s="127">
        <f>ROUND(((SUM(BE121:BE174))*I33),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ROUND((SUM(BF121:BF174)),  2)</f>
        <v>0</v>
      </c>
      <c r="G34" s="38"/>
      <c r="H34" s="38"/>
      <c r="I34" s="128">
        <v>0.12</v>
      </c>
      <c r="J34" s="127">
        <f>ROUND(((SUM(BF121:BF174))*I34),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207.3 - Stavební přípomoce při elektromontážích - místnost č. 311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207.3 - Stavební přípomoce při elektromontážích - místnost č. 311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0.0096043259999999998</v>
      </c>
      <c r="S121" s="90"/>
      <c r="T121" s="156">
        <f>T122+T141</f>
        <v>0.1201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4.7826000000000006E-05</v>
      </c>
      <c r="S122" s="164"/>
      <c r="T122" s="166">
        <f>T123+T134</f>
        <v>0.00165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4.7826000000000006E-05</v>
      </c>
      <c r="S123" s="164"/>
      <c r="T123" s="166">
        <f>SUM(T124:T133)</f>
        <v>0.00165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2017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0.45000000000000001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3.8700000000000006E-05</v>
      </c>
      <c r="S129" s="181">
        <v>0.0030000000000000001</v>
      </c>
      <c r="T129" s="182">
        <f>S129*H129</f>
        <v>0.0013500000000000001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2018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1043</v>
      </c>
      <c r="G132" s="14"/>
      <c r="H132" s="196">
        <v>0.45000000000000001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0.45000000000000001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0.002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2019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0.002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2020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0.029999999999999999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2021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1047</v>
      </c>
      <c r="G138" s="14"/>
      <c r="H138" s="196">
        <v>0.029999999999999999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2022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2023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0.009556499999999999</v>
      </c>
      <c r="S141" s="164"/>
      <c r="T141" s="166">
        <f>T142</f>
        <v>0.11845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SUM(P143:P174)</f>
        <v>0</v>
      </c>
      <c r="Q142" s="164"/>
      <c r="R142" s="165">
        <f>SUM(R143:R174)</f>
        <v>0.009556499999999999</v>
      </c>
      <c r="S142" s="164"/>
      <c r="T142" s="166">
        <f>SUM(T143:T174)</f>
        <v>0.11845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SUM(BK143:BK174)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21.850000000000001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0.0032775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2024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1547</v>
      </c>
      <c r="G148" s="14"/>
      <c r="H148" s="196">
        <v>21.850000000000001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21.850000000000001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301</v>
      </c>
      <c r="D150" s="172" t="s">
        <v>258</v>
      </c>
      <c r="E150" s="173" t="s">
        <v>630</v>
      </c>
      <c r="F150" s="174" t="s">
        <v>631</v>
      </c>
      <c r="G150" s="175" t="s">
        <v>297</v>
      </c>
      <c r="H150" s="176">
        <v>14.949999999999999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0.00042000000000000002</v>
      </c>
      <c r="R150" s="181">
        <f>Q150*H150</f>
        <v>0.0062789999999999999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2025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625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633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627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628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1053</v>
      </c>
      <c r="G155" s="14"/>
      <c r="H155" s="196">
        <v>14.949999999999999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14.949999999999999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2" customFormat="1" ht="37.8" customHeight="1">
      <c r="A157" s="38"/>
      <c r="B157" s="171"/>
      <c r="C157" s="172" t="s">
        <v>307</v>
      </c>
      <c r="D157" s="172" t="s">
        <v>258</v>
      </c>
      <c r="E157" s="173" t="s">
        <v>644</v>
      </c>
      <c r="F157" s="174" t="s">
        <v>645</v>
      </c>
      <c r="G157" s="175" t="s">
        <v>297</v>
      </c>
      <c r="H157" s="176">
        <v>21.850000000000001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0.002</v>
      </c>
      <c r="T157" s="182">
        <f>S157*H157</f>
        <v>0.043700000000000003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2026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647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627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628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1547</v>
      </c>
      <c r="G161" s="14"/>
      <c r="H161" s="196">
        <v>21.850000000000001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21.850000000000001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648</v>
      </c>
      <c r="F163" s="174" t="s">
        <v>649</v>
      </c>
      <c r="G163" s="175" t="s">
        <v>297</v>
      </c>
      <c r="H163" s="176">
        <v>14.949999999999999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0.0050000000000000001</v>
      </c>
      <c r="T163" s="182">
        <f>S163*H163</f>
        <v>0.074749999999999997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342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342</v>
      </c>
      <c r="BM163" s="183" t="s">
        <v>2027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627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1053</v>
      </c>
      <c r="G167" s="14"/>
      <c r="H167" s="196">
        <v>14.949999999999999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14.949999999999999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24.15" customHeight="1">
      <c r="A169" s="38"/>
      <c r="B169" s="171"/>
      <c r="C169" s="172" t="s">
        <v>8</v>
      </c>
      <c r="D169" s="172" t="s">
        <v>258</v>
      </c>
      <c r="E169" s="173" t="s">
        <v>656</v>
      </c>
      <c r="F169" s="174" t="s">
        <v>657</v>
      </c>
      <c r="G169" s="175" t="s">
        <v>604</v>
      </c>
      <c r="H169" s="176">
        <v>0.11799999999999999</v>
      </c>
      <c r="I169" s="177"/>
      <c r="J169" s="178">
        <f>ROUND(I169*H169,2)</f>
        <v>0</v>
      </c>
      <c r="K169" s="174" t="s">
        <v>658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2028</v>
      </c>
    </row>
    <row r="170" s="2" customFormat="1" ht="37.8" customHeight="1">
      <c r="A170" s="38"/>
      <c r="B170" s="171"/>
      <c r="C170" s="172" t="s">
        <v>320</v>
      </c>
      <c r="D170" s="172" t="s">
        <v>258</v>
      </c>
      <c r="E170" s="173" t="s">
        <v>660</v>
      </c>
      <c r="F170" s="174" t="s">
        <v>661</v>
      </c>
      <c r="G170" s="175" t="s">
        <v>604</v>
      </c>
      <c r="H170" s="176">
        <v>0.11799999999999999</v>
      </c>
      <c r="I170" s="177"/>
      <c r="J170" s="178">
        <f>ROUND(I170*H170,2)</f>
        <v>0</v>
      </c>
      <c r="K170" s="174" t="s">
        <v>658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342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342</v>
      </c>
      <c r="BM170" s="183" t="s">
        <v>2029</v>
      </c>
    </row>
    <row r="171" s="2" customFormat="1" ht="24.15" customHeight="1">
      <c r="A171" s="38"/>
      <c r="B171" s="171"/>
      <c r="C171" s="172" t="s">
        <v>325</v>
      </c>
      <c r="D171" s="172" t="s">
        <v>258</v>
      </c>
      <c r="E171" s="173" t="s">
        <v>663</v>
      </c>
      <c r="F171" s="174" t="s">
        <v>664</v>
      </c>
      <c r="G171" s="175" t="s">
        <v>604</v>
      </c>
      <c r="H171" s="176">
        <v>0.11799999999999999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2030</v>
      </c>
    </row>
    <row r="172" s="2" customFormat="1" ht="37.8" customHeight="1">
      <c r="A172" s="38"/>
      <c r="B172" s="171"/>
      <c r="C172" s="172" t="s">
        <v>330</v>
      </c>
      <c r="D172" s="172" t="s">
        <v>258</v>
      </c>
      <c r="E172" s="173" t="s">
        <v>666</v>
      </c>
      <c r="F172" s="174" t="s">
        <v>667</v>
      </c>
      <c r="G172" s="175" t="s">
        <v>604</v>
      </c>
      <c r="H172" s="176">
        <v>1.77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2031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1555</v>
      </c>
      <c r="G173" s="14"/>
      <c r="H173" s="196">
        <v>1.77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263</v>
      </c>
      <c r="D174" s="172" t="s">
        <v>258</v>
      </c>
      <c r="E174" s="173" t="s">
        <v>670</v>
      </c>
      <c r="F174" s="174" t="s">
        <v>671</v>
      </c>
      <c r="G174" s="175" t="s">
        <v>604</v>
      </c>
      <c r="H174" s="176">
        <v>0.11799999999999999</v>
      </c>
      <c r="I174" s="177"/>
      <c r="J174" s="178">
        <f>ROUND(I174*H174,2)</f>
        <v>0</v>
      </c>
      <c r="K174" s="174" t="s">
        <v>262</v>
      </c>
      <c r="L174" s="39"/>
      <c r="M174" s="219" t="s">
        <v>1</v>
      </c>
      <c r="N174" s="220" t="s">
        <v>44</v>
      </c>
      <c r="O174" s="221"/>
      <c r="P174" s="222">
        <f>O174*H174</f>
        <v>0</v>
      </c>
      <c r="Q174" s="222">
        <v>0</v>
      </c>
      <c r="R174" s="222">
        <f>Q174*H174</f>
        <v>0</v>
      </c>
      <c r="S174" s="222">
        <v>0</v>
      </c>
      <c r="T174" s="223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2032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0:K17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2033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ROUND((SUM(BE136:BE409)),  2)</f>
        <v>0</v>
      </c>
      <c r="G33" s="38"/>
      <c r="H33" s="38"/>
      <c r="I33" s="128">
        <v>0.20999999999999999</v>
      </c>
      <c r="J33" s="127">
        <f>ROUND(((SUM(BE136:BE409))*I33),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ROUND((SUM(BF136:BF409)),  2)</f>
        <v>0</v>
      </c>
      <c r="G34" s="38"/>
      <c r="H34" s="38"/>
      <c r="I34" s="128">
        <v>0.12</v>
      </c>
      <c r="J34" s="127">
        <f>ROUND(((SUM(BF136:BF409))*I34),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ROUND((SUM(BG136:BG409)),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ROUND((SUM(BH136:BH409)),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ROUND((SUM(BI136:BI409)),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207.4 - Stavební úpravy - místnost č. 311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J137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J138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J160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J170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J176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J178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J179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J200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J206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680</v>
      </c>
      <c r="E106" s="146"/>
      <c r="F106" s="146"/>
      <c r="G106" s="146"/>
      <c r="H106" s="146"/>
      <c r="I106" s="146"/>
      <c r="J106" s="147">
        <f>J245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1064</v>
      </c>
      <c r="E107" s="146"/>
      <c r="F107" s="146"/>
      <c r="G107" s="146"/>
      <c r="H107" s="146"/>
      <c r="I107" s="146"/>
      <c r="J107" s="147">
        <f>J279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681</v>
      </c>
      <c r="E108" s="146"/>
      <c r="F108" s="146"/>
      <c r="G108" s="146"/>
      <c r="H108" s="146"/>
      <c r="I108" s="146"/>
      <c r="J108" s="147">
        <f>J315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682</v>
      </c>
      <c r="E109" s="146"/>
      <c r="F109" s="146"/>
      <c r="G109" s="146"/>
      <c r="H109" s="146"/>
      <c r="I109" s="146"/>
      <c r="J109" s="147">
        <f>J353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0"/>
      <c r="C110" s="9"/>
      <c r="D110" s="141" t="s">
        <v>683</v>
      </c>
      <c r="E110" s="142"/>
      <c r="F110" s="142"/>
      <c r="G110" s="142"/>
      <c r="H110" s="142"/>
      <c r="I110" s="142"/>
      <c r="J110" s="143">
        <f>J396</f>
        <v>0</v>
      </c>
      <c r="K110" s="9"/>
      <c r="L110" s="14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44"/>
      <c r="C111" s="10"/>
      <c r="D111" s="145" t="s">
        <v>684</v>
      </c>
      <c r="E111" s="146"/>
      <c r="F111" s="146"/>
      <c r="G111" s="146"/>
      <c r="H111" s="146"/>
      <c r="I111" s="146"/>
      <c r="J111" s="147">
        <f>J397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685</v>
      </c>
      <c r="E112" s="146"/>
      <c r="F112" s="146"/>
      <c r="G112" s="146"/>
      <c r="H112" s="146"/>
      <c r="I112" s="146"/>
      <c r="J112" s="147">
        <f>J399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686</v>
      </c>
      <c r="E113" s="146"/>
      <c r="F113" s="146"/>
      <c r="G113" s="146"/>
      <c r="H113" s="146"/>
      <c r="I113" s="146"/>
      <c r="J113" s="147">
        <f>J401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687</v>
      </c>
      <c r="E114" s="146"/>
      <c r="F114" s="146"/>
      <c r="G114" s="146"/>
      <c r="H114" s="146"/>
      <c r="I114" s="146"/>
      <c r="J114" s="147">
        <f>J404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688</v>
      </c>
      <c r="E115" s="146"/>
      <c r="F115" s="146"/>
      <c r="G115" s="146"/>
      <c r="H115" s="146"/>
      <c r="I115" s="146"/>
      <c r="J115" s="147">
        <f>J406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689</v>
      </c>
      <c r="E116" s="146"/>
      <c r="F116" s="146"/>
      <c r="G116" s="146"/>
      <c r="H116" s="146"/>
      <c r="I116" s="146"/>
      <c r="J116" s="147">
        <f>J408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240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6.25" customHeight="1">
      <c r="A126" s="38"/>
      <c r="B126" s="39"/>
      <c r="C126" s="38"/>
      <c r="D126" s="38"/>
      <c r="E126" s="121" t="str">
        <f>E7</f>
        <v>UPRAVENO ZŠ Pionýrů, Sokolov, Oprava elektroinstalace učeben v 3.NP 1. stupně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230</v>
      </c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6.5" customHeight="1">
      <c r="A128" s="38"/>
      <c r="B128" s="39"/>
      <c r="C128" s="38"/>
      <c r="D128" s="38"/>
      <c r="E128" s="67" t="str">
        <f>E9</f>
        <v>207.4 - Stavební úpravy - místnost č. 311</v>
      </c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2" customHeight="1">
      <c r="A130" s="38"/>
      <c r="B130" s="39"/>
      <c r="C130" s="32" t="s">
        <v>22</v>
      </c>
      <c r="D130" s="38"/>
      <c r="E130" s="38"/>
      <c r="F130" s="27" t="str">
        <f>F12</f>
        <v>Pionýrů 1614, 356 01 Sokolov</v>
      </c>
      <c r="G130" s="38"/>
      <c r="H130" s="38"/>
      <c r="I130" s="32" t="s">
        <v>24</v>
      </c>
      <c r="J130" s="69" t="str">
        <f>IF(J12="","",J12)</f>
        <v>30. 1. 2026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6.96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26</v>
      </c>
      <c r="D132" s="38"/>
      <c r="E132" s="38"/>
      <c r="F132" s="27" t="str">
        <f>E15</f>
        <v>Město Sokolov</v>
      </c>
      <c r="G132" s="38"/>
      <c r="H132" s="38"/>
      <c r="I132" s="32" t="s">
        <v>33</v>
      </c>
      <c r="J132" s="36" t="str">
        <f>E21</f>
        <v>Josef Dryk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31</v>
      </c>
      <c r="D133" s="38"/>
      <c r="E133" s="38"/>
      <c r="F133" s="27" t="str">
        <f>IF(E18="","",E18)</f>
        <v>Vyplň údaj</v>
      </c>
      <c r="G133" s="38"/>
      <c r="H133" s="38"/>
      <c r="I133" s="32" t="s">
        <v>36</v>
      </c>
      <c r="J133" s="36" t="str">
        <f>E24</f>
        <v>Kateřina Smetanová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0.32" customHeight="1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1" customFormat="1" ht="29.28" customHeight="1">
      <c r="A135" s="148"/>
      <c r="B135" s="149"/>
      <c r="C135" s="150" t="s">
        <v>241</v>
      </c>
      <c r="D135" s="151" t="s">
        <v>64</v>
      </c>
      <c r="E135" s="151" t="s">
        <v>60</v>
      </c>
      <c r="F135" s="151" t="s">
        <v>61</v>
      </c>
      <c r="G135" s="151" t="s">
        <v>242</v>
      </c>
      <c r="H135" s="151" t="s">
        <v>243</v>
      </c>
      <c r="I135" s="151" t="s">
        <v>244</v>
      </c>
      <c r="J135" s="151" t="s">
        <v>235</v>
      </c>
      <c r="K135" s="152" t="s">
        <v>245</v>
      </c>
      <c r="L135" s="153"/>
      <c r="M135" s="86" t="s">
        <v>1</v>
      </c>
      <c r="N135" s="87" t="s">
        <v>43</v>
      </c>
      <c r="O135" s="87" t="s">
        <v>246</v>
      </c>
      <c r="P135" s="87" t="s">
        <v>247</v>
      </c>
      <c r="Q135" s="87" t="s">
        <v>248</v>
      </c>
      <c r="R135" s="87" t="s">
        <v>249</v>
      </c>
      <c r="S135" s="87" t="s">
        <v>250</v>
      </c>
      <c r="T135" s="88" t="s">
        <v>251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="2" customFormat="1" ht="22.8" customHeight="1">
      <c r="A136" s="38"/>
      <c r="B136" s="39"/>
      <c r="C136" s="93" t="s">
        <v>252</v>
      </c>
      <c r="D136" s="38"/>
      <c r="E136" s="38"/>
      <c r="F136" s="38"/>
      <c r="G136" s="38"/>
      <c r="H136" s="38"/>
      <c r="I136" s="38"/>
      <c r="J136" s="154">
        <f>BK136</f>
        <v>0</v>
      </c>
      <c r="K136" s="38"/>
      <c r="L136" s="39"/>
      <c r="M136" s="89"/>
      <c r="N136" s="73"/>
      <c r="O136" s="90"/>
      <c r="P136" s="155">
        <f>P137+P178+P396</f>
        <v>0</v>
      </c>
      <c r="Q136" s="90"/>
      <c r="R136" s="155">
        <f>R137+R178+R396</f>
        <v>1.9344053400000001</v>
      </c>
      <c r="S136" s="90"/>
      <c r="T136" s="156">
        <f>T137+T178+T396</f>
        <v>0.66897000000000006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78</v>
      </c>
      <c r="AU136" s="19" t="s">
        <v>237</v>
      </c>
      <c r="BK136" s="157">
        <f>BK137+BK178+BK396</f>
        <v>0</v>
      </c>
    </row>
    <row r="137" s="12" customFormat="1" ht="25.92" customHeight="1">
      <c r="A137" s="12"/>
      <c r="B137" s="158"/>
      <c r="C137" s="12"/>
      <c r="D137" s="159" t="s">
        <v>78</v>
      </c>
      <c r="E137" s="160" t="s">
        <v>582</v>
      </c>
      <c r="F137" s="160" t="s">
        <v>583</v>
      </c>
      <c r="G137" s="12"/>
      <c r="H137" s="12"/>
      <c r="I137" s="161"/>
      <c r="J137" s="162">
        <f>BK137</f>
        <v>0</v>
      </c>
      <c r="K137" s="12"/>
      <c r="L137" s="158"/>
      <c r="M137" s="163"/>
      <c r="N137" s="164"/>
      <c r="O137" s="164"/>
      <c r="P137" s="165">
        <f>P138+P160+P170+P176</f>
        <v>0</v>
      </c>
      <c r="Q137" s="164"/>
      <c r="R137" s="165">
        <f>R138+R160+R170+R176</f>
        <v>0.74498380000000008</v>
      </c>
      <c r="S137" s="164"/>
      <c r="T137" s="166">
        <f>T138+T160+T170+T176</f>
        <v>0.0015943800000000001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79</v>
      </c>
      <c r="AY137" s="159" t="s">
        <v>255</v>
      </c>
      <c r="BK137" s="168">
        <f>BK138+BK160+BK170+BK176</f>
        <v>0</v>
      </c>
    </row>
    <row r="138" s="12" customFormat="1" ht="22.8" customHeight="1">
      <c r="A138" s="12"/>
      <c r="B138" s="158"/>
      <c r="C138" s="12"/>
      <c r="D138" s="159" t="s">
        <v>78</v>
      </c>
      <c r="E138" s="169" t="s">
        <v>287</v>
      </c>
      <c r="F138" s="169" t="s">
        <v>690</v>
      </c>
      <c r="G138" s="12"/>
      <c r="H138" s="12"/>
      <c r="I138" s="161"/>
      <c r="J138" s="170">
        <f>BK138</f>
        <v>0</v>
      </c>
      <c r="K138" s="12"/>
      <c r="L138" s="158"/>
      <c r="M138" s="163"/>
      <c r="N138" s="164"/>
      <c r="O138" s="164"/>
      <c r="P138" s="165">
        <f>SUM(P139:P159)</f>
        <v>0</v>
      </c>
      <c r="Q138" s="164"/>
      <c r="R138" s="165">
        <f>SUM(R139:R159)</f>
        <v>0.74235807000000009</v>
      </c>
      <c r="S138" s="164"/>
      <c r="T138" s="166">
        <f>SUM(T139:T159)</f>
        <v>0.0015943800000000001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87</v>
      </c>
      <c r="AY138" s="159" t="s">
        <v>255</v>
      </c>
      <c r="BK138" s="168">
        <f>SUM(BK139:BK159)</f>
        <v>0</v>
      </c>
    </row>
    <row r="139" s="2" customFormat="1" ht="24.15" customHeight="1">
      <c r="A139" s="38"/>
      <c r="B139" s="171"/>
      <c r="C139" s="172" t="s">
        <v>87</v>
      </c>
      <c r="D139" s="172" t="s">
        <v>258</v>
      </c>
      <c r="E139" s="173" t="s">
        <v>702</v>
      </c>
      <c r="F139" s="174" t="s">
        <v>703</v>
      </c>
      <c r="G139" s="175" t="s">
        <v>693</v>
      </c>
      <c r="H139" s="176">
        <v>37.947000000000003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0.0030000000000000001</v>
      </c>
      <c r="R139" s="181">
        <f>Q139*H139</f>
        <v>0.11384100000000001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2034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2035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2036</v>
      </c>
      <c r="G141" s="14"/>
      <c r="H141" s="196">
        <v>36.375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2037</v>
      </c>
      <c r="G142" s="14"/>
      <c r="H142" s="196">
        <v>15.195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1069</v>
      </c>
      <c r="G143" s="14"/>
      <c r="H143" s="196">
        <v>-0.42299999999999999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1070</v>
      </c>
      <c r="G144" s="14"/>
      <c r="H144" s="196">
        <v>-13.199999999999999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37.947000000000003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37.8" customHeight="1">
      <c r="A146" s="38"/>
      <c r="B146" s="171"/>
      <c r="C146" s="172" t="s">
        <v>90</v>
      </c>
      <c r="D146" s="172" t="s">
        <v>258</v>
      </c>
      <c r="E146" s="173" t="s">
        <v>708</v>
      </c>
      <c r="F146" s="174" t="s">
        <v>709</v>
      </c>
      <c r="G146" s="175" t="s">
        <v>693</v>
      </c>
      <c r="H146" s="176">
        <v>37.947000000000003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0.016500000000000001</v>
      </c>
      <c r="R146" s="181">
        <f>Q146*H146</f>
        <v>0.62612550000000011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270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2038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2035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2036</v>
      </c>
      <c r="G148" s="14"/>
      <c r="H148" s="196">
        <v>36.375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2037</v>
      </c>
      <c r="G149" s="14"/>
      <c r="H149" s="196">
        <v>15.195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4" customFormat="1">
      <c r="A150" s="14"/>
      <c r="B150" s="193"/>
      <c r="C150" s="14"/>
      <c r="D150" s="186" t="s">
        <v>265</v>
      </c>
      <c r="E150" s="194" t="s">
        <v>1</v>
      </c>
      <c r="F150" s="195" t="s">
        <v>1069</v>
      </c>
      <c r="G150" s="14"/>
      <c r="H150" s="196">
        <v>-0.42299999999999999</v>
      </c>
      <c r="I150" s="197"/>
      <c r="J150" s="14"/>
      <c r="K150" s="14"/>
      <c r="L150" s="193"/>
      <c r="M150" s="198"/>
      <c r="N150" s="199"/>
      <c r="O150" s="199"/>
      <c r="P150" s="199"/>
      <c r="Q150" s="199"/>
      <c r="R150" s="199"/>
      <c r="S150" s="199"/>
      <c r="T150" s="20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4" t="s">
        <v>265</v>
      </c>
      <c r="AU150" s="194" t="s">
        <v>90</v>
      </c>
      <c r="AV150" s="14" t="s">
        <v>90</v>
      </c>
      <c r="AW150" s="14" t="s">
        <v>35</v>
      </c>
      <c r="AX150" s="14" t="s">
        <v>79</v>
      </c>
      <c r="AY150" s="194" t="s">
        <v>255</v>
      </c>
    </row>
    <row r="151" s="14" customFormat="1">
      <c r="A151" s="14"/>
      <c r="B151" s="193"/>
      <c r="C151" s="14"/>
      <c r="D151" s="186" t="s">
        <v>265</v>
      </c>
      <c r="E151" s="194" t="s">
        <v>1</v>
      </c>
      <c r="F151" s="195" t="s">
        <v>1070</v>
      </c>
      <c r="G151" s="14"/>
      <c r="H151" s="196">
        <v>-13.199999999999999</v>
      </c>
      <c r="I151" s="197"/>
      <c r="J151" s="14"/>
      <c r="K151" s="14"/>
      <c r="L151" s="193"/>
      <c r="M151" s="198"/>
      <c r="N151" s="199"/>
      <c r="O151" s="199"/>
      <c r="P151" s="199"/>
      <c r="Q151" s="199"/>
      <c r="R151" s="199"/>
      <c r="S151" s="199"/>
      <c r="T151" s="20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194" t="s">
        <v>265</v>
      </c>
      <c r="AU151" s="194" t="s">
        <v>90</v>
      </c>
      <c r="AV151" s="14" t="s">
        <v>90</v>
      </c>
      <c r="AW151" s="14" t="s">
        <v>35</v>
      </c>
      <c r="AX151" s="14" t="s">
        <v>79</v>
      </c>
      <c r="AY151" s="194" t="s">
        <v>255</v>
      </c>
    </row>
    <row r="152" s="15" customFormat="1">
      <c r="A152" s="15"/>
      <c r="B152" s="201"/>
      <c r="C152" s="15"/>
      <c r="D152" s="186" t="s">
        <v>265</v>
      </c>
      <c r="E152" s="202" t="s">
        <v>1</v>
      </c>
      <c r="F152" s="203" t="s">
        <v>269</v>
      </c>
      <c r="G152" s="15"/>
      <c r="H152" s="204">
        <v>37.947000000000003</v>
      </c>
      <c r="I152" s="205"/>
      <c r="J152" s="15"/>
      <c r="K152" s="15"/>
      <c r="L152" s="201"/>
      <c r="M152" s="206"/>
      <c r="N152" s="207"/>
      <c r="O152" s="207"/>
      <c r="P152" s="207"/>
      <c r="Q152" s="207"/>
      <c r="R152" s="207"/>
      <c r="S152" s="207"/>
      <c r="T152" s="208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02" t="s">
        <v>265</v>
      </c>
      <c r="AU152" s="202" t="s">
        <v>90</v>
      </c>
      <c r="AV152" s="15" t="s">
        <v>270</v>
      </c>
      <c r="AW152" s="15" t="s">
        <v>35</v>
      </c>
      <c r="AX152" s="15" t="s">
        <v>87</v>
      </c>
      <c r="AY152" s="202" t="s">
        <v>255</v>
      </c>
    </row>
    <row r="153" s="2" customFormat="1" ht="33" customHeight="1">
      <c r="A153" s="38"/>
      <c r="B153" s="171"/>
      <c r="C153" s="172" t="s">
        <v>268</v>
      </c>
      <c r="D153" s="172" t="s">
        <v>258</v>
      </c>
      <c r="E153" s="173" t="s">
        <v>711</v>
      </c>
      <c r="F153" s="174" t="s">
        <v>712</v>
      </c>
      <c r="G153" s="175" t="s">
        <v>693</v>
      </c>
      <c r="H153" s="176">
        <v>26.573</v>
      </c>
      <c r="I153" s="177"/>
      <c r="J153" s="178">
        <f>ROUND(I153*H153,2)</f>
        <v>0</v>
      </c>
      <c r="K153" s="174" t="s">
        <v>262</v>
      </c>
      <c r="L153" s="39"/>
      <c r="M153" s="179" t="s">
        <v>1</v>
      </c>
      <c r="N153" s="180" t="s">
        <v>44</v>
      </c>
      <c r="O153" s="77"/>
      <c r="P153" s="181">
        <f>O153*H153</f>
        <v>0</v>
      </c>
      <c r="Q153" s="181">
        <v>9.0000000000000006E-05</v>
      </c>
      <c r="R153" s="181">
        <f>Q153*H153</f>
        <v>0.00239157</v>
      </c>
      <c r="S153" s="181">
        <v>6.0000000000000002E-05</v>
      </c>
      <c r="T153" s="182">
        <f>S153*H153</f>
        <v>0.0015943800000000001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3" t="s">
        <v>270</v>
      </c>
      <c r="AT153" s="183" t="s">
        <v>258</v>
      </c>
      <c r="AU153" s="183" t="s">
        <v>90</v>
      </c>
      <c r="AY153" s="19" t="s">
        <v>255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19" t="s">
        <v>87</v>
      </c>
      <c r="BK153" s="184">
        <f>ROUND(I153*H153,2)</f>
        <v>0</v>
      </c>
      <c r="BL153" s="19" t="s">
        <v>270</v>
      </c>
      <c r="BM153" s="183" t="s">
        <v>2039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714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1073</v>
      </c>
      <c r="G155" s="14"/>
      <c r="H155" s="196">
        <v>1.7729999999999999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1074</v>
      </c>
      <c r="G156" s="14"/>
      <c r="H156" s="196">
        <v>19.800000000000001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3" customFormat="1">
      <c r="A157" s="13"/>
      <c r="B157" s="185"/>
      <c r="C157" s="13"/>
      <c r="D157" s="186" t="s">
        <v>265</v>
      </c>
      <c r="E157" s="187" t="s">
        <v>1</v>
      </c>
      <c r="F157" s="188" t="s">
        <v>1075</v>
      </c>
      <c r="G157" s="13"/>
      <c r="H157" s="187" t="s">
        <v>1</v>
      </c>
      <c r="I157" s="189"/>
      <c r="J157" s="13"/>
      <c r="K157" s="13"/>
      <c r="L157" s="185"/>
      <c r="M157" s="190"/>
      <c r="N157" s="191"/>
      <c r="O157" s="191"/>
      <c r="P157" s="191"/>
      <c r="Q157" s="191"/>
      <c r="R157" s="191"/>
      <c r="S157" s="191"/>
      <c r="T157" s="19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87" t="s">
        <v>265</v>
      </c>
      <c r="AU157" s="187" t="s">
        <v>90</v>
      </c>
      <c r="AV157" s="13" t="s">
        <v>87</v>
      </c>
      <c r="AW157" s="13" t="s">
        <v>35</v>
      </c>
      <c r="AX157" s="13" t="s">
        <v>79</v>
      </c>
      <c r="AY157" s="187" t="s">
        <v>255</v>
      </c>
    </row>
    <row r="158" s="14" customFormat="1">
      <c r="A158" s="14"/>
      <c r="B158" s="193"/>
      <c r="C158" s="14"/>
      <c r="D158" s="186" t="s">
        <v>265</v>
      </c>
      <c r="E158" s="194" t="s">
        <v>1</v>
      </c>
      <c r="F158" s="195" t="s">
        <v>1076</v>
      </c>
      <c r="G158" s="14"/>
      <c r="H158" s="196">
        <v>5</v>
      </c>
      <c r="I158" s="197"/>
      <c r="J158" s="14"/>
      <c r="K158" s="14"/>
      <c r="L158" s="193"/>
      <c r="M158" s="198"/>
      <c r="N158" s="199"/>
      <c r="O158" s="199"/>
      <c r="P158" s="199"/>
      <c r="Q158" s="199"/>
      <c r="R158" s="199"/>
      <c r="S158" s="199"/>
      <c r="T158" s="20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194" t="s">
        <v>265</v>
      </c>
      <c r="AU158" s="194" t="s">
        <v>90</v>
      </c>
      <c r="AV158" s="14" t="s">
        <v>90</v>
      </c>
      <c r="AW158" s="14" t="s">
        <v>35</v>
      </c>
      <c r="AX158" s="14" t="s">
        <v>79</v>
      </c>
      <c r="AY158" s="194" t="s">
        <v>255</v>
      </c>
    </row>
    <row r="159" s="15" customFormat="1">
      <c r="A159" s="15"/>
      <c r="B159" s="201"/>
      <c r="C159" s="15"/>
      <c r="D159" s="186" t="s">
        <v>265</v>
      </c>
      <c r="E159" s="202" t="s">
        <v>1</v>
      </c>
      <c r="F159" s="203" t="s">
        <v>269</v>
      </c>
      <c r="G159" s="15"/>
      <c r="H159" s="204">
        <v>26.573</v>
      </c>
      <c r="I159" s="205"/>
      <c r="J159" s="15"/>
      <c r="K159" s="15"/>
      <c r="L159" s="201"/>
      <c r="M159" s="206"/>
      <c r="N159" s="207"/>
      <c r="O159" s="207"/>
      <c r="P159" s="207"/>
      <c r="Q159" s="207"/>
      <c r="R159" s="207"/>
      <c r="S159" s="207"/>
      <c r="T159" s="208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02" t="s">
        <v>265</v>
      </c>
      <c r="AU159" s="202" t="s">
        <v>90</v>
      </c>
      <c r="AV159" s="15" t="s">
        <v>270</v>
      </c>
      <c r="AW159" s="15" t="s">
        <v>35</v>
      </c>
      <c r="AX159" s="15" t="s">
        <v>87</v>
      </c>
      <c r="AY159" s="202" t="s">
        <v>255</v>
      </c>
    </row>
    <row r="160" s="12" customFormat="1" ht="22.8" customHeight="1">
      <c r="A160" s="12"/>
      <c r="B160" s="158"/>
      <c r="C160" s="12"/>
      <c r="D160" s="159" t="s">
        <v>78</v>
      </c>
      <c r="E160" s="169" t="s">
        <v>301</v>
      </c>
      <c r="F160" s="169" t="s">
        <v>584</v>
      </c>
      <c r="G160" s="12"/>
      <c r="H160" s="12"/>
      <c r="I160" s="161"/>
      <c r="J160" s="170">
        <f>BK160</f>
        <v>0</v>
      </c>
      <c r="K160" s="12"/>
      <c r="L160" s="158"/>
      <c r="M160" s="163"/>
      <c r="N160" s="164"/>
      <c r="O160" s="164"/>
      <c r="P160" s="165">
        <f>SUM(P161:P169)</f>
        <v>0</v>
      </c>
      <c r="Q160" s="164"/>
      <c r="R160" s="165">
        <f>SUM(R161:R169)</f>
        <v>0.0026257300000000002</v>
      </c>
      <c r="S160" s="164"/>
      <c r="T160" s="166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59" t="s">
        <v>87</v>
      </c>
      <c r="AT160" s="167" t="s">
        <v>78</v>
      </c>
      <c r="AU160" s="167" t="s">
        <v>87</v>
      </c>
      <c r="AY160" s="159" t="s">
        <v>255</v>
      </c>
      <c r="BK160" s="168">
        <f>SUM(BK161:BK169)</f>
        <v>0</v>
      </c>
    </row>
    <row r="161" s="2" customFormat="1" ht="37.8" customHeight="1">
      <c r="A161" s="38"/>
      <c r="B161" s="171"/>
      <c r="C161" s="172" t="s">
        <v>270</v>
      </c>
      <c r="D161" s="172" t="s">
        <v>258</v>
      </c>
      <c r="E161" s="173" t="s">
        <v>718</v>
      </c>
      <c r="F161" s="174" t="s">
        <v>719</v>
      </c>
      <c r="G161" s="175" t="s">
        <v>693</v>
      </c>
      <c r="H161" s="176">
        <v>60.25</v>
      </c>
      <c r="I161" s="177"/>
      <c r="J161" s="178">
        <f>ROUND(I161*H161,2)</f>
        <v>0</v>
      </c>
      <c r="K161" s="174" t="s">
        <v>262</v>
      </c>
      <c r="L161" s="39"/>
      <c r="M161" s="179" t="s">
        <v>1</v>
      </c>
      <c r="N161" s="180" t="s">
        <v>44</v>
      </c>
      <c r="O161" s="77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3" t="s">
        <v>270</v>
      </c>
      <c r="AT161" s="183" t="s">
        <v>258</v>
      </c>
      <c r="AU161" s="183" t="s">
        <v>90</v>
      </c>
      <c r="AY161" s="19" t="s">
        <v>255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19" t="s">
        <v>87</v>
      </c>
      <c r="BK161" s="184">
        <f>ROUND(I161*H161,2)</f>
        <v>0</v>
      </c>
      <c r="BL161" s="19" t="s">
        <v>270</v>
      </c>
      <c r="BM161" s="183" t="s">
        <v>2040</v>
      </c>
    </row>
    <row r="162" s="14" customFormat="1">
      <c r="A162" s="14"/>
      <c r="B162" s="193"/>
      <c r="C162" s="14"/>
      <c r="D162" s="186" t="s">
        <v>265</v>
      </c>
      <c r="E162" s="194" t="s">
        <v>1</v>
      </c>
      <c r="F162" s="195" t="s">
        <v>2041</v>
      </c>
      <c r="G162" s="14"/>
      <c r="H162" s="196">
        <v>60.25</v>
      </c>
      <c r="I162" s="197"/>
      <c r="J162" s="14"/>
      <c r="K162" s="14"/>
      <c r="L162" s="193"/>
      <c r="M162" s="198"/>
      <c r="N162" s="199"/>
      <c r="O162" s="199"/>
      <c r="P162" s="199"/>
      <c r="Q162" s="199"/>
      <c r="R162" s="199"/>
      <c r="S162" s="199"/>
      <c r="T162" s="20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4" t="s">
        <v>265</v>
      </c>
      <c r="AU162" s="194" t="s">
        <v>90</v>
      </c>
      <c r="AV162" s="14" t="s">
        <v>90</v>
      </c>
      <c r="AW162" s="14" t="s">
        <v>35</v>
      </c>
      <c r="AX162" s="14" t="s">
        <v>87</v>
      </c>
      <c r="AY162" s="194" t="s">
        <v>255</v>
      </c>
    </row>
    <row r="163" s="2" customFormat="1" ht="37.8" customHeight="1">
      <c r="A163" s="38"/>
      <c r="B163" s="171"/>
      <c r="C163" s="172" t="s">
        <v>282</v>
      </c>
      <c r="D163" s="172" t="s">
        <v>258</v>
      </c>
      <c r="E163" s="173" t="s">
        <v>722</v>
      </c>
      <c r="F163" s="174" t="s">
        <v>723</v>
      </c>
      <c r="G163" s="175" t="s">
        <v>693</v>
      </c>
      <c r="H163" s="176">
        <v>21.573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1.0000000000000001E-05</v>
      </c>
      <c r="R163" s="181">
        <f>Q163*H163</f>
        <v>0.00021573000000000002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2042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714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1073</v>
      </c>
      <c r="G165" s="14"/>
      <c r="H165" s="196">
        <v>1.7729999999999999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4" customFormat="1">
      <c r="A166" s="14"/>
      <c r="B166" s="193"/>
      <c r="C166" s="14"/>
      <c r="D166" s="186" t="s">
        <v>265</v>
      </c>
      <c r="E166" s="194" t="s">
        <v>1</v>
      </c>
      <c r="F166" s="195" t="s">
        <v>1074</v>
      </c>
      <c r="G166" s="14"/>
      <c r="H166" s="196">
        <v>19.800000000000001</v>
      </c>
      <c r="I166" s="197"/>
      <c r="J166" s="14"/>
      <c r="K166" s="14"/>
      <c r="L166" s="193"/>
      <c r="M166" s="198"/>
      <c r="N166" s="199"/>
      <c r="O166" s="199"/>
      <c r="P166" s="199"/>
      <c r="Q166" s="199"/>
      <c r="R166" s="199"/>
      <c r="S166" s="199"/>
      <c r="T166" s="20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194" t="s">
        <v>265</v>
      </c>
      <c r="AU166" s="194" t="s">
        <v>90</v>
      </c>
      <c r="AV166" s="14" t="s">
        <v>90</v>
      </c>
      <c r="AW166" s="14" t="s">
        <v>35</v>
      </c>
      <c r="AX166" s="14" t="s">
        <v>79</v>
      </c>
      <c r="AY166" s="194" t="s">
        <v>255</v>
      </c>
    </row>
    <row r="167" s="15" customFormat="1">
      <c r="A167" s="15"/>
      <c r="B167" s="201"/>
      <c r="C167" s="15"/>
      <c r="D167" s="186" t="s">
        <v>265</v>
      </c>
      <c r="E167" s="202" t="s">
        <v>1</v>
      </c>
      <c r="F167" s="203" t="s">
        <v>269</v>
      </c>
      <c r="G167" s="15"/>
      <c r="H167" s="204">
        <v>21.573</v>
      </c>
      <c r="I167" s="205"/>
      <c r="J167" s="15"/>
      <c r="K167" s="15"/>
      <c r="L167" s="201"/>
      <c r="M167" s="206"/>
      <c r="N167" s="207"/>
      <c r="O167" s="207"/>
      <c r="P167" s="207"/>
      <c r="Q167" s="207"/>
      <c r="R167" s="207"/>
      <c r="S167" s="207"/>
      <c r="T167" s="208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02" t="s">
        <v>265</v>
      </c>
      <c r="AU167" s="202" t="s">
        <v>90</v>
      </c>
      <c r="AV167" s="15" t="s">
        <v>270</v>
      </c>
      <c r="AW167" s="15" t="s">
        <v>35</v>
      </c>
      <c r="AX167" s="15" t="s">
        <v>87</v>
      </c>
      <c r="AY167" s="202" t="s">
        <v>255</v>
      </c>
    </row>
    <row r="168" s="2" customFormat="1" ht="37.8" customHeight="1">
      <c r="A168" s="38"/>
      <c r="B168" s="171"/>
      <c r="C168" s="172" t="s">
        <v>287</v>
      </c>
      <c r="D168" s="172" t="s">
        <v>258</v>
      </c>
      <c r="E168" s="173" t="s">
        <v>725</v>
      </c>
      <c r="F168" s="174" t="s">
        <v>726</v>
      </c>
      <c r="G168" s="175" t="s">
        <v>693</v>
      </c>
      <c r="H168" s="176">
        <v>60.25</v>
      </c>
      <c r="I168" s="177"/>
      <c r="J168" s="178">
        <f>ROUND(I168*H168,2)</f>
        <v>0</v>
      </c>
      <c r="K168" s="174" t="s">
        <v>262</v>
      </c>
      <c r="L168" s="39"/>
      <c r="M168" s="179" t="s">
        <v>1</v>
      </c>
      <c r="N168" s="180" t="s">
        <v>44</v>
      </c>
      <c r="O168" s="77"/>
      <c r="P168" s="181">
        <f>O168*H168</f>
        <v>0</v>
      </c>
      <c r="Q168" s="181">
        <v>4.0000000000000003E-05</v>
      </c>
      <c r="R168" s="181">
        <f>Q168*H168</f>
        <v>0.0024100000000000002</v>
      </c>
      <c r="S168" s="181">
        <v>0</v>
      </c>
      <c r="T168" s="18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3" t="s">
        <v>270</v>
      </c>
      <c r="AT168" s="183" t="s">
        <v>258</v>
      </c>
      <c r="AU168" s="183" t="s">
        <v>90</v>
      </c>
      <c r="AY168" s="19" t="s">
        <v>255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19" t="s">
        <v>87</v>
      </c>
      <c r="BK168" s="184">
        <f>ROUND(I168*H168,2)</f>
        <v>0</v>
      </c>
      <c r="BL168" s="19" t="s">
        <v>270</v>
      </c>
      <c r="BM168" s="183" t="s">
        <v>2043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2041</v>
      </c>
      <c r="G169" s="14"/>
      <c r="H169" s="196">
        <v>60.25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87</v>
      </c>
      <c r="AY169" s="194" t="s">
        <v>255</v>
      </c>
    </row>
    <row r="170" s="12" customFormat="1" ht="22.8" customHeight="1">
      <c r="A170" s="12"/>
      <c r="B170" s="158"/>
      <c r="C170" s="12"/>
      <c r="D170" s="159" t="s">
        <v>78</v>
      </c>
      <c r="E170" s="169" t="s">
        <v>600</v>
      </c>
      <c r="F170" s="169" t="s">
        <v>601</v>
      </c>
      <c r="G170" s="12"/>
      <c r="H170" s="12"/>
      <c r="I170" s="161"/>
      <c r="J170" s="170">
        <f>BK170</f>
        <v>0</v>
      </c>
      <c r="K170" s="12"/>
      <c r="L170" s="158"/>
      <c r="M170" s="163"/>
      <c r="N170" s="164"/>
      <c r="O170" s="164"/>
      <c r="P170" s="165">
        <f>SUM(P171:P175)</f>
        <v>0</v>
      </c>
      <c r="Q170" s="164"/>
      <c r="R170" s="165">
        <f>SUM(R171:R175)</f>
        <v>0</v>
      </c>
      <c r="S170" s="164"/>
      <c r="T170" s="166">
        <f>SUM(T171:T175)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59" t="s">
        <v>87</v>
      </c>
      <c r="AT170" s="167" t="s">
        <v>78</v>
      </c>
      <c r="AU170" s="167" t="s">
        <v>87</v>
      </c>
      <c r="AY170" s="159" t="s">
        <v>255</v>
      </c>
      <c r="BK170" s="168">
        <f>SUM(BK171:BK175)</f>
        <v>0</v>
      </c>
    </row>
    <row r="171" s="2" customFormat="1" ht="37.8" customHeight="1">
      <c r="A171" s="38"/>
      <c r="B171" s="171"/>
      <c r="C171" s="172" t="s">
        <v>291</v>
      </c>
      <c r="D171" s="172" t="s">
        <v>258</v>
      </c>
      <c r="E171" s="173" t="s">
        <v>728</v>
      </c>
      <c r="F171" s="174" t="s">
        <v>729</v>
      </c>
      <c r="G171" s="175" t="s">
        <v>604</v>
      </c>
      <c r="H171" s="176">
        <v>0.66900000000000004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2044</v>
      </c>
    </row>
    <row r="172" s="2" customFormat="1" ht="33" customHeight="1">
      <c r="A172" s="38"/>
      <c r="B172" s="171"/>
      <c r="C172" s="172" t="s">
        <v>280</v>
      </c>
      <c r="D172" s="172" t="s">
        <v>258</v>
      </c>
      <c r="E172" s="173" t="s">
        <v>606</v>
      </c>
      <c r="F172" s="174" t="s">
        <v>607</v>
      </c>
      <c r="G172" s="175" t="s">
        <v>604</v>
      </c>
      <c r="H172" s="176">
        <v>0.66900000000000004</v>
      </c>
      <c r="I172" s="177"/>
      <c r="J172" s="178">
        <f>ROUND(I172*H172,2)</f>
        <v>0</v>
      </c>
      <c r="K172" s="174" t="s">
        <v>262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270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270</v>
      </c>
      <c r="BM172" s="183" t="s">
        <v>2045</v>
      </c>
    </row>
    <row r="173" s="2" customFormat="1" ht="44.25" customHeight="1">
      <c r="A173" s="38"/>
      <c r="B173" s="171"/>
      <c r="C173" s="172" t="s">
        <v>301</v>
      </c>
      <c r="D173" s="172" t="s">
        <v>258</v>
      </c>
      <c r="E173" s="173" t="s">
        <v>609</v>
      </c>
      <c r="F173" s="174" t="s">
        <v>732</v>
      </c>
      <c r="G173" s="175" t="s">
        <v>604</v>
      </c>
      <c r="H173" s="176">
        <v>10.035</v>
      </c>
      <c r="I173" s="177"/>
      <c r="J173" s="178">
        <f>ROUND(I173*H173,2)</f>
        <v>0</v>
      </c>
      <c r="K173" s="174" t="s">
        <v>262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270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2046</v>
      </c>
    </row>
    <row r="174" s="14" customFormat="1">
      <c r="A174" s="14"/>
      <c r="B174" s="193"/>
      <c r="C174" s="14"/>
      <c r="D174" s="186" t="s">
        <v>265</v>
      </c>
      <c r="E174" s="194" t="s">
        <v>1</v>
      </c>
      <c r="F174" s="195" t="s">
        <v>2047</v>
      </c>
      <c r="G174" s="14"/>
      <c r="H174" s="196">
        <v>10.035</v>
      </c>
      <c r="I174" s="197"/>
      <c r="J174" s="14"/>
      <c r="K174" s="14"/>
      <c r="L174" s="193"/>
      <c r="M174" s="198"/>
      <c r="N174" s="199"/>
      <c r="O174" s="199"/>
      <c r="P174" s="199"/>
      <c r="Q174" s="199"/>
      <c r="R174" s="199"/>
      <c r="S174" s="199"/>
      <c r="T174" s="20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4" t="s">
        <v>265</v>
      </c>
      <c r="AU174" s="194" t="s">
        <v>90</v>
      </c>
      <c r="AV174" s="14" t="s">
        <v>90</v>
      </c>
      <c r="AW174" s="14" t="s">
        <v>35</v>
      </c>
      <c r="AX174" s="14" t="s">
        <v>87</v>
      </c>
      <c r="AY174" s="194" t="s">
        <v>255</v>
      </c>
    </row>
    <row r="175" s="2" customFormat="1" ht="44.25" customHeight="1">
      <c r="A175" s="38"/>
      <c r="B175" s="171"/>
      <c r="C175" s="172" t="s">
        <v>307</v>
      </c>
      <c r="D175" s="172" t="s">
        <v>258</v>
      </c>
      <c r="E175" s="173" t="s">
        <v>616</v>
      </c>
      <c r="F175" s="174" t="s">
        <v>617</v>
      </c>
      <c r="G175" s="175" t="s">
        <v>604</v>
      </c>
      <c r="H175" s="176">
        <v>0.66900000000000004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270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2048</v>
      </c>
    </row>
    <row r="176" s="12" customFormat="1" ht="22.8" customHeight="1">
      <c r="A176" s="12"/>
      <c r="B176" s="158"/>
      <c r="C176" s="12"/>
      <c r="D176" s="159" t="s">
        <v>78</v>
      </c>
      <c r="E176" s="169" t="s">
        <v>736</v>
      </c>
      <c r="F176" s="169" t="s">
        <v>737</v>
      </c>
      <c r="G176" s="12"/>
      <c r="H176" s="12"/>
      <c r="I176" s="161"/>
      <c r="J176" s="170">
        <f>BK176</f>
        <v>0</v>
      </c>
      <c r="K176" s="12"/>
      <c r="L176" s="158"/>
      <c r="M176" s="163"/>
      <c r="N176" s="164"/>
      <c r="O176" s="164"/>
      <c r="P176" s="165">
        <f>P177</f>
        <v>0</v>
      </c>
      <c r="Q176" s="164"/>
      <c r="R176" s="165">
        <f>R177</f>
        <v>0</v>
      </c>
      <c r="S176" s="164"/>
      <c r="T176" s="166">
        <f>T177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59" t="s">
        <v>87</v>
      </c>
      <c r="AT176" s="167" t="s">
        <v>78</v>
      </c>
      <c r="AU176" s="167" t="s">
        <v>87</v>
      </c>
      <c r="AY176" s="159" t="s">
        <v>255</v>
      </c>
      <c r="BK176" s="168">
        <f>BK177</f>
        <v>0</v>
      </c>
    </row>
    <row r="177" s="2" customFormat="1" ht="62.7" customHeight="1">
      <c r="A177" s="38"/>
      <c r="B177" s="171"/>
      <c r="C177" s="172" t="s">
        <v>312</v>
      </c>
      <c r="D177" s="172" t="s">
        <v>258</v>
      </c>
      <c r="E177" s="173" t="s">
        <v>738</v>
      </c>
      <c r="F177" s="174" t="s">
        <v>739</v>
      </c>
      <c r="G177" s="175" t="s">
        <v>604</v>
      </c>
      <c r="H177" s="176">
        <v>0.745</v>
      </c>
      <c r="I177" s="177"/>
      <c r="J177" s="178">
        <f>ROUND(I177*H177,2)</f>
        <v>0</v>
      </c>
      <c r="K177" s="174" t="s">
        <v>262</v>
      </c>
      <c r="L177" s="39"/>
      <c r="M177" s="179" t="s">
        <v>1</v>
      </c>
      <c r="N177" s="180" t="s">
        <v>44</v>
      </c>
      <c r="O177" s="77"/>
      <c r="P177" s="181">
        <f>O177*H177</f>
        <v>0</v>
      </c>
      <c r="Q177" s="181">
        <v>0</v>
      </c>
      <c r="R177" s="181">
        <f>Q177*H177</f>
        <v>0</v>
      </c>
      <c r="S177" s="181">
        <v>0</v>
      </c>
      <c r="T177" s="18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3" t="s">
        <v>270</v>
      </c>
      <c r="AT177" s="183" t="s">
        <v>258</v>
      </c>
      <c r="AU177" s="183" t="s">
        <v>90</v>
      </c>
      <c r="AY177" s="19" t="s">
        <v>255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19" t="s">
        <v>87</v>
      </c>
      <c r="BK177" s="184">
        <f>ROUND(I177*H177,2)</f>
        <v>0</v>
      </c>
      <c r="BL177" s="19" t="s">
        <v>270</v>
      </c>
      <c r="BM177" s="183" t="s">
        <v>2049</v>
      </c>
    </row>
    <row r="178" s="12" customFormat="1" ht="25.92" customHeight="1">
      <c r="A178" s="12"/>
      <c r="B178" s="158"/>
      <c r="C178" s="12"/>
      <c r="D178" s="159" t="s">
        <v>78</v>
      </c>
      <c r="E178" s="160" t="s">
        <v>253</v>
      </c>
      <c r="F178" s="160" t="s">
        <v>254</v>
      </c>
      <c r="G178" s="12"/>
      <c r="H178" s="12"/>
      <c r="I178" s="161"/>
      <c r="J178" s="162">
        <f>BK178</f>
        <v>0</v>
      </c>
      <c r="K178" s="12"/>
      <c r="L178" s="158"/>
      <c r="M178" s="163"/>
      <c r="N178" s="164"/>
      <c r="O178" s="164"/>
      <c r="P178" s="165">
        <f>P179+P200+P206+P245+P279+P315+P353</f>
        <v>0</v>
      </c>
      <c r="Q178" s="164"/>
      <c r="R178" s="165">
        <f>R179+R200+R206+R245+R279+R315+R353</f>
        <v>1.1894215399999999</v>
      </c>
      <c r="S178" s="164"/>
      <c r="T178" s="166">
        <f>T179+T200+T206+T245+T279+T315+T353</f>
        <v>0.66737562000000006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159" t="s">
        <v>90</v>
      </c>
      <c r="AT178" s="167" t="s">
        <v>78</v>
      </c>
      <c r="AU178" s="167" t="s">
        <v>79</v>
      </c>
      <c r="AY178" s="159" t="s">
        <v>255</v>
      </c>
      <c r="BK178" s="168">
        <f>BK179+BK200+BK206+BK245+BK279+BK315+BK353</f>
        <v>0</v>
      </c>
    </row>
    <row r="179" s="12" customFormat="1" ht="22.8" customHeight="1">
      <c r="A179" s="12"/>
      <c r="B179" s="158"/>
      <c r="C179" s="12"/>
      <c r="D179" s="159" t="s">
        <v>78</v>
      </c>
      <c r="E179" s="169" t="s">
        <v>1087</v>
      </c>
      <c r="F179" s="169" t="s">
        <v>1088</v>
      </c>
      <c r="G179" s="12"/>
      <c r="H179" s="12"/>
      <c r="I179" s="161"/>
      <c r="J179" s="170">
        <f>BK179</f>
        <v>0</v>
      </c>
      <c r="K179" s="12"/>
      <c r="L179" s="158"/>
      <c r="M179" s="163"/>
      <c r="N179" s="164"/>
      <c r="O179" s="164"/>
      <c r="P179" s="165">
        <f>SUM(P180:P199)</f>
        <v>0</v>
      </c>
      <c r="Q179" s="164"/>
      <c r="R179" s="165">
        <f>SUM(R180:R199)</f>
        <v>0.035720000000000002</v>
      </c>
      <c r="S179" s="164"/>
      <c r="T179" s="166">
        <f>SUM(T180:T199)</f>
        <v>0.02102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159" t="s">
        <v>90</v>
      </c>
      <c r="AT179" s="167" t="s">
        <v>78</v>
      </c>
      <c r="AU179" s="167" t="s">
        <v>87</v>
      </c>
      <c r="AY179" s="159" t="s">
        <v>255</v>
      </c>
      <c r="BK179" s="168">
        <f>SUM(BK180:BK199)</f>
        <v>0</v>
      </c>
    </row>
    <row r="180" s="2" customFormat="1" ht="16.5" customHeight="1">
      <c r="A180" s="38"/>
      <c r="B180" s="171"/>
      <c r="C180" s="172" t="s">
        <v>8</v>
      </c>
      <c r="D180" s="172" t="s">
        <v>258</v>
      </c>
      <c r="E180" s="173" t="s">
        <v>1089</v>
      </c>
      <c r="F180" s="174" t="s">
        <v>1090</v>
      </c>
      <c r="G180" s="175" t="s">
        <v>1091</v>
      </c>
      <c r="H180" s="176">
        <v>1</v>
      </c>
      <c r="I180" s="177"/>
      <c r="J180" s="178">
        <f>ROUND(I180*H180,2)</f>
        <v>0</v>
      </c>
      <c r="K180" s="174" t="s">
        <v>262</v>
      </c>
      <c r="L180" s="39"/>
      <c r="M180" s="179" t="s">
        <v>1</v>
      </c>
      <c r="N180" s="180" t="s">
        <v>44</v>
      </c>
      <c r="O180" s="77"/>
      <c r="P180" s="181">
        <f>O180*H180</f>
        <v>0</v>
      </c>
      <c r="Q180" s="181">
        <v>0</v>
      </c>
      <c r="R180" s="181">
        <f>Q180*H180</f>
        <v>0</v>
      </c>
      <c r="S180" s="181">
        <v>0.019460000000000002</v>
      </c>
      <c r="T180" s="182">
        <f>S180*H180</f>
        <v>0.019460000000000002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3" t="s">
        <v>263</v>
      </c>
      <c r="AT180" s="183" t="s">
        <v>258</v>
      </c>
      <c r="AU180" s="183" t="s">
        <v>90</v>
      </c>
      <c r="AY180" s="19" t="s">
        <v>255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19" t="s">
        <v>87</v>
      </c>
      <c r="BK180" s="184">
        <f>ROUND(I180*H180,2)</f>
        <v>0</v>
      </c>
      <c r="BL180" s="19" t="s">
        <v>263</v>
      </c>
      <c r="BM180" s="183" t="s">
        <v>2050</v>
      </c>
    </row>
    <row r="181" s="13" customFormat="1">
      <c r="A181" s="13"/>
      <c r="B181" s="185"/>
      <c r="C181" s="13"/>
      <c r="D181" s="186" t="s">
        <v>265</v>
      </c>
      <c r="E181" s="187" t="s">
        <v>1</v>
      </c>
      <c r="F181" s="188" t="s">
        <v>2035</v>
      </c>
      <c r="G181" s="13"/>
      <c r="H181" s="187" t="s">
        <v>1</v>
      </c>
      <c r="I181" s="189"/>
      <c r="J181" s="13"/>
      <c r="K181" s="13"/>
      <c r="L181" s="185"/>
      <c r="M181" s="190"/>
      <c r="N181" s="191"/>
      <c r="O181" s="191"/>
      <c r="P181" s="191"/>
      <c r="Q181" s="191"/>
      <c r="R181" s="191"/>
      <c r="S181" s="191"/>
      <c r="T181" s="19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187" t="s">
        <v>265</v>
      </c>
      <c r="AU181" s="187" t="s">
        <v>90</v>
      </c>
      <c r="AV181" s="13" t="s">
        <v>87</v>
      </c>
      <c r="AW181" s="13" t="s">
        <v>35</v>
      </c>
      <c r="AX181" s="13" t="s">
        <v>79</v>
      </c>
      <c r="AY181" s="187" t="s">
        <v>255</v>
      </c>
    </row>
    <row r="182" s="14" customFormat="1">
      <c r="A182" s="14"/>
      <c r="B182" s="193"/>
      <c r="C182" s="14"/>
      <c r="D182" s="186" t="s">
        <v>265</v>
      </c>
      <c r="E182" s="194" t="s">
        <v>1</v>
      </c>
      <c r="F182" s="195" t="s">
        <v>87</v>
      </c>
      <c r="G182" s="14"/>
      <c r="H182" s="196">
        <v>1</v>
      </c>
      <c r="I182" s="197"/>
      <c r="J182" s="14"/>
      <c r="K182" s="14"/>
      <c r="L182" s="193"/>
      <c r="M182" s="198"/>
      <c r="N182" s="199"/>
      <c r="O182" s="199"/>
      <c r="P182" s="199"/>
      <c r="Q182" s="199"/>
      <c r="R182" s="199"/>
      <c r="S182" s="199"/>
      <c r="T182" s="20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194" t="s">
        <v>265</v>
      </c>
      <c r="AU182" s="194" t="s">
        <v>90</v>
      </c>
      <c r="AV182" s="14" t="s">
        <v>90</v>
      </c>
      <c r="AW182" s="14" t="s">
        <v>35</v>
      </c>
      <c r="AX182" s="14" t="s">
        <v>87</v>
      </c>
      <c r="AY182" s="194" t="s">
        <v>255</v>
      </c>
    </row>
    <row r="183" s="2" customFormat="1" ht="37.8" customHeight="1">
      <c r="A183" s="38"/>
      <c r="B183" s="171"/>
      <c r="C183" s="172" t="s">
        <v>320</v>
      </c>
      <c r="D183" s="172" t="s">
        <v>258</v>
      </c>
      <c r="E183" s="173" t="s">
        <v>1093</v>
      </c>
      <c r="F183" s="174" t="s">
        <v>1094</v>
      </c>
      <c r="G183" s="175" t="s">
        <v>1091</v>
      </c>
      <c r="H183" s="176">
        <v>1</v>
      </c>
      <c r="I183" s="177"/>
      <c r="J183" s="178">
        <f>ROUND(I183*H183,2)</f>
        <v>0</v>
      </c>
      <c r="K183" s="174" t="s">
        <v>262</v>
      </c>
      <c r="L183" s="39"/>
      <c r="M183" s="179" t="s">
        <v>1</v>
      </c>
      <c r="N183" s="180" t="s">
        <v>44</v>
      </c>
      <c r="O183" s="77"/>
      <c r="P183" s="181">
        <f>O183*H183</f>
        <v>0</v>
      </c>
      <c r="Q183" s="181">
        <v>0.021219999999999999</v>
      </c>
      <c r="R183" s="181">
        <f>Q183*H183</f>
        <v>0.021219999999999999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263</v>
      </c>
      <c r="AT183" s="183" t="s">
        <v>258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263</v>
      </c>
      <c r="BM183" s="183" t="s">
        <v>2051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2035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87</v>
      </c>
      <c r="G185" s="14"/>
      <c r="H185" s="196">
        <v>1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87</v>
      </c>
      <c r="AY185" s="194" t="s">
        <v>255</v>
      </c>
    </row>
    <row r="186" s="2" customFormat="1" ht="16.5" customHeight="1">
      <c r="A186" s="38"/>
      <c r="B186" s="171"/>
      <c r="C186" s="172" t="s">
        <v>325</v>
      </c>
      <c r="D186" s="172" t="s">
        <v>258</v>
      </c>
      <c r="E186" s="173" t="s">
        <v>1096</v>
      </c>
      <c r="F186" s="174" t="s">
        <v>1097</v>
      </c>
      <c r="G186" s="175" t="s">
        <v>1091</v>
      </c>
      <c r="H186" s="176">
        <v>1</v>
      </c>
      <c r="I186" s="177"/>
      <c r="J186" s="178">
        <f>ROUND(I186*H186,2)</f>
        <v>0</v>
      </c>
      <c r="K186" s="174" t="s">
        <v>262</v>
      </c>
      <c r="L186" s="39"/>
      <c r="M186" s="179" t="s">
        <v>1</v>
      </c>
      <c r="N186" s="180" t="s">
        <v>44</v>
      </c>
      <c r="O186" s="77"/>
      <c r="P186" s="181">
        <f>O186*H186</f>
        <v>0</v>
      </c>
      <c r="Q186" s="181">
        <v>0</v>
      </c>
      <c r="R186" s="181">
        <f>Q186*H186</f>
        <v>0</v>
      </c>
      <c r="S186" s="181">
        <v>0.00156</v>
      </c>
      <c r="T186" s="182">
        <f>S186*H186</f>
        <v>0.00156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3" t="s">
        <v>263</v>
      </c>
      <c r="AT186" s="183" t="s">
        <v>258</v>
      </c>
      <c r="AU186" s="183" t="s">
        <v>90</v>
      </c>
      <c r="AY186" s="19" t="s">
        <v>255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19" t="s">
        <v>87</v>
      </c>
      <c r="BK186" s="184">
        <f>ROUND(I186*H186,2)</f>
        <v>0</v>
      </c>
      <c r="BL186" s="19" t="s">
        <v>263</v>
      </c>
      <c r="BM186" s="183" t="s">
        <v>2052</v>
      </c>
    </row>
    <row r="187" s="13" customFormat="1">
      <c r="A187" s="13"/>
      <c r="B187" s="185"/>
      <c r="C187" s="13"/>
      <c r="D187" s="186" t="s">
        <v>265</v>
      </c>
      <c r="E187" s="187" t="s">
        <v>1</v>
      </c>
      <c r="F187" s="188" t="s">
        <v>2035</v>
      </c>
      <c r="G187" s="13"/>
      <c r="H187" s="187" t="s">
        <v>1</v>
      </c>
      <c r="I187" s="189"/>
      <c r="J187" s="13"/>
      <c r="K187" s="13"/>
      <c r="L187" s="185"/>
      <c r="M187" s="190"/>
      <c r="N187" s="191"/>
      <c r="O187" s="191"/>
      <c r="P187" s="191"/>
      <c r="Q187" s="191"/>
      <c r="R187" s="191"/>
      <c r="S187" s="191"/>
      <c r="T187" s="19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87" t="s">
        <v>265</v>
      </c>
      <c r="AU187" s="187" t="s">
        <v>90</v>
      </c>
      <c r="AV187" s="13" t="s">
        <v>87</v>
      </c>
      <c r="AW187" s="13" t="s">
        <v>35</v>
      </c>
      <c r="AX187" s="13" t="s">
        <v>79</v>
      </c>
      <c r="AY187" s="187" t="s">
        <v>255</v>
      </c>
    </row>
    <row r="188" s="14" customFormat="1">
      <c r="A188" s="14"/>
      <c r="B188" s="193"/>
      <c r="C188" s="14"/>
      <c r="D188" s="186" t="s">
        <v>265</v>
      </c>
      <c r="E188" s="194" t="s">
        <v>1</v>
      </c>
      <c r="F188" s="195" t="s">
        <v>87</v>
      </c>
      <c r="G188" s="14"/>
      <c r="H188" s="196">
        <v>1</v>
      </c>
      <c r="I188" s="197"/>
      <c r="J188" s="14"/>
      <c r="K188" s="14"/>
      <c r="L188" s="193"/>
      <c r="M188" s="198"/>
      <c r="N188" s="199"/>
      <c r="O188" s="199"/>
      <c r="P188" s="199"/>
      <c r="Q188" s="199"/>
      <c r="R188" s="199"/>
      <c r="S188" s="199"/>
      <c r="T188" s="20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194" t="s">
        <v>265</v>
      </c>
      <c r="AU188" s="194" t="s">
        <v>90</v>
      </c>
      <c r="AV188" s="14" t="s">
        <v>90</v>
      </c>
      <c r="AW188" s="14" t="s">
        <v>35</v>
      </c>
      <c r="AX188" s="14" t="s">
        <v>87</v>
      </c>
      <c r="AY188" s="194" t="s">
        <v>255</v>
      </c>
    </row>
    <row r="189" s="2" customFormat="1" ht="21.75" customHeight="1">
      <c r="A189" s="38"/>
      <c r="B189" s="171"/>
      <c r="C189" s="172" t="s">
        <v>330</v>
      </c>
      <c r="D189" s="172" t="s">
        <v>258</v>
      </c>
      <c r="E189" s="173" t="s">
        <v>1099</v>
      </c>
      <c r="F189" s="174" t="s">
        <v>1100</v>
      </c>
      <c r="G189" s="175" t="s">
        <v>1091</v>
      </c>
      <c r="H189" s="176">
        <v>1</v>
      </c>
      <c r="I189" s="177"/>
      <c r="J189" s="178">
        <f>ROUND(I189*H189,2)</f>
        <v>0</v>
      </c>
      <c r="K189" s="174" t="s">
        <v>262</v>
      </c>
      <c r="L189" s="39"/>
      <c r="M189" s="179" t="s">
        <v>1</v>
      </c>
      <c r="N189" s="180" t="s">
        <v>44</v>
      </c>
      <c r="O189" s="77"/>
      <c r="P189" s="181">
        <f>O189*H189</f>
        <v>0</v>
      </c>
      <c r="Q189" s="181">
        <v>0.0018</v>
      </c>
      <c r="R189" s="181">
        <f>Q189*H189</f>
        <v>0.0018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263</v>
      </c>
      <c r="AT189" s="183" t="s">
        <v>258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263</v>
      </c>
      <c r="BM189" s="183" t="s">
        <v>2053</v>
      </c>
    </row>
    <row r="190" s="13" customFormat="1">
      <c r="A190" s="13"/>
      <c r="B190" s="185"/>
      <c r="C190" s="13"/>
      <c r="D190" s="186" t="s">
        <v>265</v>
      </c>
      <c r="E190" s="187" t="s">
        <v>1</v>
      </c>
      <c r="F190" s="188" t="s">
        <v>2035</v>
      </c>
      <c r="G190" s="13"/>
      <c r="H190" s="187" t="s">
        <v>1</v>
      </c>
      <c r="I190" s="189"/>
      <c r="J190" s="13"/>
      <c r="K190" s="13"/>
      <c r="L190" s="185"/>
      <c r="M190" s="190"/>
      <c r="N190" s="191"/>
      <c r="O190" s="191"/>
      <c r="P190" s="191"/>
      <c r="Q190" s="191"/>
      <c r="R190" s="191"/>
      <c r="S190" s="191"/>
      <c r="T190" s="19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87" t="s">
        <v>265</v>
      </c>
      <c r="AU190" s="187" t="s">
        <v>90</v>
      </c>
      <c r="AV190" s="13" t="s">
        <v>87</v>
      </c>
      <c r="AW190" s="13" t="s">
        <v>35</v>
      </c>
      <c r="AX190" s="13" t="s">
        <v>79</v>
      </c>
      <c r="AY190" s="187" t="s">
        <v>255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87</v>
      </c>
      <c r="G191" s="14"/>
      <c r="H191" s="196">
        <v>1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87</v>
      </c>
      <c r="AY191" s="194" t="s">
        <v>255</v>
      </c>
    </row>
    <row r="192" s="2" customFormat="1" ht="24.15" customHeight="1">
      <c r="A192" s="38"/>
      <c r="B192" s="171"/>
      <c r="C192" s="172" t="s">
        <v>263</v>
      </c>
      <c r="D192" s="172" t="s">
        <v>258</v>
      </c>
      <c r="E192" s="173" t="s">
        <v>1102</v>
      </c>
      <c r="F192" s="174" t="s">
        <v>1103</v>
      </c>
      <c r="G192" s="175" t="s">
        <v>261</v>
      </c>
      <c r="H192" s="176">
        <v>1</v>
      </c>
      <c r="I192" s="177"/>
      <c r="J192" s="178">
        <f>ROUND(I192*H192,2)</f>
        <v>0</v>
      </c>
      <c r="K192" s="174" t="s">
        <v>262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0.00023000000000000001</v>
      </c>
      <c r="R192" s="181">
        <f>Q192*H192</f>
        <v>0.00023000000000000001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263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263</v>
      </c>
      <c r="BM192" s="183" t="s">
        <v>2054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2035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3" customFormat="1">
      <c r="A194" s="13"/>
      <c r="B194" s="185"/>
      <c r="C194" s="13"/>
      <c r="D194" s="186" t="s">
        <v>265</v>
      </c>
      <c r="E194" s="187" t="s">
        <v>1</v>
      </c>
      <c r="F194" s="188" t="s">
        <v>1105</v>
      </c>
      <c r="G194" s="13"/>
      <c r="H194" s="187" t="s">
        <v>1</v>
      </c>
      <c r="I194" s="189"/>
      <c r="J194" s="13"/>
      <c r="K194" s="13"/>
      <c r="L194" s="185"/>
      <c r="M194" s="190"/>
      <c r="N194" s="191"/>
      <c r="O194" s="191"/>
      <c r="P194" s="191"/>
      <c r="Q194" s="191"/>
      <c r="R194" s="191"/>
      <c r="S194" s="191"/>
      <c r="T194" s="19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187" t="s">
        <v>265</v>
      </c>
      <c r="AU194" s="187" t="s">
        <v>90</v>
      </c>
      <c r="AV194" s="13" t="s">
        <v>87</v>
      </c>
      <c r="AW194" s="13" t="s">
        <v>35</v>
      </c>
      <c r="AX194" s="13" t="s">
        <v>79</v>
      </c>
      <c r="AY194" s="187" t="s">
        <v>255</v>
      </c>
    </row>
    <row r="195" s="14" customFormat="1">
      <c r="A195" s="14"/>
      <c r="B195" s="193"/>
      <c r="C195" s="14"/>
      <c r="D195" s="186" t="s">
        <v>265</v>
      </c>
      <c r="E195" s="194" t="s">
        <v>1</v>
      </c>
      <c r="F195" s="195" t="s">
        <v>87</v>
      </c>
      <c r="G195" s="14"/>
      <c r="H195" s="196">
        <v>1</v>
      </c>
      <c r="I195" s="197"/>
      <c r="J195" s="14"/>
      <c r="K195" s="14"/>
      <c r="L195" s="193"/>
      <c r="M195" s="198"/>
      <c r="N195" s="199"/>
      <c r="O195" s="199"/>
      <c r="P195" s="199"/>
      <c r="Q195" s="199"/>
      <c r="R195" s="199"/>
      <c r="S195" s="199"/>
      <c r="T195" s="20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194" t="s">
        <v>265</v>
      </c>
      <c r="AU195" s="194" t="s">
        <v>90</v>
      </c>
      <c r="AV195" s="14" t="s">
        <v>90</v>
      </c>
      <c r="AW195" s="14" t="s">
        <v>35</v>
      </c>
      <c r="AX195" s="14" t="s">
        <v>87</v>
      </c>
      <c r="AY195" s="194" t="s">
        <v>255</v>
      </c>
    </row>
    <row r="196" s="2" customFormat="1" ht="16.5" customHeight="1">
      <c r="A196" s="38"/>
      <c r="B196" s="171"/>
      <c r="C196" s="172" t="s">
        <v>337</v>
      </c>
      <c r="D196" s="172" t="s">
        <v>258</v>
      </c>
      <c r="E196" s="173" t="s">
        <v>1106</v>
      </c>
      <c r="F196" s="174" t="s">
        <v>1107</v>
      </c>
      <c r="G196" s="175" t="s">
        <v>1091</v>
      </c>
      <c r="H196" s="176">
        <v>1</v>
      </c>
      <c r="I196" s="177"/>
      <c r="J196" s="178">
        <f>ROUND(I196*H196,2)</f>
        <v>0</v>
      </c>
      <c r="K196" s="174" t="s">
        <v>1</v>
      </c>
      <c r="L196" s="39"/>
      <c r="M196" s="179" t="s">
        <v>1</v>
      </c>
      <c r="N196" s="180" t="s">
        <v>44</v>
      </c>
      <c r="O196" s="77"/>
      <c r="P196" s="181">
        <f>O196*H196</f>
        <v>0</v>
      </c>
      <c r="Q196" s="181">
        <v>0.01247</v>
      </c>
      <c r="R196" s="181">
        <f>Q196*H196</f>
        <v>0.01247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263</v>
      </c>
      <c r="AT196" s="183" t="s">
        <v>258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263</v>
      </c>
      <c r="BM196" s="183" t="s">
        <v>2055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2035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87</v>
      </c>
      <c r="G198" s="14"/>
      <c r="H198" s="196">
        <v>1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87</v>
      </c>
      <c r="AY198" s="194" t="s">
        <v>255</v>
      </c>
    </row>
    <row r="199" s="2" customFormat="1" ht="49.05" customHeight="1">
      <c r="A199" s="38"/>
      <c r="B199" s="171"/>
      <c r="C199" s="172" t="s">
        <v>340</v>
      </c>
      <c r="D199" s="172" t="s">
        <v>258</v>
      </c>
      <c r="E199" s="173" t="s">
        <v>1109</v>
      </c>
      <c r="F199" s="174" t="s">
        <v>1110</v>
      </c>
      <c r="G199" s="175" t="s">
        <v>759</v>
      </c>
      <c r="H199" s="224"/>
      <c r="I199" s="177"/>
      <c r="J199" s="178">
        <f>ROUND(I199*H199,2)</f>
        <v>0</v>
      </c>
      <c r="K199" s="174" t="s">
        <v>262</v>
      </c>
      <c r="L199" s="39"/>
      <c r="M199" s="179" t="s">
        <v>1</v>
      </c>
      <c r="N199" s="180" t="s">
        <v>44</v>
      </c>
      <c r="O199" s="77"/>
      <c r="P199" s="181">
        <f>O199*H199</f>
        <v>0</v>
      </c>
      <c r="Q199" s="181">
        <v>0</v>
      </c>
      <c r="R199" s="181">
        <f>Q199*H199</f>
        <v>0</v>
      </c>
      <c r="S199" s="181">
        <v>0</v>
      </c>
      <c r="T199" s="18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3" t="s">
        <v>263</v>
      </c>
      <c r="AT199" s="183" t="s">
        <v>258</v>
      </c>
      <c r="AU199" s="183" t="s">
        <v>90</v>
      </c>
      <c r="AY199" s="19" t="s">
        <v>255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19" t="s">
        <v>87</v>
      </c>
      <c r="BK199" s="184">
        <f>ROUND(I199*H199,2)</f>
        <v>0</v>
      </c>
      <c r="BL199" s="19" t="s">
        <v>263</v>
      </c>
      <c r="BM199" s="183" t="s">
        <v>2056</v>
      </c>
    </row>
    <row r="200" s="12" customFormat="1" ht="22.8" customHeight="1">
      <c r="A200" s="12"/>
      <c r="B200" s="158"/>
      <c r="C200" s="12"/>
      <c r="D200" s="159" t="s">
        <v>78</v>
      </c>
      <c r="E200" s="169" t="s">
        <v>741</v>
      </c>
      <c r="F200" s="169" t="s">
        <v>742</v>
      </c>
      <c r="G200" s="12"/>
      <c r="H200" s="12"/>
      <c r="I200" s="161"/>
      <c r="J200" s="170">
        <f>BK200</f>
        <v>0</v>
      </c>
      <c r="K200" s="12"/>
      <c r="L200" s="158"/>
      <c r="M200" s="163"/>
      <c r="N200" s="164"/>
      <c r="O200" s="164"/>
      <c r="P200" s="165">
        <f>SUM(P201:P205)</f>
        <v>0</v>
      </c>
      <c r="Q200" s="164"/>
      <c r="R200" s="165">
        <f>SUM(R201:R205)</f>
        <v>0.73505000000000009</v>
      </c>
      <c r="S200" s="164"/>
      <c r="T200" s="166">
        <f>SUM(T201:T205)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59" t="s">
        <v>90</v>
      </c>
      <c r="AT200" s="167" t="s">
        <v>78</v>
      </c>
      <c r="AU200" s="167" t="s">
        <v>87</v>
      </c>
      <c r="AY200" s="159" t="s">
        <v>255</v>
      </c>
      <c r="BK200" s="168">
        <f>SUM(BK201:BK205)</f>
        <v>0</v>
      </c>
    </row>
    <row r="201" s="2" customFormat="1" ht="49.05" customHeight="1">
      <c r="A201" s="38"/>
      <c r="B201" s="171"/>
      <c r="C201" s="172" t="s">
        <v>343</v>
      </c>
      <c r="D201" s="172" t="s">
        <v>258</v>
      </c>
      <c r="E201" s="173" t="s">
        <v>1112</v>
      </c>
      <c r="F201" s="174" t="s">
        <v>1113</v>
      </c>
      <c r="G201" s="175" t="s">
        <v>693</v>
      </c>
      <c r="H201" s="176">
        <v>60.25</v>
      </c>
      <c r="I201" s="177"/>
      <c r="J201" s="178">
        <f>ROUND(I201*H201,2)</f>
        <v>0</v>
      </c>
      <c r="K201" s="174" t="s">
        <v>262</v>
      </c>
      <c r="L201" s="39"/>
      <c r="M201" s="179" t="s">
        <v>1</v>
      </c>
      <c r="N201" s="180" t="s">
        <v>44</v>
      </c>
      <c r="O201" s="77"/>
      <c r="P201" s="181">
        <f>O201*H201</f>
        <v>0</v>
      </c>
      <c r="Q201" s="181">
        <v>0.012200000000000001</v>
      </c>
      <c r="R201" s="181">
        <f>Q201*H201</f>
        <v>0.73505000000000009</v>
      </c>
      <c r="S201" s="181">
        <v>0</v>
      </c>
      <c r="T201" s="18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3" t="s">
        <v>263</v>
      </c>
      <c r="AT201" s="183" t="s">
        <v>258</v>
      </c>
      <c r="AU201" s="183" t="s">
        <v>90</v>
      </c>
      <c r="AY201" s="19" t="s">
        <v>255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19" t="s">
        <v>87</v>
      </c>
      <c r="BK201" s="184">
        <f>ROUND(I201*H201,2)</f>
        <v>0</v>
      </c>
      <c r="BL201" s="19" t="s">
        <v>263</v>
      </c>
      <c r="BM201" s="183" t="s">
        <v>2057</v>
      </c>
    </row>
    <row r="202" s="13" customFormat="1">
      <c r="A202" s="13"/>
      <c r="B202" s="185"/>
      <c r="C202" s="13"/>
      <c r="D202" s="186" t="s">
        <v>265</v>
      </c>
      <c r="E202" s="187" t="s">
        <v>1</v>
      </c>
      <c r="F202" s="188" t="s">
        <v>2035</v>
      </c>
      <c r="G202" s="13"/>
      <c r="H202" s="187" t="s">
        <v>1</v>
      </c>
      <c r="I202" s="189"/>
      <c r="J202" s="13"/>
      <c r="K202" s="13"/>
      <c r="L202" s="185"/>
      <c r="M202" s="190"/>
      <c r="N202" s="191"/>
      <c r="O202" s="191"/>
      <c r="P202" s="191"/>
      <c r="Q202" s="191"/>
      <c r="R202" s="191"/>
      <c r="S202" s="191"/>
      <c r="T202" s="19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87" t="s">
        <v>265</v>
      </c>
      <c r="AU202" s="187" t="s">
        <v>90</v>
      </c>
      <c r="AV202" s="13" t="s">
        <v>87</v>
      </c>
      <c r="AW202" s="13" t="s">
        <v>35</v>
      </c>
      <c r="AX202" s="13" t="s">
        <v>79</v>
      </c>
      <c r="AY202" s="187" t="s">
        <v>255</v>
      </c>
    </row>
    <row r="203" s="14" customFormat="1">
      <c r="A203" s="14"/>
      <c r="B203" s="193"/>
      <c r="C203" s="14"/>
      <c r="D203" s="186" t="s">
        <v>265</v>
      </c>
      <c r="E203" s="194" t="s">
        <v>1</v>
      </c>
      <c r="F203" s="195" t="s">
        <v>2041</v>
      </c>
      <c r="G203" s="14"/>
      <c r="H203" s="196">
        <v>60.25</v>
      </c>
      <c r="I203" s="197"/>
      <c r="J203" s="14"/>
      <c r="K203" s="14"/>
      <c r="L203" s="193"/>
      <c r="M203" s="198"/>
      <c r="N203" s="199"/>
      <c r="O203" s="199"/>
      <c r="P203" s="199"/>
      <c r="Q203" s="199"/>
      <c r="R203" s="199"/>
      <c r="S203" s="199"/>
      <c r="T203" s="20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194" t="s">
        <v>265</v>
      </c>
      <c r="AU203" s="194" t="s">
        <v>90</v>
      </c>
      <c r="AV203" s="14" t="s">
        <v>90</v>
      </c>
      <c r="AW203" s="14" t="s">
        <v>35</v>
      </c>
      <c r="AX203" s="14" t="s">
        <v>79</v>
      </c>
      <c r="AY203" s="194" t="s">
        <v>255</v>
      </c>
    </row>
    <row r="204" s="15" customFormat="1">
      <c r="A204" s="15"/>
      <c r="B204" s="201"/>
      <c r="C204" s="15"/>
      <c r="D204" s="186" t="s">
        <v>265</v>
      </c>
      <c r="E204" s="202" t="s">
        <v>1</v>
      </c>
      <c r="F204" s="203" t="s">
        <v>269</v>
      </c>
      <c r="G204" s="15"/>
      <c r="H204" s="204">
        <v>60.25</v>
      </c>
      <c r="I204" s="205"/>
      <c r="J204" s="15"/>
      <c r="K204" s="15"/>
      <c r="L204" s="201"/>
      <c r="M204" s="206"/>
      <c r="N204" s="207"/>
      <c r="O204" s="207"/>
      <c r="P204" s="207"/>
      <c r="Q204" s="207"/>
      <c r="R204" s="207"/>
      <c r="S204" s="207"/>
      <c r="T204" s="20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02" t="s">
        <v>265</v>
      </c>
      <c r="AU204" s="202" t="s">
        <v>90</v>
      </c>
      <c r="AV204" s="15" t="s">
        <v>270</v>
      </c>
      <c r="AW204" s="15" t="s">
        <v>35</v>
      </c>
      <c r="AX204" s="15" t="s">
        <v>87</v>
      </c>
      <c r="AY204" s="202" t="s">
        <v>255</v>
      </c>
    </row>
    <row r="205" s="2" customFormat="1" ht="76.35" customHeight="1">
      <c r="A205" s="38"/>
      <c r="B205" s="171"/>
      <c r="C205" s="172" t="s">
        <v>348</v>
      </c>
      <c r="D205" s="172" t="s">
        <v>258</v>
      </c>
      <c r="E205" s="173" t="s">
        <v>757</v>
      </c>
      <c r="F205" s="174" t="s">
        <v>758</v>
      </c>
      <c r="G205" s="175" t="s">
        <v>759</v>
      </c>
      <c r="H205" s="224"/>
      <c r="I205" s="177"/>
      <c r="J205" s="178">
        <f>ROUND(I205*H205,2)</f>
        <v>0</v>
      </c>
      <c r="K205" s="174" t="s">
        <v>262</v>
      </c>
      <c r="L205" s="39"/>
      <c r="M205" s="179" t="s">
        <v>1</v>
      </c>
      <c r="N205" s="180" t="s">
        <v>44</v>
      </c>
      <c r="O205" s="77"/>
      <c r="P205" s="181">
        <f>O205*H205</f>
        <v>0</v>
      </c>
      <c r="Q205" s="181">
        <v>0</v>
      </c>
      <c r="R205" s="181">
        <f>Q205*H205</f>
        <v>0</v>
      </c>
      <c r="S205" s="181">
        <v>0</v>
      </c>
      <c r="T205" s="18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3" t="s">
        <v>263</v>
      </c>
      <c r="AT205" s="183" t="s">
        <v>258</v>
      </c>
      <c r="AU205" s="183" t="s">
        <v>90</v>
      </c>
      <c r="AY205" s="19" t="s">
        <v>255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19" t="s">
        <v>87</v>
      </c>
      <c r="BK205" s="184">
        <f>ROUND(I205*H205,2)</f>
        <v>0</v>
      </c>
      <c r="BL205" s="19" t="s">
        <v>263</v>
      </c>
      <c r="BM205" s="183" t="s">
        <v>2058</v>
      </c>
    </row>
    <row r="206" s="12" customFormat="1" ht="22.8" customHeight="1">
      <c r="A206" s="12"/>
      <c r="B206" s="158"/>
      <c r="C206" s="12"/>
      <c r="D206" s="159" t="s">
        <v>78</v>
      </c>
      <c r="E206" s="169" t="s">
        <v>761</v>
      </c>
      <c r="F206" s="169" t="s">
        <v>762</v>
      </c>
      <c r="G206" s="12"/>
      <c r="H206" s="12"/>
      <c r="I206" s="161"/>
      <c r="J206" s="170">
        <f>BK206</f>
        <v>0</v>
      </c>
      <c r="K206" s="12"/>
      <c r="L206" s="158"/>
      <c r="M206" s="163"/>
      <c r="N206" s="164"/>
      <c r="O206" s="164"/>
      <c r="P206" s="165">
        <f>SUM(P207:P244)</f>
        <v>0</v>
      </c>
      <c r="Q206" s="164"/>
      <c r="R206" s="165">
        <f>SUM(R207:R244)</f>
        <v>0.023820000000000001</v>
      </c>
      <c r="S206" s="164"/>
      <c r="T206" s="166">
        <f>SUM(T207:T244)</f>
        <v>0.02545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159" t="s">
        <v>90</v>
      </c>
      <c r="AT206" s="167" t="s">
        <v>78</v>
      </c>
      <c r="AU206" s="167" t="s">
        <v>87</v>
      </c>
      <c r="AY206" s="159" t="s">
        <v>255</v>
      </c>
      <c r="BK206" s="168">
        <f>SUM(BK207:BK244)</f>
        <v>0</v>
      </c>
    </row>
    <row r="207" s="2" customFormat="1" ht="24.15" customHeight="1">
      <c r="A207" s="38"/>
      <c r="B207" s="171"/>
      <c r="C207" s="172" t="s">
        <v>7</v>
      </c>
      <c r="D207" s="172" t="s">
        <v>258</v>
      </c>
      <c r="E207" s="173" t="s">
        <v>763</v>
      </c>
      <c r="F207" s="174" t="s">
        <v>764</v>
      </c>
      <c r="G207" s="175" t="s">
        <v>261</v>
      </c>
      <c r="H207" s="176">
        <v>1</v>
      </c>
      <c r="I207" s="177"/>
      <c r="J207" s="178">
        <f>ROUND(I207*H207,2)</f>
        <v>0</v>
      </c>
      <c r="K207" s="174" t="s">
        <v>262</v>
      </c>
      <c r="L207" s="39"/>
      <c r="M207" s="179" t="s">
        <v>1</v>
      </c>
      <c r="N207" s="180" t="s">
        <v>44</v>
      </c>
      <c r="O207" s="77"/>
      <c r="P207" s="181">
        <f>O207*H207</f>
        <v>0</v>
      </c>
      <c r="Q207" s="181">
        <v>0</v>
      </c>
      <c r="R207" s="181">
        <f>Q207*H207</f>
        <v>0</v>
      </c>
      <c r="S207" s="181">
        <v>0.001</v>
      </c>
      <c r="T207" s="182">
        <f>S207*H207</f>
        <v>0.001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3" t="s">
        <v>263</v>
      </c>
      <c r="AT207" s="183" t="s">
        <v>258</v>
      </c>
      <c r="AU207" s="183" t="s">
        <v>90</v>
      </c>
      <c r="AY207" s="19" t="s">
        <v>255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19" t="s">
        <v>87</v>
      </c>
      <c r="BK207" s="184">
        <f>ROUND(I207*H207,2)</f>
        <v>0</v>
      </c>
      <c r="BL207" s="19" t="s">
        <v>263</v>
      </c>
      <c r="BM207" s="183" t="s">
        <v>2059</v>
      </c>
    </row>
    <row r="208" s="13" customFormat="1">
      <c r="A208" s="13"/>
      <c r="B208" s="185"/>
      <c r="C208" s="13"/>
      <c r="D208" s="186" t="s">
        <v>265</v>
      </c>
      <c r="E208" s="187" t="s">
        <v>1</v>
      </c>
      <c r="F208" s="188" t="s">
        <v>1117</v>
      </c>
      <c r="G208" s="13"/>
      <c r="H208" s="187" t="s">
        <v>1</v>
      </c>
      <c r="I208" s="189"/>
      <c r="J208" s="13"/>
      <c r="K208" s="13"/>
      <c r="L208" s="185"/>
      <c r="M208" s="190"/>
      <c r="N208" s="191"/>
      <c r="O208" s="191"/>
      <c r="P208" s="191"/>
      <c r="Q208" s="191"/>
      <c r="R208" s="191"/>
      <c r="S208" s="191"/>
      <c r="T208" s="19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87" t="s">
        <v>265</v>
      </c>
      <c r="AU208" s="187" t="s">
        <v>90</v>
      </c>
      <c r="AV208" s="13" t="s">
        <v>87</v>
      </c>
      <c r="AW208" s="13" t="s">
        <v>35</v>
      </c>
      <c r="AX208" s="13" t="s">
        <v>79</v>
      </c>
      <c r="AY208" s="187" t="s">
        <v>255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2035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87</v>
      </c>
      <c r="G210" s="14"/>
      <c r="H210" s="196">
        <v>1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37.8" customHeight="1">
      <c r="A212" s="38"/>
      <c r="B212" s="171"/>
      <c r="C212" s="172" t="s">
        <v>357</v>
      </c>
      <c r="D212" s="172" t="s">
        <v>258</v>
      </c>
      <c r="E212" s="173" t="s">
        <v>1118</v>
      </c>
      <c r="F212" s="174" t="s">
        <v>1119</v>
      </c>
      <c r="G212" s="175" t="s">
        <v>261</v>
      </c>
      <c r="H212" s="176">
        <v>1</v>
      </c>
      <c r="I212" s="177"/>
      <c r="J212" s="178">
        <f>ROUND(I212*H212,2)</f>
        <v>0</v>
      </c>
      <c r="K212" s="174" t="s">
        <v>262</v>
      </c>
      <c r="L212" s="39"/>
      <c r="M212" s="179" t="s">
        <v>1</v>
      </c>
      <c r="N212" s="180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263</v>
      </c>
      <c r="AT212" s="183" t="s">
        <v>258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263</v>
      </c>
      <c r="BM212" s="183" t="s">
        <v>2060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2061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87</v>
      </c>
      <c r="G214" s="14"/>
      <c r="H214" s="196">
        <v>1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24.15" customHeight="1">
      <c r="A216" s="38"/>
      <c r="B216" s="171"/>
      <c r="C216" s="209" t="s">
        <v>362</v>
      </c>
      <c r="D216" s="209" t="s">
        <v>277</v>
      </c>
      <c r="E216" s="210" t="s">
        <v>1122</v>
      </c>
      <c r="F216" s="211" t="s">
        <v>1123</v>
      </c>
      <c r="G216" s="212" t="s">
        <v>261</v>
      </c>
      <c r="H216" s="213">
        <v>1</v>
      </c>
      <c r="I216" s="214"/>
      <c r="J216" s="215">
        <f>ROUND(I216*H216,2)</f>
        <v>0</v>
      </c>
      <c r="K216" s="211" t="s">
        <v>262</v>
      </c>
      <c r="L216" s="216"/>
      <c r="M216" s="217" t="s">
        <v>1</v>
      </c>
      <c r="N216" s="218" t="s">
        <v>44</v>
      </c>
      <c r="O216" s="77"/>
      <c r="P216" s="181">
        <f>O216*H216</f>
        <v>0</v>
      </c>
      <c r="Q216" s="181">
        <v>0.020500000000000001</v>
      </c>
      <c r="R216" s="181">
        <f>Q216*H216</f>
        <v>0.020500000000000001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397</v>
      </c>
      <c r="AT216" s="183" t="s">
        <v>277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263</v>
      </c>
      <c r="BM216" s="183" t="s">
        <v>2062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2061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87</v>
      </c>
      <c r="G218" s="14"/>
      <c r="H218" s="196">
        <v>1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1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172" t="s">
        <v>366</v>
      </c>
      <c r="D220" s="172" t="s">
        <v>258</v>
      </c>
      <c r="E220" s="173" t="s">
        <v>776</v>
      </c>
      <c r="F220" s="174" t="s">
        <v>777</v>
      </c>
      <c r="G220" s="175" t="s">
        <v>261</v>
      </c>
      <c r="H220" s="176">
        <v>1</v>
      </c>
      <c r="I220" s="177"/>
      <c r="J220" s="178">
        <f>ROUND(I220*H220,2)</f>
        <v>0</v>
      </c>
      <c r="K220" s="174" t="s">
        <v>262</v>
      </c>
      <c r="L220" s="39"/>
      <c r="M220" s="179" t="s">
        <v>1</v>
      </c>
      <c r="N220" s="180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263</v>
      </c>
      <c r="AT220" s="183" t="s">
        <v>258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263</v>
      </c>
      <c r="BM220" s="183" t="s">
        <v>2063</v>
      </c>
    </row>
    <row r="221" s="14" customFormat="1">
      <c r="A221" s="14"/>
      <c r="B221" s="193"/>
      <c r="C221" s="14"/>
      <c r="D221" s="186" t="s">
        <v>265</v>
      </c>
      <c r="E221" s="194" t="s">
        <v>1</v>
      </c>
      <c r="F221" s="195" t="s">
        <v>87</v>
      </c>
      <c r="G221" s="14"/>
      <c r="H221" s="196">
        <v>1</v>
      </c>
      <c r="I221" s="197"/>
      <c r="J221" s="14"/>
      <c r="K221" s="14"/>
      <c r="L221" s="193"/>
      <c r="M221" s="198"/>
      <c r="N221" s="199"/>
      <c r="O221" s="199"/>
      <c r="P221" s="199"/>
      <c r="Q221" s="199"/>
      <c r="R221" s="199"/>
      <c r="S221" s="199"/>
      <c r="T221" s="200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194" t="s">
        <v>265</v>
      </c>
      <c r="AU221" s="194" t="s">
        <v>90</v>
      </c>
      <c r="AV221" s="14" t="s">
        <v>90</v>
      </c>
      <c r="AW221" s="14" t="s">
        <v>35</v>
      </c>
      <c r="AX221" s="14" t="s">
        <v>87</v>
      </c>
      <c r="AY221" s="194" t="s">
        <v>255</v>
      </c>
    </row>
    <row r="222" s="2" customFormat="1" ht="16.5" customHeight="1">
      <c r="A222" s="38"/>
      <c r="B222" s="171"/>
      <c r="C222" s="209" t="s">
        <v>371</v>
      </c>
      <c r="D222" s="209" t="s">
        <v>277</v>
      </c>
      <c r="E222" s="210" t="s">
        <v>779</v>
      </c>
      <c r="F222" s="211" t="s">
        <v>780</v>
      </c>
      <c r="G222" s="212" t="s">
        <v>261</v>
      </c>
      <c r="H222" s="213">
        <v>1</v>
      </c>
      <c r="I222" s="214"/>
      <c r="J222" s="215">
        <f>ROUND(I222*H222,2)</f>
        <v>0</v>
      </c>
      <c r="K222" s="211" t="s">
        <v>262</v>
      </c>
      <c r="L222" s="216"/>
      <c r="M222" s="217" t="s">
        <v>1</v>
      </c>
      <c r="N222" s="218" t="s">
        <v>44</v>
      </c>
      <c r="O222" s="77"/>
      <c r="P222" s="181">
        <f>O222*H222</f>
        <v>0</v>
      </c>
      <c r="Q222" s="181">
        <v>0.00014999999999999999</v>
      </c>
      <c r="R222" s="181">
        <f>Q222*H222</f>
        <v>0.00014999999999999999</v>
      </c>
      <c r="S222" s="181">
        <v>0</v>
      </c>
      <c r="T222" s="18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3" t="s">
        <v>397</v>
      </c>
      <c r="AT222" s="183" t="s">
        <v>277</v>
      </c>
      <c r="AU222" s="183" t="s">
        <v>90</v>
      </c>
      <c r="AY222" s="19" t="s">
        <v>255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19" t="s">
        <v>87</v>
      </c>
      <c r="BK222" s="184">
        <f>ROUND(I222*H222,2)</f>
        <v>0</v>
      </c>
      <c r="BL222" s="19" t="s">
        <v>263</v>
      </c>
      <c r="BM222" s="183" t="s">
        <v>2064</v>
      </c>
    </row>
    <row r="223" s="2" customFormat="1" ht="24.15" customHeight="1">
      <c r="A223" s="38"/>
      <c r="B223" s="171"/>
      <c r="C223" s="172" t="s">
        <v>375</v>
      </c>
      <c r="D223" s="172" t="s">
        <v>258</v>
      </c>
      <c r="E223" s="173" t="s">
        <v>782</v>
      </c>
      <c r="F223" s="174" t="s">
        <v>783</v>
      </c>
      <c r="G223" s="175" t="s">
        <v>261</v>
      </c>
      <c r="H223" s="176">
        <v>1</v>
      </c>
      <c r="I223" s="177"/>
      <c r="J223" s="178">
        <f>ROUND(I223*H223,2)</f>
        <v>0</v>
      </c>
      <c r="K223" s="174" t="s">
        <v>262</v>
      </c>
      <c r="L223" s="39"/>
      <c r="M223" s="179" t="s">
        <v>1</v>
      </c>
      <c r="N223" s="180" t="s">
        <v>44</v>
      </c>
      <c r="O223" s="77"/>
      <c r="P223" s="181">
        <f>O223*H223</f>
        <v>0</v>
      </c>
      <c r="Q223" s="181">
        <v>0</v>
      </c>
      <c r="R223" s="181">
        <f>Q223*H223</f>
        <v>0</v>
      </c>
      <c r="S223" s="181">
        <v>0.00044999999999999999</v>
      </c>
      <c r="T223" s="182">
        <f>S223*H223</f>
        <v>0.00044999999999999999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263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263</v>
      </c>
      <c r="BM223" s="183" t="s">
        <v>2065</v>
      </c>
    </row>
    <row r="224" s="14" customFormat="1">
      <c r="A224" s="14"/>
      <c r="B224" s="193"/>
      <c r="C224" s="14"/>
      <c r="D224" s="186" t="s">
        <v>265</v>
      </c>
      <c r="E224" s="194" t="s">
        <v>1</v>
      </c>
      <c r="F224" s="195" t="s">
        <v>87</v>
      </c>
      <c r="G224" s="14"/>
      <c r="H224" s="196">
        <v>1</v>
      </c>
      <c r="I224" s="197"/>
      <c r="J224" s="14"/>
      <c r="K224" s="14"/>
      <c r="L224" s="193"/>
      <c r="M224" s="198"/>
      <c r="N224" s="199"/>
      <c r="O224" s="199"/>
      <c r="P224" s="199"/>
      <c r="Q224" s="199"/>
      <c r="R224" s="199"/>
      <c r="S224" s="199"/>
      <c r="T224" s="20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194" t="s">
        <v>265</v>
      </c>
      <c r="AU224" s="194" t="s">
        <v>90</v>
      </c>
      <c r="AV224" s="14" t="s">
        <v>90</v>
      </c>
      <c r="AW224" s="14" t="s">
        <v>35</v>
      </c>
      <c r="AX224" s="14" t="s">
        <v>87</v>
      </c>
      <c r="AY224" s="194" t="s">
        <v>255</v>
      </c>
    </row>
    <row r="225" s="2" customFormat="1" ht="24.15" customHeight="1">
      <c r="A225" s="38"/>
      <c r="B225" s="171"/>
      <c r="C225" s="172" t="s">
        <v>379</v>
      </c>
      <c r="D225" s="172" t="s">
        <v>258</v>
      </c>
      <c r="E225" s="173" t="s">
        <v>785</v>
      </c>
      <c r="F225" s="174" t="s">
        <v>786</v>
      </c>
      <c r="G225" s="175" t="s">
        <v>297</v>
      </c>
      <c r="H225" s="176">
        <v>4.9000000000000004</v>
      </c>
      <c r="I225" s="177"/>
      <c r="J225" s="178">
        <f>ROUND(I225*H225,2)</f>
        <v>0</v>
      </c>
      <c r="K225" s="174" t="s">
        <v>262</v>
      </c>
      <c r="L225" s="39"/>
      <c r="M225" s="179" t="s">
        <v>1</v>
      </c>
      <c r="N225" s="180" t="s">
        <v>44</v>
      </c>
      <c r="O225" s="77"/>
      <c r="P225" s="181">
        <f>O225*H225</f>
        <v>0</v>
      </c>
      <c r="Q225" s="181">
        <v>0</v>
      </c>
      <c r="R225" s="181">
        <f>Q225*H225</f>
        <v>0</v>
      </c>
      <c r="S225" s="181">
        <v>0</v>
      </c>
      <c r="T225" s="18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3" t="s">
        <v>263</v>
      </c>
      <c r="AT225" s="183" t="s">
        <v>258</v>
      </c>
      <c r="AU225" s="183" t="s">
        <v>90</v>
      </c>
      <c r="AY225" s="19" t="s">
        <v>255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19" t="s">
        <v>87</v>
      </c>
      <c r="BK225" s="184">
        <f>ROUND(I225*H225,2)</f>
        <v>0</v>
      </c>
      <c r="BL225" s="19" t="s">
        <v>263</v>
      </c>
      <c r="BM225" s="183" t="s">
        <v>2066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1129</v>
      </c>
      <c r="G226" s="14"/>
      <c r="H226" s="196">
        <v>4.9000000000000004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4.9000000000000004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172" t="s">
        <v>383</v>
      </c>
      <c r="D228" s="172" t="s">
        <v>258</v>
      </c>
      <c r="E228" s="173" t="s">
        <v>789</v>
      </c>
      <c r="F228" s="174" t="s">
        <v>790</v>
      </c>
      <c r="G228" s="175" t="s">
        <v>261</v>
      </c>
      <c r="H228" s="176">
        <v>1</v>
      </c>
      <c r="I228" s="177"/>
      <c r="J228" s="178">
        <f>ROUND(I228*H228,2)</f>
        <v>0</v>
      </c>
      <c r="K228" s="174" t="s">
        <v>262</v>
      </c>
      <c r="L228" s="39"/>
      <c r="M228" s="179" t="s">
        <v>1</v>
      </c>
      <c r="N228" s="180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0.024</v>
      </c>
      <c r="T228" s="182">
        <f>S228*H228</f>
        <v>0.024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263</v>
      </c>
      <c r="AT228" s="183" t="s">
        <v>258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263</v>
      </c>
      <c r="BM228" s="183" t="s">
        <v>2067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792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87</v>
      </c>
      <c r="AY230" s="194" t="s">
        <v>255</v>
      </c>
    </row>
    <row r="231" s="2" customFormat="1" ht="24.15" customHeight="1">
      <c r="A231" s="38"/>
      <c r="B231" s="171"/>
      <c r="C231" s="172" t="s">
        <v>387</v>
      </c>
      <c r="D231" s="172" t="s">
        <v>258</v>
      </c>
      <c r="E231" s="173" t="s">
        <v>793</v>
      </c>
      <c r="F231" s="174" t="s">
        <v>794</v>
      </c>
      <c r="G231" s="175" t="s">
        <v>261</v>
      </c>
      <c r="H231" s="176">
        <v>1</v>
      </c>
      <c r="I231" s="177"/>
      <c r="J231" s="178">
        <f>ROUND(I231*H231,2)</f>
        <v>0</v>
      </c>
      <c r="K231" s="174" t="s">
        <v>262</v>
      </c>
      <c r="L231" s="39"/>
      <c r="M231" s="179" t="s">
        <v>1</v>
      </c>
      <c r="N231" s="180" t="s">
        <v>44</v>
      </c>
      <c r="O231" s="77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3" t="s">
        <v>263</v>
      </c>
      <c r="AT231" s="183" t="s">
        <v>258</v>
      </c>
      <c r="AU231" s="183" t="s">
        <v>90</v>
      </c>
      <c r="AY231" s="19" t="s">
        <v>255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19" t="s">
        <v>87</v>
      </c>
      <c r="BK231" s="184">
        <f>ROUND(I231*H231,2)</f>
        <v>0</v>
      </c>
      <c r="BL231" s="19" t="s">
        <v>263</v>
      </c>
      <c r="BM231" s="183" t="s">
        <v>2068</v>
      </c>
    </row>
    <row r="232" s="13" customFormat="1">
      <c r="A232" s="13"/>
      <c r="B232" s="185"/>
      <c r="C232" s="13"/>
      <c r="D232" s="186" t="s">
        <v>265</v>
      </c>
      <c r="E232" s="187" t="s">
        <v>1</v>
      </c>
      <c r="F232" s="188" t="s">
        <v>1117</v>
      </c>
      <c r="G232" s="13"/>
      <c r="H232" s="187" t="s">
        <v>1</v>
      </c>
      <c r="I232" s="189"/>
      <c r="J232" s="13"/>
      <c r="K232" s="13"/>
      <c r="L232" s="185"/>
      <c r="M232" s="190"/>
      <c r="N232" s="191"/>
      <c r="O232" s="191"/>
      <c r="P232" s="191"/>
      <c r="Q232" s="191"/>
      <c r="R232" s="191"/>
      <c r="S232" s="191"/>
      <c r="T232" s="19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87" t="s">
        <v>265</v>
      </c>
      <c r="AU232" s="187" t="s">
        <v>90</v>
      </c>
      <c r="AV232" s="13" t="s">
        <v>87</v>
      </c>
      <c r="AW232" s="13" t="s">
        <v>35</v>
      </c>
      <c r="AX232" s="13" t="s">
        <v>79</v>
      </c>
      <c r="AY232" s="187" t="s">
        <v>255</v>
      </c>
    </row>
    <row r="233" s="13" customFormat="1">
      <c r="A233" s="13"/>
      <c r="B233" s="185"/>
      <c r="C233" s="13"/>
      <c r="D233" s="186" t="s">
        <v>265</v>
      </c>
      <c r="E233" s="187" t="s">
        <v>1</v>
      </c>
      <c r="F233" s="188" t="s">
        <v>2035</v>
      </c>
      <c r="G233" s="13"/>
      <c r="H233" s="187" t="s">
        <v>1</v>
      </c>
      <c r="I233" s="189"/>
      <c r="J233" s="13"/>
      <c r="K233" s="13"/>
      <c r="L233" s="185"/>
      <c r="M233" s="190"/>
      <c r="N233" s="191"/>
      <c r="O233" s="191"/>
      <c r="P233" s="191"/>
      <c r="Q233" s="191"/>
      <c r="R233" s="191"/>
      <c r="S233" s="191"/>
      <c r="T233" s="19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87" t="s">
        <v>265</v>
      </c>
      <c r="AU233" s="187" t="s">
        <v>90</v>
      </c>
      <c r="AV233" s="13" t="s">
        <v>87</v>
      </c>
      <c r="AW233" s="13" t="s">
        <v>35</v>
      </c>
      <c r="AX233" s="13" t="s">
        <v>79</v>
      </c>
      <c r="AY233" s="187" t="s">
        <v>255</v>
      </c>
    </row>
    <row r="234" s="14" customFormat="1">
      <c r="A234" s="14"/>
      <c r="B234" s="193"/>
      <c r="C234" s="14"/>
      <c r="D234" s="186" t="s">
        <v>265</v>
      </c>
      <c r="E234" s="194" t="s">
        <v>1</v>
      </c>
      <c r="F234" s="195" t="s">
        <v>87</v>
      </c>
      <c r="G234" s="14"/>
      <c r="H234" s="196">
        <v>1</v>
      </c>
      <c r="I234" s="197"/>
      <c r="J234" s="14"/>
      <c r="K234" s="14"/>
      <c r="L234" s="193"/>
      <c r="M234" s="198"/>
      <c r="N234" s="199"/>
      <c r="O234" s="199"/>
      <c r="P234" s="199"/>
      <c r="Q234" s="199"/>
      <c r="R234" s="199"/>
      <c r="S234" s="199"/>
      <c r="T234" s="20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194" t="s">
        <v>265</v>
      </c>
      <c r="AU234" s="194" t="s">
        <v>90</v>
      </c>
      <c r="AV234" s="14" t="s">
        <v>90</v>
      </c>
      <c r="AW234" s="14" t="s">
        <v>35</v>
      </c>
      <c r="AX234" s="14" t="s">
        <v>79</v>
      </c>
      <c r="AY234" s="194" t="s">
        <v>255</v>
      </c>
    </row>
    <row r="235" s="15" customFormat="1">
      <c r="A235" s="15"/>
      <c r="B235" s="201"/>
      <c r="C235" s="15"/>
      <c r="D235" s="186" t="s">
        <v>265</v>
      </c>
      <c r="E235" s="202" t="s">
        <v>1</v>
      </c>
      <c r="F235" s="203" t="s">
        <v>269</v>
      </c>
      <c r="G235" s="15"/>
      <c r="H235" s="204">
        <v>1</v>
      </c>
      <c r="I235" s="205"/>
      <c r="J235" s="15"/>
      <c r="K235" s="15"/>
      <c r="L235" s="201"/>
      <c r="M235" s="206"/>
      <c r="N235" s="207"/>
      <c r="O235" s="207"/>
      <c r="P235" s="207"/>
      <c r="Q235" s="207"/>
      <c r="R235" s="207"/>
      <c r="S235" s="207"/>
      <c r="T235" s="208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02" t="s">
        <v>265</v>
      </c>
      <c r="AU235" s="202" t="s">
        <v>90</v>
      </c>
      <c r="AV235" s="15" t="s">
        <v>270</v>
      </c>
      <c r="AW235" s="15" t="s">
        <v>35</v>
      </c>
      <c r="AX235" s="15" t="s">
        <v>87</v>
      </c>
      <c r="AY235" s="202" t="s">
        <v>255</v>
      </c>
    </row>
    <row r="236" s="2" customFormat="1" ht="24.15" customHeight="1">
      <c r="A236" s="38"/>
      <c r="B236" s="171"/>
      <c r="C236" s="209" t="s">
        <v>300</v>
      </c>
      <c r="D236" s="209" t="s">
        <v>277</v>
      </c>
      <c r="E236" s="210" t="s">
        <v>1132</v>
      </c>
      <c r="F236" s="211" t="s">
        <v>1133</v>
      </c>
      <c r="G236" s="212" t="s">
        <v>261</v>
      </c>
      <c r="H236" s="213">
        <v>1</v>
      </c>
      <c r="I236" s="214"/>
      <c r="J236" s="215">
        <f>ROUND(I236*H236,2)</f>
        <v>0</v>
      </c>
      <c r="K236" s="211" t="s">
        <v>262</v>
      </c>
      <c r="L236" s="216"/>
      <c r="M236" s="217" t="s">
        <v>1</v>
      </c>
      <c r="N236" s="218" t="s">
        <v>44</v>
      </c>
      <c r="O236" s="77"/>
      <c r="P236" s="181">
        <f>O236*H236</f>
        <v>0</v>
      </c>
      <c r="Q236" s="181">
        <v>0.00097000000000000005</v>
      </c>
      <c r="R236" s="181">
        <f>Q236*H236</f>
        <v>0.00097000000000000005</v>
      </c>
      <c r="S236" s="181">
        <v>0</v>
      </c>
      <c r="T236" s="18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397</v>
      </c>
      <c r="AT236" s="183" t="s">
        <v>277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263</v>
      </c>
      <c r="BM236" s="183" t="s">
        <v>2069</v>
      </c>
    </row>
    <row r="237" s="13" customFormat="1">
      <c r="A237" s="13"/>
      <c r="B237" s="185"/>
      <c r="C237" s="13"/>
      <c r="D237" s="186" t="s">
        <v>265</v>
      </c>
      <c r="E237" s="187" t="s">
        <v>1</v>
      </c>
      <c r="F237" s="188" t="s">
        <v>1117</v>
      </c>
      <c r="G237" s="13"/>
      <c r="H237" s="187" t="s">
        <v>1</v>
      </c>
      <c r="I237" s="189"/>
      <c r="J237" s="13"/>
      <c r="K237" s="13"/>
      <c r="L237" s="185"/>
      <c r="M237" s="190"/>
      <c r="N237" s="191"/>
      <c r="O237" s="191"/>
      <c r="P237" s="191"/>
      <c r="Q237" s="191"/>
      <c r="R237" s="191"/>
      <c r="S237" s="191"/>
      <c r="T237" s="19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87" t="s">
        <v>265</v>
      </c>
      <c r="AU237" s="187" t="s">
        <v>90</v>
      </c>
      <c r="AV237" s="13" t="s">
        <v>87</v>
      </c>
      <c r="AW237" s="13" t="s">
        <v>35</v>
      </c>
      <c r="AX237" s="13" t="s">
        <v>79</v>
      </c>
      <c r="AY237" s="187" t="s">
        <v>255</v>
      </c>
    </row>
    <row r="238" s="13" customFormat="1">
      <c r="A238" s="13"/>
      <c r="B238" s="185"/>
      <c r="C238" s="13"/>
      <c r="D238" s="186" t="s">
        <v>265</v>
      </c>
      <c r="E238" s="187" t="s">
        <v>1</v>
      </c>
      <c r="F238" s="188" t="s">
        <v>2035</v>
      </c>
      <c r="G238" s="13"/>
      <c r="H238" s="187" t="s">
        <v>1</v>
      </c>
      <c r="I238" s="189"/>
      <c r="J238" s="13"/>
      <c r="K238" s="13"/>
      <c r="L238" s="185"/>
      <c r="M238" s="190"/>
      <c r="N238" s="191"/>
      <c r="O238" s="191"/>
      <c r="P238" s="191"/>
      <c r="Q238" s="191"/>
      <c r="R238" s="191"/>
      <c r="S238" s="191"/>
      <c r="T238" s="19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87" t="s">
        <v>265</v>
      </c>
      <c r="AU238" s="187" t="s">
        <v>90</v>
      </c>
      <c r="AV238" s="13" t="s">
        <v>87</v>
      </c>
      <c r="AW238" s="13" t="s">
        <v>35</v>
      </c>
      <c r="AX238" s="13" t="s">
        <v>79</v>
      </c>
      <c r="AY238" s="187" t="s">
        <v>255</v>
      </c>
    </row>
    <row r="239" s="14" customFormat="1">
      <c r="A239" s="14"/>
      <c r="B239" s="193"/>
      <c r="C239" s="14"/>
      <c r="D239" s="186" t="s">
        <v>265</v>
      </c>
      <c r="E239" s="194" t="s">
        <v>1</v>
      </c>
      <c r="F239" s="195" t="s">
        <v>87</v>
      </c>
      <c r="G239" s="14"/>
      <c r="H239" s="196">
        <v>1</v>
      </c>
      <c r="I239" s="197"/>
      <c r="J239" s="14"/>
      <c r="K239" s="14"/>
      <c r="L239" s="193"/>
      <c r="M239" s="198"/>
      <c r="N239" s="199"/>
      <c r="O239" s="199"/>
      <c r="P239" s="199"/>
      <c r="Q239" s="199"/>
      <c r="R239" s="199"/>
      <c r="S239" s="199"/>
      <c r="T239" s="20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4" t="s">
        <v>265</v>
      </c>
      <c r="AU239" s="194" t="s">
        <v>90</v>
      </c>
      <c r="AV239" s="14" t="s">
        <v>90</v>
      </c>
      <c r="AW239" s="14" t="s">
        <v>35</v>
      </c>
      <c r="AX239" s="14" t="s">
        <v>87</v>
      </c>
      <c r="AY239" s="194" t="s">
        <v>255</v>
      </c>
    </row>
    <row r="240" s="2" customFormat="1" ht="24.15" customHeight="1">
      <c r="A240" s="38"/>
      <c r="B240" s="171"/>
      <c r="C240" s="172" t="s">
        <v>306</v>
      </c>
      <c r="D240" s="172" t="s">
        <v>258</v>
      </c>
      <c r="E240" s="173" t="s">
        <v>799</v>
      </c>
      <c r="F240" s="174" t="s">
        <v>800</v>
      </c>
      <c r="G240" s="175" t="s">
        <v>261</v>
      </c>
      <c r="H240" s="176">
        <v>1</v>
      </c>
      <c r="I240" s="177"/>
      <c r="J240" s="178">
        <f>ROUND(I240*H240,2)</f>
        <v>0</v>
      </c>
      <c r="K240" s="174" t="s">
        <v>1</v>
      </c>
      <c r="L240" s="39"/>
      <c r="M240" s="179" t="s">
        <v>1</v>
      </c>
      <c r="N240" s="180" t="s">
        <v>44</v>
      </c>
      <c r="O240" s="77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3" t="s">
        <v>263</v>
      </c>
      <c r="AT240" s="183" t="s">
        <v>258</v>
      </c>
      <c r="AU240" s="183" t="s">
        <v>90</v>
      </c>
      <c r="AY240" s="19" t="s">
        <v>255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19" t="s">
        <v>87</v>
      </c>
      <c r="BK240" s="184">
        <f>ROUND(I240*H240,2)</f>
        <v>0</v>
      </c>
      <c r="BL240" s="19" t="s">
        <v>263</v>
      </c>
      <c r="BM240" s="183" t="s">
        <v>2070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87</v>
      </c>
      <c r="G241" s="14"/>
      <c r="H241" s="196">
        <v>1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87</v>
      </c>
      <c r="AY241" s="194" t="s">
        <v>255</v>
      </c>
    </row>
    <row r="242" s="2" customFormat="1" ht="16.5" customHeight="1">
      <c r="A242" s="38"/>
      <c r="B242" s="171"/>
      <c r="C242" s="209" t="s">
        <v>397</v>
      </c>
      <c r="D242" s="209" t="s">
        <v>277</v>
      </c>
      <c r="E242" s="210" t="s">
        <v>802</v>
      </c>
      <c r="F242" s="211" t="s">
        <v>803</v>
      </c>
      <c r="G242" s="212" t="s">
        <v>261</v>
      </c>
      <c r="H242" s="213">
        <v>1</v>
      </c>
      <c r="I242" s="214"/>
      <c r="J242" s="215">
        <f>ROUND(I242*H242,2)</f>
        <v>0</v>
      </c>
      <c r="K242" s="211" t="s">
        <v>262</v>
      </c>
      <c r="L242" s="216"/>
      <c r="M242" s="217" t="s">
        <v>1</v>
      </c>
      <c r="N242" s="218" t="s">
        <v>44</v>
      </c>
      <c r="O242" s="77"/>
      <c r="P242" s="181">
        <f>O242*H242</f>
        <v>0</v>
      </c>
      <c r="Q242" s="181">
        <v>0.0022000000000000001</v>
      </c>
      <c r="R242" s="181">
        <f>Q242*H242</f>
        <v>0.0022000000000000001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397</v>
      </c>
      <c r="AT242" s="183" t="s">
        <v>277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2071</v>
      </c>
    </row>
    <row r="243" s="14" customFormat="1">
      <c r="A243" s="14"/>
      <c r="B243" s="193"/>
      <c r="C243" s="14"/>
      <c r="D243" s="186" t="s">
        <v>265</v>
      </c>
      <c r="E243" s="194" t="s">
        <v>1</v>
      </c>
      <c r="F243" s="195" t="s">
        <v>87</v>
      </c>
      <c r="G243" s="14"/>
      <c r="H243" s="196">
        <v>1</v>
      </c>
      <c r="I243" s="197"/>
      <c r="J243" s="14"/>
      <c r="K243" s="14"/>
      <c r="L243" s="193"/>
      <c r="M243" s="198"/>
      <c r="N243" s="199"/>
      <c r="O243" s="199"/>
      <c r="P243" s="199"/>
      <c r="Q243" s="199"/>
      <c r="R243" s="199"/>
      <c r="S243" s="199"/>
      <c r="T243" s="200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194" t="s">
        <v>265</v>
      </c>
      <c r="AU243" s="194" t="s">
        <v>90</v>
      </c>
      <c r="AV243" s="14" t="s">
        <v>90</v>
      </c>
      <c r="AW243" s="14" t="s">
        <v>35</v>
      </c>
      <c r="AX243" s="14" t="s">
        <v>87</v>
      </c>
      <c r="AY243" s="194" t="s">
        <v>255</v>
      </c>
    </row>
    <row r="244" s="2" customFormat="1" ht="49.05" customHeight="1">
      <c r="A244" s="38"/>
      <c r="B244" s="171"/>
      <c r="C244" s="172" t="s">
        <v>401</v>
      </c>
      <c r="D244" s="172" t="s">
        <v>258</v>
      </c>
      <c r="E244" s="173" t="s">
        <v>805</v>
      </c>
      <c r="F244" s="174" t="s">
        <v>806</v>
      </c>
      <c r="G244" s="175" t="s">
        <v>759</v>
      </c>
      <c r="H244" s="224"/>
      <c r="I244" s="177"/>
      <c r="J244" s="178">
        <f>ROUND(I244*H244,2)</f>
        <v>0</v>
      </c>
      <c r="K244" s="174" t="s">
        <v>262</v>
      </c>
      <c r="L244" s="39"/>
      <c r="M244" s="179" t="s">
        <v>1</v>
      </c>
      <c r="N244" s="180" t="s">
        <v>44</v>
      </c>
      <c r="O244" s="77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3" t="s">
        <v>263</v>
      </c>
      <c r="AT244" s="183" t="s">
        <v>258</v>
      </c>
      <c r="AU244" s="183" t="s">
        <v>90</v>
      </c>
      <c r="AY244" s="19" t="s">
        <v>255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19" t="s">
        <v>87</v>
      </c>
      <c r="BK244" s="184">
        <f>ROUND(I244*H244,2)</f>
        <v>0</v>
      </c>
      <c r="BL244" s="19" t="s">
        <v>263</v>
      </c>
      <c r="BM244" s="183" t="s">
        <v>2072</v>
      </c>
    </row>
    <row r="245" s="12" customFormat="1" ht="22.8" customHeight="1">
      <c r="A245" s="12"/>
      <c r="B245" s="158"/>
      <c r="C245" s="12"/>
      <c r="D245" s="159" t="s">
        <v>78</v>
      </c>
      <c r="E245" s="169" t="s">
        <v>823</v>
      </c>
      <c r="F245" s="169" t="s">
        <v>824</v>
      </c>
      <c r="G245" s="12"/>
      <c r="H245" s="12"/>
      <c r="I245" s="161"/>
      <c r="J245" s="170">
        <f>BK245</f>
        <v>0</v>
      </c>
      <c r="K245" s="12"/>
      <c r="L245" s="158"/>
      <c r="M245" s="163"/>
      <c r="N245" s="164"/>
      <c r="O245" s="164"/>
      <c r="P245" s="165">
        <f>SUM(P246:P278)</f>
        <v>0</v>
      </c>
      <c r="Q245" s="164"/>
      <c r="R245" s="165">
        <f>SUM(R246:R278)</f>
        <v>0.25150018000000002</v>
      </c>
      <c r="S245" s="164"/>
      <c r="T245" s="166">
        <f>SUM(T246:T278)</f>
        <v>0.54225000000000001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59" t="s">
        <v>90</v>
      </c>
      <c r="AT245" s="167" t="s">
        <v>78</v>
      </c>
      <c r="AU245" s="167" t="s">
        <v>87</v>
      </c>
      <c r="AY245" s="159" t="s">
        <v>255</v>
      </c>
      <c r="BK245" s="168">
        <f>SUM(BK246:BK278)</f>
        <v>0</v>
      </c>
    </row>
    <row r="246" s="2" customFormat="1" ht="37.8" customHeight="1">
      <c r="A246" s="38"/>
      <c r="B246" s="171"/>
      <c r="C246" s="172" t="s">
        <v>406</v>
      </c>
      <c r="D246" s="172" t="s">
        <v>258</v>
      </c>
      <c r="E246" s="173" t="s">
        <v>825</v>
      </c>
      <c r="F246" s="174" t="s">
        <v>826</v>
      </c>
      <c r="G246" s="175" t="s">
        <v>693</v>
      </c>
      <c r="H246" s="176">
        <v>60.25</v>
      </c>
      <c r="I246" s="177"/>
      <c r="J246" s="178">
        <f>ROUND(I246*H246,2)</f>
        <v>0</v>
      </c>
      <c r="K246" s="174" t="s">
        <v>262</v>
      </c>
      <c r="L246" s="39"/>
      <c r="M246" s="179" t="s">
        <v>1</v>
      </c>
      <c r="N246" s="180" t="s">
        <v>44</v>
      </c>
      <c r="O246" s="77"/>
      <c r="P246" s="181">
        <f>O246*H246</f>
        <v>0</v>
      </c>
      <c r="Q246" s="181">
        <v>0</v>
      </c>
      <c r="R246" s="181">
        <f>Q246*H246</f>
        <v>0</v>
      </c>
      <c r="S246" s="181">
        <v>0</v>
      </c>
      <c r="T246" s="18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3" t="s">
        <v>263</v>
      </c>
      <c r="AT246" s="183" t="s">
        <v>258</v>
      </c>
      <c r="AU246" s="183" t="s">
        <v>90</v>
      </c>
      <c r="AY246" s="19" t="s">
        <v>255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19" t="s">
        <v>87</v>
      </c>
      <c r="BK246" s="184">
        <f>ROUND(I246*H246,2)</f>
        <v>0</v>
      </c>
      <c r="BL246" s="19" t="s">
        <v>263</v>
      </c>
      <c r="BM246" s="183" t="s">
        <v>2073</v>
      </c>
    </row>
    <row r="247" s="13" customFormat="1">
      <c r="A247" s="13"/>
      <c r="B247" s="185"/>
      <c r="C247" s="13"/>
      <c r="D247" s="186" t="s">
        <v>265</v>
      </c>
      <c r="E247" s="187" t="s">
        <v>1</v>
      </c>
      <c r="F247" s="188" t="s">
        <v>828</v>
      </c>
      <c r="G247" s="13"/>
      <c r="H247" s="187" t="s">
        <v>1</v>
      </c>
      <c r="I247" s="189"/>
      <c r="J247" s="13"/>
      <c r="K247" s="13"/>
      <c r="L247" s="185"/>
      <c r="M247" s="190"/>
      <c r="N247" s="191"/>
      <c r="O247" s="191"/>
      <c r="P247" s="191"/>
      <c r="Q247" s="191"/>
      <c r="R247" s="191"/>
      <c r="S247" s="191"/>
      <c r="T247" s="19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187" t="s">
        <v>265</v>
      </c>
      <c r="AU247" s="187" t="s">
        <v>90</v>
      </c>
      <c r="AV247" s="13" t="s">
        <v>87</v>
      </c>
      <c r="AW247" s="13" t="s">
        <v>35</v>
      </c>
      <c r="AX247" s="13" t="s">
        <v>79</v>
      </c>
      <c r="AY247" s="187" t="s">
        <v>255</v>
      </c>
    </row>
    <row r="248" s="13" customFormat="1">
      <c r="A248" s="13"/>
      <c r="B248" s="185"/>
      <c r="C248" s="13"/>
      <c r="D248" s="186" t="s">
        <v>265</v>
      </c>
      <c r="E248" s="187" t="s">
        <v>1</v>
      </c>
      <c r="F248" s="188" t="s">
        <v>2035</v>
      </c>
      <c r="G248" s="13"/>
      <c r="H248" s="187" t="s">
        <v>1</v>
      </c>
      <c r="I248" s="189"/>
      <c r="J248" s="13"/>
      <c r="K248" s="13"/>
      <c r="L248" s="185"/>
      <c r="M248" s="190"/>
      <c r="N248" s="191"/>
      <c r="O248" s="191"/>
      <c r="P248" s="191"/>
      <c r="Q248" s="191"/>
      <c r="R248" s="191"/>
      <c r="S248" s="191"/>
      <c r="T248" s="19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87" t="s">
        <v>265</v>
      </c>
      <c r="AU248" s="187" t="s">
        <v>90</v>
      </c>
      <c r="AV248" s="13" t="s">
        <v>87</v>
      </c>
      <c r="AW248" s="13" t="s">
        <v>35</v>
      </c>
      <c r="AX248" s="13" t="s">
        <v>79</v>
      </c>
      <c r="AY248" s="187" t="s">
        <v>255</v>
      </c>
    </row>
    <row r="249" s="14" customFormat="1">
      <c r="A249" s="14"/>
      <c r="B249" s="193"/>
      <c r="C249" s="14"/>
      <c r="D249" s="186" t="s">
        <v>265</v>
      </c>
      <c r="E249" s="194" t="s">
        <v>1</v>
      </c>
      <c r="F249" s="195" t="s">
        <v>2041</v>
      </c>
      <c r="G249" s="14"/>
      <c r="H249" s="196">
        <v>60.25</v>
      </c>
      <c r="I249" s="197"/>
      <c r="J249" s="14"/>
      <c r="K249" s="14"/>
      <c r="L249" s="193"/>
      <c r="M249" s="198"/>
      <c r="N249" s="199"/>
      <c r="O249" s="199"/>
      <c r="P249" s="199"/>
      <c r="Q249" s="199"/>
      <c r="R249" s="199"/>
      <c r="S249" s="199"/>
      <c r="T249" s="20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194" t="s">
        <v>265</v>
      </c>
      <c r="AU249" s="194" t="s">
        <v>90</v>
      </c>
      <c r="AV249" s="14" t="s">
        <v>90</v>
      </c>
      <c r="AW249" s="14" t="s">
        <v>35</v>
      </c>
      <c r="AX249" s="14" t="s">
        <v>79</v>
      </c>
      <c r="AY249" s="194" t="s">
        <v>255</v>
      </c>
    </row>
    <row r="250" s="15" customFormat="1">
      <c r="A250" s="15"/>
      <c r="B250" s="201"/>
      <c r="C250" s="15"/>
      <c r="D250" s="186" t="s">
        <v>265</v>
      </c>
      <c r="E250" s="202" t="s">
        <v>1</v>
      </c>
      <c r="F250" s="203" t="s">
        <v>269</v>
      </c>
      <c r="G250" s="15"/>
      <c r="H250" s="204">
        <v>60.25</v>
      </c>
      <c r="I250" s="205"/>
      <c r="J250" s="15"/>
      <c r="K250" s="15"/>
      <c r="L250" s="201"/>
      <c r="M250" s="206"/>
      <c r="N250" s="207"/>
      <c r="O250" s="207"/>
      <c r="P250" s="207"/>
      <c r="Q250" s="207"/>
      <c r="R250" s="207"/>
      <c r="S250" s="207"/>
      <c r="T250" s="208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02" t="s">
        <v>265</v>
      </c>
      <c r="AU250" s="202" t="s">
        <v>90</v>
      </c>
      <c r="AV250" s="15" t="s">
        <v>270</v>
      </c>
      <c r="AW250" s="15" t="s">
        <v>35</v>
      </c>
      <c r="AX250" s="15" t="s">
        <v>87</v>
      </c>
      <c r="AY250" s="202" t="s">
        <v>255</v>
      </c>
    </row>
    <row r="251" s="2" customFormat="1" ht="24.15" customHeight="1">
      <c r="A251" s="38"/>
      <c r="B251" s="171"/>
      <c r="C251" s="172" t="s">
        <v>410</v>
      </c>
      <c r="D251" s="172" t="s">
        <v>258</v>
      </c>
      <c r="E251" s="173" t="s">
        <v>829</v>
      </c>
      <c r="F251" s="174" t="s">
        <v>830</v>
      </c>
      <c r="G251" s="175" t="s">
        <v>693</v>
      </c>
      <c r="H251" s="176">
        <v>60.25</v>
      </c>
      <c r="I251" s="177"/>
      <c r="J251" s="178">
        <f>ROUND(I251*H251,2)</f>
        <v>0</v>
      </c>
      <c r="K251" s="174" t="s">
        <v>262</v>
      </c>
      <c r="L251" s="39"/>
      <c r="M251" s="179" t="s">
        <v>1</v>
      </c>
      <c r="N251" s="180" t="s">
        <v>44</v>
      </c>
      <c r="O251" s="77"/>
      <c r="P251" s="181">
        <f>O251*H251</f>
        <v>0</v>
      </c>
      <c r="Q251" s="181">
        <v>0</v>
      </c>
      <c r="R251" s="181">
        <f>Q251*H251</f>
        <v>0</v>
      </c>
      <c r="S251" s="181">
        <v>0</v>
      </c>
      <c r="T251" s="18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3" t="s">
        <v>263</v>
      </c>
      <c r="AT251" s="183" t="s">
        <v>258</v>
      </c>
      <c r="AU251" s="183" t="s">
        <v>90</v>
      </c>
      <c r="AY251" s="19" t="s">
        <v>255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19" t="s">
        <v>87</v>
      </c>
      <c r="BK251" s="184">
        <f>ROUND(I251*H251,2)</f>
        <v>0</v>
      </c>
      <c r="BL251" s="19" t="s">
        <v>263</v>
      </c>
      <c r="BM251" s="183" t="s">
        <v>2074</v>
      </c>
    </row>
    <row r="252" s="13" customFormat="1">
      <c r="A252" s="13"/>
      <c r="B252" s="185"/>
      <c r="C252" s="13"/>
      <c r="D252" s="186" t="s">
        <v>265</v>
      </c>
      <c r="E252" s="187" t="s">
        <v>1</v>
      </c>
      <c r="F252" s="188" t="s">
        <v>828</v>
      </c>
      <c r="G252" s="13"/>
      <c r="H252" s="187" t="s">
        <v>1</v>
      </c>
      <c r="I252" s="189"/>
      <c r="J252" s="13"/>
      <c r="K252" s="13"/>
      <c r="L252" s="185"/>
      <c r="M252" s="190"/>
      <c r="N252" s="191"/>
      <c r="O252" s="191"/>
      <c r="P252" s="191"/>
      <c r="Q252" s="191"/>
      <c r="R252" s="191"/>
      <c r="S252" s="191"/>
      <c r="T252" s="19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187" t="s">
        <v>265</v>
      </c>
      <c r="AU252" s="187" t="s">
        <v>90</v>
      </c>
      <c r="AV252" s="13" t="s">
        <v>87</v>
      </c>
      <c r="AW252" s="13" t="s">
        <v>35</v>
      </c>
      <c r="AX252" s="13" t="s">
        <v>79</v>
      </c>
      <c r="AY252" s="187" t="s">
        <v>255</v>
      </c>
    </row>
    <row r="253" s="13" customFormat="1">
      <c r="A253" s="13"/>
      <c r="B253" s="185"/>
      <c r="C253" s="13"/>
      <c r="D253" s="186" t="s">
        <v>265</v>
      </c>
      <c r="E253" s="187" t="s">
        <v>1</v>
      </c>
      <c r="F253" s="188" t="s">
        <v>2035</v>
      </c>
      <c r="G253" s="13"/>
      <c r="H253" s="187" t="s">
        <v>1</v>
      </c>
      <c r="I253" s="189"/>
      <c r="J253" s="13"/>
      <c r="K253" s="13"/>
      <c r="L253" s="185"/>
      <c r="M253" s="190"/>
      <c r="N253" s="191"/>
      <c r="O253" s="191"/>
      <c r="P253" s="191"/>
      <c r="Q253" s="191"/>
      <c r="R253" s="191"/>
      <c r="S253" s="191"/>
      <c r="T253" s="19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87" t="s">
        <v>265</v>
      </c>
      <c r="AU253" s="187" t="s">
        <v>90</v>
      </c>
      <c r="AV253" s="13" t="s">
        <v>87</v>
      </c>
      <c r="AW253" s="13" t="s">
        <v>35</v>
      </c>
      <c r="AX253" s="13" t="s">
        <v>79</v>
      </c>
      <c r="AY253" s="187" t="s">
        <v>255</v>
      </c>
    </row>
    <row r="254" s="14" customFormat="1">
      <c r="A254" s="14"/>
      <c r="B254" s="193"/>
      <c r="C254" s="14"/>
      <c r="D254" s="186" t="s">
        <v>265</v>
      </c>
      <c r="E254" s="194" t="s">
        <v>1</v>
      </c>
      <c r="F254" s="195" t="s">
        <v>2041</v>
      </c>
      <c r="G254" s="14"/>
      <c r="H254" s="196">
        <v>60.25</v>
      </c>
      <c r="I254" s="197"/>
      <c r="J254" s="14"/>
      <c r="K254" s="14"/>
      <c r="L254" s="193"/>
      <c r="M254" s="198"/>
      <c r="N254" s="199"/>
      <c r="O254" s="199"/>
      <c r="P254" s="199"/>
      <c r="Q254" s="199"/>
      <c r="R254" s="199"/>
      <c r="S254" s="199"/>
      <c r="T254" s="20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194" t="s">
        <v>265</v>
      </c>
      <c r="AU254" s="194" t="s">
        <v>90</v>
      </c>
      <c r="AV254" s="14" t="s">
        <v>90</v>
      </c>
      <c r="AW254" s="14" t="s">
        <v>35</v>
      </c>
      <c r="AX254" s="14" t="s">
        <v>79</v>
      </c>
      <c r="AY254" s="194" t="s">
        <v>255</v>
      </c>
    </row>
    <row r="255" s="15" customFormat="1">
      <c r="A255" s="15"/>
      <c r="B255" s="201"/>
      <c r="C255" s="15"/>
      <c r="D255" s="186" t="s">
        <v>265</v>
      </c>
      <c r="E255" s="202" t="s">
        <v>1</v>
      </c>
      <c r="F255" s="203" t="s">
        <v>269</v>
      </c>
      <c r="G255" s="15"/>
      <c r="H255" s="204">
        <v>60.25</v>
      </c>
      <c r="I255" s="205"/>
      <c r="J255" s="15"/>
      <c r="K255" s="15"/>
      <c r="L255" s="201"/>
      <c r="M255" s="206"/>
      <c r="N255" s="207"/>
      <c r="O255" s="207"/>
      <c r="P255" s="207"/>
      <c r="Q255" s="207"/>
      <c r="R255" s="207"/>
      <c r="S255" s="207"/>
      <c r="T255" s="208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02" t="s">
        <v>265</v>
      </c>
      <c r="AU255" s="202" t="s">
        <v>90</v>
      </c>
      <c r="AV255" s="15" t="s">
        <v>270</v>
      </c>
      <c r="AW255" s="15" t="s">
        <v>35</v>
      </c>
      <c r="AX255" s="15" t="s">
        <v>87</v>
      </c>
      <c r="AY255" s="202" t="s">
        <v>255</v>
      </c>
    </row>
    <row r="256" s="2" customFormat="1" ht="24.15" customHeight="1">
      <c r="A256" s="38"/>
      <c r="B256" s="171"/>
      <c r="C256" s="172" t="s">
        <v>414</v>
      </c>
      <c r="D256" s="172" t="s">
        <v>258</v>
      </c>
      <c r="E256" s="173" t="s">
        <v>832</v>
      </c>
      <c r="F256" s="174" t="s">
        <v>833</v>
      </c>
      <c r="G256" s="175" t="s">
        <v>693</v>
      </c>
      <c r="H256" s="176">
        <v>180.75</v>
      </c>
      <c r="I256" s="177"/>
      <c r="J256" s="178">
        <f>ROUND(I256*H256,2)</f>
        <v>0</v>
      </c>
      <c r="K256" s="174" t="s">
        <v>262</v>
      </c>
      <c r="L256" s="39"/>
      <c r="M256" s="179" t="s">
        <v>1</v>
      </c>
      <c r="N256" s="180" t="s">
        <v>44</v>
      </c>
      <c r="O256" s="77"/>
      <c r="P256" s="181">
        <f>O256*H256</f>
        <v>0</v>
      </c>
      <c r="Q256" s="181">
        <v>0</v>
      </c>
      <c r="R256" s="181">
        <f>Q256*H256</f>
        <v>0</v>
      </c>
      <c r="S256" s="181">
        <v>0.0030000000000000001</v>
      </c>
      <c r="T256" s="182">
        <f>S256*H256</f>
        <v>0.54225000000000001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3" t="s">
        <v>263</v>
      </c>
      <c r="AT256" s="183" t="s">
        <v>258</v>
      </c>
      <c r="AU256" s="183" t="s">
        <v>90</v>
      </c>
      <c r="AY256" s="19" t="s">
        <v>255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19" t="s">
        <v>87</v>
      </c>
      <c r="BK256" s="184">
        <f>ROUND(I256*H256,2)</f>
        <v>0</v>
      </c>
      <c r="BL256" s="19" t="s">
        <v>263</v>
      </c>
      <c r="BM256" s="183" t="s">
        <v>2075</v>
      </c>
    </row>
    <row r="257" s="13" customFormat="1">
      <c r="A257" s="13"/>
      <c r="B257" s="185"/>
      <c r="C257" s="13"/>
      <c r="D257" s="186" t="s">
        <v>265</v>
      </c>
      <c r="E257" s="187" t="s">
        <v>1</v>
      </c>
      <c r="F257" s="188" t="s">
        <v>835</v>
      </c>
      <c r="G257" s="13"/>
      <c r="H257" s="187" t="s">
        <v>1</v>
      </c>
      <c r="I257" s="189"/>
      <c r="J257" s="13"/>
      <c r="K257" s="13"/>
      <c r="L257" s="185"/>
      <c r="M257" s="190"/>
      <c r="N257" s="191"/>
      <c r="O257" s="191"/>
      <c r="P257" s="191"/>
      <c r="Q257" s="191"/>
      <c r="R257" s="191"/>
      <c r="S257" s="191"/>
      <c r="T257" s="19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87" t="s">
        <v>265</v>
      </c>
      <c r="AU257" s="187" t="s">
        <v>90</v>
      </c>
      <c r="AV257" s="13" t="s">
        <v>87</v>
      </c>
      <c r="AW257" s="13" t="s">
        <v>35</v>
      </c>
      <c r="AX257" s="13" t="s">
        <v>79</v>
      </c>
      <c r="AY257" s="187" t="s">
        <v>255</v>
      </c>
    </row>
    <row r="258" s="13" customFormat="1">
      <c r="A258" s="13"/>
      <c r="B258" s="185"/>
      <c r="C258" s="13"/>
      <c r="D258" s="186" t="s">
        <v>265</v>
      </c>
      <c r="E258" s="187" t="s">
        <v>1</v>
      </c>
      <c r="F258" s="188" t="s">
        <v>2035</v>
      </c>
      <c r="G258" s="13"/>
      <c r="H258" s="187" t="s">
        <v>1</v>
      </c>
      <c r="I258" s="189"/>
      <c r="J258" s="13"/>
      <c r="K258" s="13"/>
      <c r="L258" s="185"/>
      <c r="M258" s="190"/>
      <c r="N258" s="191"/>
      <c r="O258" s="191"/>
      <c r="P258" s="191"/>
      <c r="Q258" s="191"/>
      <c r="R258" s="191"/>
      <c r="S258" s="191"/>
      <c r="T258" s="19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87" t="s">
        <v>265</v>
      </c>
      <c r="AU258" s="187" t="s">
        <v>90</v>
      </c>
      <c r="AV258" s="13" t="s">
        <v>87</v>
      </c>
      <c r="AW258" s="13" t="s">
        <v>35</v>
      </c>
      <c r="AX258" s="13" t="s">
        <v>79</v>
      </c>
      <c r="AY258" s="187" t="s">
        <v>255</v>
      </c>
    </row>
    <row r="259" s="14" customFormat="1">
      <c r="A259" s="14"/>
      <c r="B259" s="193"/>
      <c r="C259" s="14"/>
      <c r="D259" s="186" t="s">
        <v>265</v>
      </c>
      <c r="E259" s="194" t="s">
        <v>1</v>
      </c>
      <c r="F259" s="195" t="s">
        <v>2076</v>
      </c>
      <c r="G259" s="14"/>
      <c r="H259" s="196">
        <v>180.75</v>
      </c>
      <c r="I259" s="197"/>
      <c r="J259" s="14"/>
      <c r="K259" s="14"/>
      <c r="L259" s="193"/>
      <c r="M259" s="198"/>
      <c r="N259" s="199"/>
      <c r="O259" s="199"/>
      <c r="P259" s="199"/>
      <c r="Q259" s="199"/>
      <c r="R259" s="199"/>
      <c r="S259" s="199"/>
      <c r="T259" s="20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194" t="s">
        <v>265</v>
      </c>
      <c r="AU259" s="194" t="s">
        <v>90</v>
      </c>
      <c r="AV259" s="14" t="s">
        <v>90</v>
      </c>
      <c r="AW259" s="14" t="s">
        <v>35</v>
      </c>
      <c r="AX259" s="14" t="s">
        <v>79</v>
      </c>
      <c r="AY259" s="194" t="s">
        <v>255</v>
      </c>
    </row>
    <row r="260" s="15" customFormat="1">
      <c r="A260" s="15"/>
      <c r="B260" s="201"/>
      <c r="C260" s="15"/>
      <c r="D260" s="186" t="s">
        <v>265</v>
      </c>
      <c r="E260" s="202" t="s">
        <v>1</v>
      </c>
      <c r="F260" s="203" t="s">
        <v>269</v>
      </c>
      <c r="G260" s="15"/>
      <c r="H260" s="204">
        <v>180.75</v>
      </c>
      <c r="I260" s="205"/>
      <c r="J260" s="15"/>
      <c r="K260" s="15"/>
      <c r="L260" s="201"/>
      <c r="M260" s="206"/>
      <c r="N260" s="207"/>
      <c r="O260" s="207"/>
      <c r="P260" s="207"/>
      <c r="Q260" s="207"/>
      <c r="R260" s="207"/>
      <c r="S260" s="207"/>
      <c r="T260" s="208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02" t="s">
        <v>265</v>
      </c>
      <c r="AU260" s="202" t="s">
        <v>90</v>
      </c>
      <c r="AV260" s="15" t="s">
        <v>270</v>
      </c>
      <c r="AW260" s="15" t="s">
        <v>35</v>
      </c>
      <c r="AX260" s="15" t="s">
        <v>87</v>
      </c>
      <c r="AY260" s="202" t="s">
        <v>255</v>
      </c>
    </row>
    <row r="261" s="2" customFormat="1" ht="24.15" customHeight="1">
      <c r="A261" s="38"/>
      <c r="B261" s="171"/>
      <c r="C261" s="172" t="s">
        <v>418</v>
      </c>
      <c r="D261" s="172" t="s">
        <v>258</v>
      </c>
      <c r="E261" s="173" t="s">
        <v>838</v>
      </c>
      <c r="F261" s="174" t="s">
        <v>839</v>
      </c>
      <c r="G261" s="175" t="s">
        <v>693</v>
      </c>
      <c r="H261" s="176">
        <v>60.25</v>
      </c>
      <c r="I261" s="177"/>
      <c r="J261" s="178">
        <f>ROUND(I261*H261,2)</f>
        <v>0</v>
      </c>
      <c r="K261" s="174" t="s">
        <v>840</v>
      </c>
      <c r="L261" s="39"/>
      <c r="M261" s="179" t="s">
        <v>1</v>
      </c>
      <c r="N261" s="180" t="s">
        <v>44</v>
      </c>
      <c r="O261" s="77"/>
      <c r="P261" s="181">
        <f>O261*H261</f>
        <v>0</v>
      </c>
      <c r="Q261" s="181">
        <v>0.00029999999999999997</v>
      </c>
      <c r="R261" s="181">
        <f>Q261*H261</f>
        <v>0.018074999999999997</v>
      </c>
      <c r="S261" s="181">
        <v>0</v>
      </c>
      <c r="T261" s="18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3" t="s">
        <v>263</v>
      </c>
      <c r="AT261" s="183" t="s">
        <v>258</v>
      </c>
      <c r="AU261" s="183" t="s">
        <v>90</v>
      </c>
      <c r="AY261" s="19" t="s">
        <v>255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19" t="s">
        <v>87</v>
      </c>
      <c r="BK261" s="184">
        <f>ROUND(I261*H261,2)</f>
        <v>0</v>
      </c>
      <c r="BL261" s="19" t="s">
        <v>263</v>
      </c>
      <c r="BM261" s="183" t="s">
        <v>2077</v>
      </c>
    </row>
    <row r="262" s="13" customFormat="1">
      <c r="A262" s="13"/>
      <c r="B262" s="185"/>
      <c r="C262" s="13"/>
      <c r="D262" s="186" t="s">
        <v>265</v>
      </c>
      <c r="E262" s="187" t="s">
        <v>1</v>
      </c>
      <c r="F262" s="188" t="s">
        <v>2035</v>
      </c>
      <c r="G262" s="13"/>
      <c r="H262" s="187" t="s">
        <v>1</v>
      </c>
      <c r="I262" s="189"/>
      <c r="J262" s="13"/>
      <c r="K262" s="13"/>
      <c r="L262" s="185"/>
      <c r="M262" s="190"/>
      <c r="N262" s="191"/>
      <c r="O262" s="191"/>
      <c r="P262" s="191"/>
      <c r="Q262" s="191"/>
      <c r="R262" s="191"/>
      <c r="S262" s="191"/>
      <c r="T262" s="19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87" t="s">
        <v>265</v>
      </c>
      <c r="AU262" s="187" t="s">
        <v>90</v>
      </c>
      <c r="AV262" s="13" t="s">
        <v>87</v>
      </c>
      <c r="AW262" s="13" t="s">
        <v>35</v>
      </c>
      <c r="AX262" s="13" t="s">
        <v>79</v>
      </c>
      <c r="AY262" s="187" t="s">
        <v>255</v>
      </c>
    </row>
    <row r="263" s="14" customFormat="1">
      <c r="A263" s="14"/>
      <c r="B263" s="193"/>
      <c r="C263" s="14"/>
      <c r="D263" s="186" t="s">
        <v>265</v>
      </c>
      <c r="E263" s="194" t="s">
        <v>1</v>
      </c>
      <c r="F263" s="195" t="s">
        <v>2041</v>
      </c>
      <c r="G263" s="14"/>
      <c r="H263" s="196">
        <v>60.25</v>
      </c>
      <c r="I263" s="197"/>
      <c r="J263" s="14"/>
      <c r="K263" s="14"/>
      <c r="L263" s="193"/>
      <c r="M263" s="198"/>
      <c r="N263" s="199"/>
      <c r="O263" s="199"/>
      <c r="P263" s="199"/>
      <c r="Q263" s="199"/>
      <c r="R263" s="199"/>
      <c r="S263" s="199"/>
      <c r="T263" s="20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194" t="s">
        <v>265</v>
      </c>
      <c r="AU263" s="194" t="s">
        <v>90</v>
      </c>
      <c r="AV263" s="14" t="s">
        <v>90</v>
      </c>
      <c r="AW263" s="14" t="s">
        <v>35</v>
      </c>
      <c r="AX263" s="14" t="s">
        <v>79</v>
      </c>
      <c r="AY263" s="194" t="s">
        <v>255</v>
      </c>
    </row>
    <row r="264" s="15" customFormat="1">
      <c r="A264" s="15"/>
      <c r="B264" s="201"/>
      <c r="C264" s="15"/>
      <c r="D264" s="186" t="s">
        <v>265</v>
      </c>
      <c r="E264" s="202" t="s">
        <v>1</v>
      </c>
      <c r="F264" s="203" t="s">
        <v>269</v>
      </c>
      <c r="G264" s="15"/>
      <c r="H264" s="204">
        <v>60.25</v>
      </c>
      <c r="I264" s="205"/>
      <c r="J264" s="15"/>
      <c r="K264" s="15"/>
      <c r="L264" s="201"/>
      <c r="M264" s="206"/>
      <c r="N264" s="207"/>
      <c r="O264" s="207"/>
      <c r="P264" s="207"/>
      <c r="Q264" s="207"/>
      <c r="R264" s="207"/>
      <c r="S264" s="207"/>
      <c r="T264" s="208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02" t="s">
        <v>265</v>
      </c>
      <c r="AU264" s="202" t="s">
        <v>90</v>
      </c>
      <c r="AV264" s="15" t="s">
        <v>270</v>
      </c>
      <c r="AW264" s="15" t="s">
        <v>35</v>
      </c>
      <c r="AX264" s="15" t="s">
        <v>87</v>
      </c>
      <c r="AY264" s="202" t="s">
        <v>255</v>
      </c>
    </row>
    <row r="265" s="2" customFormat="1" ht="37.8" customHeight="1">
      <c r="A265" s="38"/>
      <c r="B265" s="171"/>
      <c r="C265" s="209" t="s">
        <v>422</v>
      </c>
      <c r="D265" s="209" t="s">
        <v>277</v>
      </c>
      <c r="E265" s="210" t="s">
        <v>842</v>
      </c>
      <c r="F265" s="211" t="s">
        <v>843</v>
      </c>
      <c r="G265" s="212" t="s">
        <v>693</v>
      </c>
      <c r="H265" s="213">
        <v>72.936999999999998</v>
      </c>
      <c r="I265" s="214"/>
      <c r="J265" s="215">
        <f>ROUND(I265*H265,2)</f>
        <v>0</v>
      </c>
      <c r="K265" s="211" t="s">
        <v>262</v>
      </c>
      <c r="L265" s="216"/>
      <c r="M265" s="217" t="s">
        <v>1</v>
      </c>
      <c r="N265" s="218" t="s">
        <v>44</v>
      </c>
      <c r="O265" s="77"/>
      <c r="P265" s="181">
        <f>O265*H265</f>
        <v>0</v>
      </c>
      <c r="Q265" s="181">
        <v>0.0032000000000000002</v>
      </c>
      <c r="R265" s="181">
        <f>Q265*H265</f>
        <v>0.23339840000000001</v>
      </c>
      <c r="S265" s="181">
        <v>0</v>
      </c>
      <c r="T265" s="18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3" t="s">
        <v>397</v>
      </c>
      <c r="AT265" s="183" t="s">
        <v>277</v>
      </c>
      <c r="AU265" s="183" t="s">
        <v>90</v>
      </c>
      <c r="AY265" s="19" t="s">
        <v>255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19" t="s">
        <v>87</v>
      </c>
      <c r="BK265" s="184">
        <f>ROUND(I265*H265,2)</f>
        <v>0</v>
      </c>
      <c r="BL265" s="19" t="s">
        <v>263</v>
      </c>
      <c r="BM265" s="183" t="s">
        <v>2078</v>
      </c>
    </row>
    <row r="266" s="14" customFormat="1">
      <c r="A266" s="14"/>
      <c r="B266" s="193"/>
      <c r="C266" s="14"/>
      <c r="D266" s="186" t="s">
        <v>265</v>
      </c>
      <c r="E266" s="194" t="s">
        <v>1</v>
      </c>
      <c r="F266" s="195" t="s">
        <v>2079</v>
      </c>
      <c r="G266" s="14"/>
      <c r="H266" s="196">
        <v>72.936999999999998</v>
      </c>
      <c r="I266" s="197"/>
      <c r="J266" s="14"/>
      <c r="K266" s="14"/>
      <c r="L266" s="193"/>
      <c r="M266" s="198"/>
      <c r="N266" s="199"/>
      <c r="O266" s="199"/>
      <c r="P266" s="199"/>
      <c r="Q266" s="199"/>
      <c r="R266" s="199"/>
      <c r="S266" s="199"/>
      <c r="T266" s="20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194" t="s">
        <v>265</v>
      </c>
      <c r="AU266" s="194" t="s">
        <v>90</v>
      </c>
      <c r="AV266" s="14" t="s">
        <v>90</v>
      </c>
      <c r="AW266" s="14" t="s">
        <v>35</v>
      </c>
      <c r="AX266" s="14" t="s">
        <v>87</v>
      </c>
      <c r="AY266" s="194" t="s">
        <v>255</v>
      </c>
    </row>
    <row r="267" s="2" customFormat="1" ht="21.75" customHeight="1">
      <c r="A267" s="38"/>
      <c r="B267" s="171"/>
      <c r="C267" s="172" t="s">
        <v>426</v>
      </c>
      <c r="D267" s="172" t="s">
        <v>258</v>
      </c>
      <c r="E267" s="173" t="s">
        <v>846</v>
      </c>
      <c r="F267" s="174" t="s">
        <v>847</v>
      </c>
      <c r="G267" s="175" t="s">
        <v>297</v>
      </c>
      <c r="H267" s="176">
        <v>2.6779999999999999</v>
      </c>
      <c r="I267" s="177"/>
      <c r="J267" s="178">
        <f>ROUND(I267*H267,2)</f>
        <v>0</v>
      </c>
      <c r="K267" s="174" t="s">
        <v>262</v>
      </c>
      <c r="L267" s="39"/>
      <c r="M267" s="179" t="s">
        <v>1</v>
      </c>
      <c r="N267" s="180" t="s">
        <v>44</v>
      </c>
      <c r="O267" s="77"/>
      <c r="P267" s="181">
        <f>O267*H267</f>
        <v>0</v>
      </c>
      <c r="Q267" s="181">
        <v>1.0000000000000001E-05</v>
      </c>
      <c r="R267" s="181">
        <f>Q267*H267</f>
        <v>2.6780000000000001E-05</v>
      </c>
      <c r="S267" s="181">
        <v>0</v>
      </c>
      <c r="T267" s="18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3" t="s">
        <v>263</v>
      </c>
      <c r="AT267" s="183" t="s">
        <v>258</v>
      </c>
      <c r="AU267" s="183" t="s">
        <v>90</v>
      </c>
      <c r="AY267" s="19" t="s">
        <v>255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19" t="s">
        <v>87</v>
      </c>
      <c r="BK267" s="184">
        <f>ROUND(I267*H267,2)</f>
        <v>0</v>
      </c>
      <c r="BL267" s="19" t="s">
        <v>263</v>
      </c>
      <c r="BM267" s="183" t="s">
        <v>2080</v>
      </c>
    </row>
    <row r="268" s="13" customFormat="1">
      <c r="A268" s="13"/>
      <c r="B268" s="185"/>
      <c r="C268" s="13"/>
      <c r="D268" s="186" t="s">
        <v>265</v>
      </c>
      <c r="E268" s="187" t="s">
        <v>1</v>
      </c>
      <c r="F268" s="188" t="s">
        <v>849</v>
      </c>
      <c r="G268" s="13"/>
      <c r="H268" s="187" t="s">
        <v>1</v>
      </c>
      <c r="I268" s="189"/>
      <c r="J268" s="13"/>
      <c r="K268" s="13"/>
      <c r="L268" s="185"/>
      <c r="M268" s="190"/>
      <c r="N268" s="191"/>
      <c r="O268" s="191"/>
      <c r="P268" s="191"/>
      <c r="Q268" s="191"/>
      <c r="R268" s="191"/>
      <c r="S268" s="191"/>
      <c r="T268" s="19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87" t="s">
        <v>265</v>
      </c>
      <c r="AU268" s="187" t="s">
        <v>90</v>
      </c>
      <c r="AV268" s="13" t="s">
        <v>87</v>
      </c>
      <c r="AW268" s="13" t="s">
        <v>35</v>
      </c>
      <c r="AX268" s="13" t="s">
        <v>79</v>
      </c>
      <c r="AY268" s="187" t="s">
        <v>255</v>
      </c>
    </row>
    <row r="269" s="13" customFormat="1">
      <c r="A269" s="13"/>
      <c r="B269" s="185"/>
      <c r="C269" s="13"/>
      <c r="D269" s="186" t="s">
        <v>265</v>
      </c>
      <c r="E269" s="187" t="s">
        <v>1</v>
      </c>
      <c r="F269" s="188" t="s">
        <v>2035</v>
      </c>
      <c r="G269" s="13"/>
      <c r="H269" s="187" t="s">
        <v>1</v>
      </c>
      <c r="I269" s="189"/>
      <c r="J269" s="13"/>
      <c r="K269" s="13"/>
      <c r="L269" s="185"/>
      <c r="M269" s="190"/>
      <c r="N269" s="191"/>
      <c r="O269" s="191"/>
      <c r="P269" s="191"/>
      <c r="Q269" s="191"/>
      <c r="R269" s="191"/>
      <c r="S269" s="191"/>
      <c r="T269" s="19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87" t="s">
        <v>265</v>
      </c>
      <c r="AU269" s="187" t="s">
        <v>90</v>
      </c>
      <c r="AV269" s="13" t="s">
        <v>87</v>
      </c>
      <c r="AW269" s="13" t="s">
        <v>35</v>
      </c>
      <c r="AX269" s="13" t="s">
        <v>79</v>
      </c>
      <c r="AY269" s="187" t="s">
        <v>255</v>
      </c>
    </row>
    <row r="270" s="14" customFormat="1">
      <c r="A270" s="14"/>
      <c r="B270" s="193"/>
      <c r="C270" s="14"/>
      <c r="D270" s="186" t="s">
        <v>265</v>
      </c>
      <c r="E270" s="194" t="s">
        <v>1</v>
      </c>
      <c r="F270" s="195" t="s">
        <v>2081</v>
      </c>
      <c r="G270" s="14"/>
      <c r="H270" s="196">
        <v>2.75</v>
      </c>
      <c r="I270" s="197"/>
      <c r="J270" s="14"/>
      <c r="K270" s="14"/>
      <c r="L270" s="193"/>
      <c r="M270" s="198"/>
      <c r="N270" s="199"/>
      <c r="O270" s="199"/>
      <c r="P270" s="199"/>
      <c r="Q270" s="199"/>
      <c r="R270" s="199"/>
      <c r="S270" s="199"/>
      <c r="T270" s="20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194" t="s">
        <v>265</v>
      </c>
      <c r="AU270" s="194" t="s">
        <v>90</v>
      </c>
      <c r="AV270" s="14" t="s">
        <v>90</v>
      </c>
      <c r="AW270" s="14" t="s">
        <v>35</v>
      </c>
      <c r="AX270" s="14" t="s">
        <v>79</v>
      </c>
      <c r="AY270" s="194" t="s">
        <v>255</v>
      </c>
    </row>
    <row r="271" s="14" customFormat="1">
      <c r="A271" s="14"/>
      <c r="B271" s="193"/>
      <c r="C271" s="14"/>
      <c r="D271" s="186" t="s">
        <v>265</v>
      </c>
      <c r="E271" s="194" t="s">
        <v>1</v>
      </c>
      <c r="F271" s="195" t="s">
        <v>1147</v>
      </c>
      <c r="G271" s="14"/>
      <c r="H271" s="196">
        <v>-0.071999999999999995</v>
      </c>
      <c r="I271" s="197"/>
      <c r="J271" s="14"/>
      <c r="K271" s="14"/>
      <c r="L271" s="193"/>
      <c r="M271" s="198"/>
      <c r="N271" s="199"/>
      <c r="O271" s="199"/>
      <c r="P271" s="199"/>
      <c r="Q271" s="199"/>
      <c r="R271" s="199"/>
      <c r="S271" s="199"/>
      <c r="T271" s="20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194" t="s">
        <v>265</v>
      </c>
      <c r="AU271" s="194" t="s">
        <v>90</v>
      </c>
      <c r="AV271" s="14" t="s">
        <v>90</v>
      </c>
      <c r="AW271" s="14" t="s">
        <v>35</v>
      </c>
      <c r="AX271" s="14" t="s">
        <v>79</v>
      </c>
      <c r="AY271" s="194" t="s">
        <v>255</v>
      </c>
    </row>
    <row r="272" s="15" customFormat="1">
      <c r="A272" s="15"/>
      <c r="B272" s="201"/>
      <c r="C272" s="15"/>
      <c r="D272" s="186" t="s">
        <v>265</v>
      </c>
      <c r="E272" s="202" t="s">
        <v>1</v>
      </c>
      <c r="F272" s="203" t="s">
        <v>269</v>
      </c>
      <c r="G272" s="15"/>
      <c r="H272" s="204">
        <v>2.6779999999999999</v>
      </c>
      <c r="I272" s="205"/>
      <c r="J272" s="15"/>
      <c r="K272" s="15"/>
      <c r="L272" s="201"/>
      <c r="M272" s="206"/>
      <c r="N272" s="207"/>
      <c r="O272" s="207"/>
      <c r="P272" s="207"/>
      <c r="Q272" s="207"/>
      <c r="R272" s="207"/>
      <c r="S272" s="207"/>
      <c r="T272" s="208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02" t="s">
        <v>265</v>
      </c>
      <c r="AU272" s="202" t="s">
        <v>90</v>
      </c>
      <c r="AV272" s="15" t="s">
        <v>270</v>
      </c>
      <c r="AW272" s="15" t="s">
        <v>35</v>
      </c>
      <c r="AX272" s="15" t="s">
        <v>87</v>
      </c>
      <c r="AY272" s="202" t="s">
        <v>255</v>
      </c>
    </row>
    <row r="273" s="2" customFormat="1" ht="16.5" customHeight="1">
      <c r="A273" s="38"/>
      <c r="B273" s="171"/>
      <c r="C273" s="172" t="s">
        <v>316</v>
      </c>
      <c r="D273" s="172" t="s">
        <v>258</v>
      </c>
      <c r="E273" s="173" t="s">
        <v>853</v>
      </c>
      <c r="F273" s="174" t="s">
        <v>854</v>
      </c>
      <c r="G273" s="175" t="s">
        <v>693</v>
      </c>
      <c r="H273" s="176">
        <v>60.25</v>
      </c>
      <c r="I273" s="177"/>
      <c r="J273" s="178">
        <f>ROUND(I273*H273,2)</f>
        <v>0</v>
      </c>
      <c r="K273" s="174" t="s">
        <v>262</v>
      </c>
      <c r="L273" s="39"/>
      <c r="M273" s="179" t="s">
        <v>1</v>
      </c>
      <c r="N273" s="180" t="s">
        <v>44</v>
      </c>
      <c r="O273" s="77"/>
      <c r="P273" s="181">
        <f>O273*H273</f>
        <v>0</v>
      </c>
      <c r="Q273" s="181">
        <v>0</v>
      </c>
      <c r="R273" s="181">
        <f>Q273*H273</f>
        <v>0</v>
      </c>
      <c r="S273" s="181">
        <v>0</v>
      </c>
      <c r="T273" s="18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3" t="s">
        <v>263</v>
      </c>
      <c r="AT273" s="183" t="s">
        <v>258</v>
      </c>
      <c r="AU273" s="183" t="s">
        <v>90</v>
      </c>
      <c r="AY273" s="19" t="s">
        <v>255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19" t="s">
        <v>87</v>
      </c>
      <c r="BK273" s="184">
        <f>ROUND(I273*H273,2)</f>
        <v>0</v>
      </c>
      <c r="BL273" s="19" t="s">
        <v>263</v>
      </c>
      <c r="BM273" s="183" t="s">
        <v>2082</v>
      </c>
    </row>
    <row r="274" s="13" customFormat="1">
      <c r="A274" s="13"/>
      <c r="B274" s="185"/>
      <c r="C274" s="13"/>
      <c r="D274" s="186" t="s">
        <v>265</v>
      </c>
      <c r="E274" s="187" t="s">
        <v>1</v>
      </c>
      <c r="F274" s="188" t="s">
        <v>828</v>
      </c>
      <c r="G274" s="13"/>
      <c r="H274" s="187" t="s">
        <v>1</v>
      </c>
      <c r="I274" s="189"/>
      <c r="J274" s="13"/>
      <c r="K274" s="13"/>
      <c r="L274" s="185"/>
      <c r="M274" s="190"/>
      <c r="N274" s="191"/>
      <c r="O274" s="191"/>
      <c r="P274" s="191"/>
      <c r="Q274" s="191"/>
      <c r="R274" s="191"/>
      <c r="S274" s="191"/>
      <c r="T274" s="19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87" t="s">
        <v>265</v>
      </c>
      <c r="AU274" s="187" t="s">
        <v>90</v>
      </c>
      <c r="AV274" s="13" t="s">
        <v>87</v>
      </c>
      <c r="AW274" s="13" t="s">
        <v>35</v>
      </c>
      <c r="AX274" s="13" t="s">
        <v>79</v>
      </c>
      <c r="AY274" s="187" t="s">
        <v>255</v>
      </c>
    </row>
    <row r="275" s="13" customFormat="1">
      <c r="A275" s="13"/>
      <c r="B275" s="185"/>
      <c r="C275" s="13"/>
      <c r="D275" s="186" t="s">
        <v>265</v>
      </c>
      <c r="E275" s="187" t="s">
        <v>1</v>
      </c>
      <c r="F275" s="188" t="s">
        <v>2035</v>
      </c>
      <c r="G275" s="13"/>
      <c r="H275" s="187" t="s">
        <v>1</v>
      </c>
      <c r="I275" s="189"/>
      <c r="J275" s="13"/>
      <c r="K275" s="13"/>
      <c r="L275" s="185"/>
      <c r="M275" s="190"/>
      <c r="N275" s="191"/>
      <c r="O275" s="191"/>
      <c r="P275" s="191"/>
      <c r="Q275" s="191"/>
      <c r="R275" s="191"/>
      <c r="S275" s="191"/>
      <c r="T275" s="19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87" t="s">
        <v>265</v>
      </c>
      <c r="AU275" s="187" t="s">
        <v>90</v>
      </c>
      <c r="AV275" s="13" t="s">
        <v>87</v>
      </c>
      <c r="AW275" s="13" t="s">
        <v>35</v>
      </c>
      <c r="AX275" s="13" t="s">
        <v>79</v>
      </c>
      <c r="AY275" s="187" t="s">
        <v>255</v>
      </c>
    </row>
    <row r="276" s="14" customFormat="1">
      <c r="A276" s="14"/>
      <c r="B276" s="193"/>
      <c r="C276" s="14"/>
      <c r="D276" s="186" t="s">
        <v>265</v>
      </c>
      <c r="E276" s="194" t="s">
        <v>1</v>
      </c>
      <c r="F276" s="195" t="s">
        <v>2041</v>
      </c>
      <c r="G276" s="14"/>
      <c r="H276" s="196">
        <v>60.25</v>
      </c>
      <c r="I276" s="197"/>
      <c r="J276" s="14"/>
      <c r="K276" s="14"/>
      <c r="L276" s="193"/>
      <c r="M276" s="198"/>
      <c r="N276" s="199"/>
      <c r="O276" s="199"/>
      <c r="P276" s="199"/>
      <c r="Q276" s="199"/>
      <c r="R276" s="199"/>
      <c r="S276" s="199"/>
      <c r="T276" s="20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194" t="s">
        <v>265</v>
      </c>
      <c r="AU276" s="194" t="s">
        <v>90</v>
      </c>
      <c r="AV276" s="14" t="s">
        <v>90</v>
      </c>
      <c r="AW276" s="14" t="s">
        <v>35</v>
      </c>
      <c r="AX276" s="14" t="s">
        <v>79</v>
      </c>
      <c r="AY276" s="194" t="s">
        <v>255</v>
      </c>
    </row>
    <row r="277" s="15" customFormat="1">
      <c r="A277" s="15"/>
      <c r="B277" s="201"/>
      <c r="C277" s="15"/>
      <c r="D277" s="186" t="s">
        <v>265</v>
      </c>
      <c r="E277" s="202" t="s">
        <v>1</v>
      </c>
      <c r="F277" s="203" t="s">
        <v>269</v>
      </c>
      <c r="G277" s="15"/>
      <c r="H277" s="204">
        <v>60.25</v>
      </c>
      <c r="I277" s="205"/>
      <c r="J277" s="15"/>
      <c r="K277" s="15"/>
      <c r="L277" s="201"/>
      <c r="M277" s="206"/>
      <c r="N277" s="207"/>
      <c r="O277" s="207"/>
      <c r="P277" s="207"/>
      <c r="Q277" s="207"/>
      <c r="R277" s="207"/>
      <c r="S277" s="207"/>
      <c r="T277" s="208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02" t="s">
        <v>265</v>
      </c>
      <c r="AU277" s="202" t="s">
        <v>90</v>
      </c>
      <c r="AV277" s="15" t="s">
        <v>270</v>
      </c>
      <c r="AW277" s="15" t="s">
        <v>35</v>
      </c>
      <c r="AX277" s="15" t="s">
        <v>87</v>
      </c>
      <c r="AY277" s="202" t="s">
        <v>255</v>
      </c>
    </row>
    <row r="278" s="2" customFormat="1" ht="49.05" customHeight="1">
      <c r="A278" s="38"/>
      <c r="B278" s="171"/>
      <c r="C278" s="172" t="s">
        <v>434</v>
      </c>
      <c r="D278" s="172" t="s">
        <v>258</v>
      </c>
      <c r="E278" s="173" t="s">
        <v>856</v>
      </c>
      <c r="F278" s="174" t="s">
        <v>857</v>
      </c>
      <c r="G278" s="175" t="s">
        <v>759</v>
      </c>
      <c r="H278" s="224"/>
      <c r="I278" s="177"/>
      <c r="J278" s="178">
        <f>ROUND(I278*H278,2)</f>
        <v>0</v>
      </c>
      <c r="K278" s="174" t="s">
        <v>262</v>
      </c>
      <c r="L278" s="39"/>
      <c r="M278" s="179" t="s">
        <v>1</v>
      </c>
      <c r="N278" s="180" t="s">
        <v>44</v>
      </c>
      <c r="O278" s="77"/>
      <c r="P278" s="181">
        <f>O278*H278</f>
        <v>0</v>
      </c>
      <c r="Q278" s="181">
        <v>0</v>
      </c>
      <c r="R278" s="181">
        <f>Q278*H278</f>
        <v>0</v>
      </c>
      <c r="S278" s="181">
        <v>0</v>
      </c>
      <c r="T278" s="18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3" t="s">
        <v>263</v>
      </c>
      <c r="AT278" s="183" t="s">
        <v>258</v>
      </c>
      <c r="AU278" s="183" t="s">
        <v>90</v>
      </c>
      <c r="AY278" s="19" t="s">
        <v>255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19" t="s">
        <v>87</v>
      </c>
      <c r="BK278" s="184">
        <f>ROUND(I278*H278,2)</f>
        <v>0</v>
      </c>
      <c r="BL278" s="19" t="s">
        <v>263</v>
      </c>
      <c r="BM278" s="183" t="s">
        <v>2083</v>
      </c>
    </row>
    <row r="279" s="12" customFormat="1" ht="22.8" customHeight="1">
      <c r="A279" s="12"/>
      <c r="B279" s="158"/>
      <c r="C279" s="12"/>
      <c r="D279" s="159" t="s">
        <v>78</v>
      </c>
      <c r="E279" s="169" t="s">
        <v>1150</v>
      </c>
      <c r="F279" s="169" t="s">
        <v>1151</v>
      </c>
      <c r="G279" s="12"/>
      <c r="H279" s="12"/>
      <c r="I279" s="161"/>
      <c r="J279" s="170">
        <f>BK279</f>
        <v>0</v>
      </c>
      <c r="K279" s="12"/>
      <c r="L279" s="158"/>
      <c r="M279" s="163"/>
      <c r="N279" s="164"/>
      <c r="O279" s="164"/>
      <c r="P279" s="165">
        <f>SUM(P280:P314)</f>
        <v>0</v>
      </c>
      <c r="Q279" s="164"/>
      <c r="R279" s="165">
        <f>SUM(R280:R314)</f>
        <v>0.064749660000000001</v>
      </c>
      <c r="S279" s="164"/>
      <c r="T279" s="166">
        <f>SUM(T280:T314)</f>
        <v>0.061199999999999997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159" t="s">
        <v>90</v>
      </c>
      <c r="AT279" s="167" t="s">
        <v>78</v>
      </c>
      <c r="AU279" s="167" t="s">
        <v>87</v>
      </c>
      <c r="AY279" s="159" t="s">
        <v>255</v>
      </c>
      <c r="BK279" s="168">
        <f>SUM(BK280:BK314)</f>
        <v>0</v>
      </c>
    </row>
    <row r="280" s="2" customFormat="1" ht="24.15" customHeight="1">
      <c r="A280" s="38"/>
      <c r="B280" s="171"/>
      <c r="C280" s="172" t="s">
        <v>438</v>
      </c>
      <c r="D280" s="172" t="s">
        <v>258</v>
      </c>
      <c r="E280" s="173" t="s">
        <v>1152</v>
      </c>
      <c r="F280" s="174" t="s">
        <v>1153</v>
      </c>
      <c r="G280" s="175" t="s">
        <v>693</v>
      </c>
      <c r="H280" s="176">
        <v>2.25</v>
      </c>
      <c r="I280" s="177"/>
      <c r="J280" s="178">
        <f>ROUND(I280*H280,2)</f>
        <v>0</v>
      </c>
      <c r="K280" s="174" t="s">
        <v>262</v>
      </c>
      <c r="L280" s="39"/>
      <c r="M280" s="179" t="s">
        <v>1</v>
      </c>
      <c r="N280" s="180" t="s">
        <v>44</v>
      </c>
      <c r="O280" s="77"/>
      <c r="P280" s="181">
        <f>O280*H280</f>
        <v>0</v>
      </c>
      <c r="Q280" s="181">
        <v>0</v>
      </c>
      <c r="R280" s="181">
        <f>Q280*H280</f>
        <v>0</v>
      </c>
      <c r="S280" s="181">
        <v>0</v>
      </c>
      <c r="T280" s="18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3" t="s">
        <v>263</v>
      </c>
      <c r="AT280" s="183" t="s">
        <v>258</v>
      </c>
      <c r="AU280" s="183" t="s">
        <v>90</v>
      </c>
      <c r="AY280" s="19" t="s">
        <v>255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19" t="s">
        <v>87</v>
      </c>
      <c r="BK280" s="184">
        <f>ROUND(I280*H280,2)</f>
        <v>0</v>
      </c>
      <c r="BL280" s="19" t="s">
        <v>263</v>
      </c>
      <c r="BM280" s="183" t="s">
        <v>2084</v>
      </c>
    </row>
    <row r="281" s="13" customFormat="1">
      <c r="A281" s="13"/>
      <c r="B281" s="185"/>
      <c r="C281" s="13"/>
      <c r="D281" s="186" t="s">
        <v>265</v>
      </c>
      <c r="E281" s="187" t="s">
        <v>1</v>
      </c>
      <c r="F281" s="188" t="s">
        <v>2035</v>
      </c>
      <c r="G281" s="13"/>
      <c r="H281" s="187" t="s">
        <v>1</v>
      </c>
      <c r="I281" s="189"/>
      <c r="J281" s="13"/>
      <c r="K281" s="13"/>
      <c r="L281" s="185"/>
      <c r="M281" s="190"/>
      <c r="N281" s="191"/>
      <c r="O281" s="191"/>
      <c r="P281" s="191"/>
      <c r="Q281" s="191"/>
      <c r="R281" s="191"/>
      <c r="S281" s="191"/>
      <c r="T281" s="19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87" t="s">
        <v>265</v>
      </c>
      <c r="AU281" s="187" t="s">
        <v>90</v>
      </c>
      <c r="AV281" s="13" t="s">
        <v>87</v>
      </c>
      <c r="AW281" s="13" t="s">
        <v>35</v>
      </c>
      <c r="AX281" s="13" t="s">
        <v>79</v>
      </c>
      <c r="AY281" s="187" t="s">
        <v>255</v>
      </c>
    </row>
    <row r="282" s="14" customFormat="1">
      <c r="A282" s="14"/>
      <c r="B282" s="193"/>
      <c r="C282" s="14"/>
      <c r="D282" s="186" t="s">
        <v>265</v>
      </c>
      <c r="E282" s="194" t="s">
        <v>1</v>
      </c>
      <c r="F282" s="195" t="s">
        <v>2085</v>
      </c>
      <c r="G282" s="14"/>
      <c r="H282" s="196">
        <v>2.25</v>
      </c>
      <c r="I282" s="197"/>
      <c r="J282" s="14"/>
      <c r="K282" s="14"/>
      <c r="L282" s="193"/>
      <c r="M282" s="198"/>
      <c r="N282" s="199"/>
      <c r="O282" s="199"/>
      <c r="P282" s="199"/>
      <c r="Q282" s="199"/>
      <c r="R282" s="199"/>
      <c r="S282" s="199"/>
      <c r="T282" s="20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194" t="s">
        <v>265</v>
      </c>
      <c r="AU282" s="194" t="s">
        <v>90</v>
      </c>
      <c r="AV282" s="14" t="s">
        <v>90</v>
      </c>
      <c r="AW282" s="14" t="s">
        <v>35</v>
      </c>
      <c r="AX282" s="14" t="s">
        <v>79</v>
      </c>
      <c r="AY282" s="194" t="s">
        <v>255</v>
      </c>
    </row>
    <row r="283" s="15" customFormat="1">
      <c r="A283" s="15"/>
      <c r="B283" s="201"/>
      <c r="C283" s="15"/>
      <c r="D283" s="186" t="s">
        <v>265</v>
      </c>
      <c r="E283" s="202" t="s">
        <v>1</v>
      </c>
      <c r="F283" s="203" t="s">
        <v>269</v>
      </c>
      <c r="G283" s="15"/>
      <c r="H283" s="204">
        <v>2.25</v>
      </c>
      <c r="I283" s="205"/>
      <c r="J283" s="15"/>
      <c r="K283" s="15"/>
      <c r="L283" s="201"/>
      <c r="M283" s="206"/>
      <c r="N283" s="207"/>
      <c r="O283" s="207"/>
      <c r="P283" s="207"/>
      <c r="Q283" s="207"/>
      <c r="R283" s="207"/>
      <c r="S283" s="207"/>
      <c r="T283" s="208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02" t="s">
        <v>265</v>
      </c>
      <c r="AU283" s="202" t="s">
        <v>90</v>
      </c>
      <c r="AV283" s="15" t="s">
        <v>270</v>
      </c>
      <c r="AW283" s="15" t="s">
        <v>35</v>
      </c>
      <c r="AX283" s="15" t="s">
        <v>87</v>
      </c>
      <c r="AY283" s="202" t="s">
        <v>255</v>
      </c>
    </row>
    <row r="284" s="2" customFormat="1" ht="37.8" customHeight="1">
      <c r="A284" s="38"/>
      <c r="B284" s="171"/>
      <c r="C284" s="172" t="s">
        <v>442</v>
      </c>
      <c r="D284" s="172" t="s">
        <v>258</v>
      </c>
      <c r="E284" s="173" t="s">
        <v>1156</v>
      </c>
      <c r="F284" s="174" t="s">
        <v>1157</v>
      </c>
      <c r="G284" s="175" t="s">
        <v>261</v>
      </c>
      <c r="H284" s="176">
        <v>2</v>
      </c>
      <c r="I284" s="177"/>
      <c r="J284" s="178">
        <f>ROUND(I284*H284,2)</f>
        <v>0</v>
      </c>
      <c r="K284" s="174" t="s">
        <v>262</v>
      </c>
      <c r="L284" s="39"/>
      <c r="M284" s="179" t="s">
        <v>1</v>
      </c>
      <c r="N284" s="180" t="s">
        <v>44</v>
      </c>
      <c r="O284" s="77"/>
      <c r="P284" s="181">
        <f>O284*H284</f>
        <v>0</v>
      </c>
      <c r="Q284" s="181">
        <v>0.00109</v>
      </c>
      <c r="R284" s="181">
        <f>Q284*H284</f>
        <v>0.0021800000000000001</v>
      </c>
      <c r="S284" s="181">
        <v>0</v>
      </c>
      <c r="T284" s="18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3" t="s">
        <v>263</v>
      </c>
      <c r="AT284" s="183" t="s">
        <v>258</v>
      </c>
      <c r="AU284" s="183" t="s">
        <v>90</v>
      </c>
      <c r="AY284" s="19" t="s">
        <v>255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19" t="s">
        <v>87</v>
      </c>
      <c r="BK284" s="184">
        <f>ROUND(I284*H284,2)</f>
        <v>0</v>
      </c>
      <c r="BL284" s="19" t="s">
        <v>263</v>
      </c>
      <c r="BM284" s="183" t="s">
        <v>2086</v>
      </c>
    </row>
    <row r="285" s="14" customFormat="1">
      <c r="A285" s="14"/>
      <c r="B285" s="193"/>
      <c r="C285" s="14"/>
      <c r="D285" s="186" t="s">
        <v>265</v>
      </c>
      <c r="E285" s="194" t="s">
        <v>1</v>
      </c>
      <c r="F285" s="195" t="s">
        <v>90</v>
      </c>
      <c r="G285" s="14"/>
      <c r="H285" s="196">
        <v>2</v>
      </c>
      <c r="I285" s="197"/>
      <c r="J285" s="14"/>
      <c r="K285" s="14"/>
      <c r="L285" s="193"/>
      <c r="M285" s="198"/>
      <c r="N285" s="199"/>
      <c r="O285" s="199"/>
      <c r="P285" s="199"/>
      <c r="Q285" s="199"/>
      <c r="R285" s="199"/>
      <c r="S285" s="199"/>
      <c r="T285" s="20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194" t="s">
        <v>265</v>
      </c>
      <c r="AU285" s="194" t="s">
        <v>90</v>
      </c>
      <c r="AV285" s="14" t="s">
        <v>90</v>
      </c>
      <c r="AW285" s="14" t="s">
        <v>35</v>
      </c>
      <c r="AX285" s="14" t="s">
        <v>87</v>
      </c>
      <c r="AY285" s="194" t="s">
        <v>255</v>
      </c>
    </row>
    <row r="286" s="2" customFormat="1" ht="33" customHeight="1">
      <c r="A286" s="38"/>
      <c r="B286" s="171"/>
      <c r="C286" s="172" t="s">
        <v>446</v>
      </c>
      <c r="D286" s="172" t="s">
        <v>258</v>
      </c>
      <c r="E286" s="173" t="s">
        <v>1159</v>
      </c>
      <c r="F286" s="174" t="s">
        <v>1160</v>
      </c>
      <c r="G286" s="175" t="s">
        <v>693</v>
      </c>
      <c r="H286" s="176">
        <v>2.25</v>
      </c>
      <c r="I286" s="177"/>
      <c r="J286" s="178">
        <f>ROUND(I286*H286,2)</f>
        <v>0</v>
      </c>
      <c r="K286" s="174" t="s">
        <v>262</v>
      </c>
      <c r="L286" s="39"/>
      <c r="M286" s="179" t="s">
        <v>1</v>
      </c>
      <c r="N286" s="180" t="s">
        <v>44</v>
      </c>
      <c r="O286" s="77"/>
      <c r="P286" s="181">
        <f>O286*H286</f>
        <v>0</v>
      </c>
      <c r="Q286" s="181">
        <v>0.0044999999999999997</v>
      </c>
      <c r="R286" s="181">
        <f>Q286*H286</f>
        <v>0.010124999999999999</v>
      </c>
      <c r="S286" s="181">
        <v>0</v>
      </c>
      <c r="T286" s="18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3" t="s">
        <v>263</v>
      </c>
      <c r="AT286" s="183" t="s">
        <v>258</v>
      </c>
      <c r="AU286" s="183" t="s">
        <v>90</v>
      </c>
      <c r="AY286" s="19" t="s">
        <v>255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19" t="s">
        <v>87</v>
      </c>
      <c r="BK286" s="184">
        <f>ROUND(I286*H286,2)</f>
        <v>0</v>
      </c>
      <c r="BL286" s="19" t="s">
        <v>263</v>
      </c>
      <c r="BM286" s="183" t="s">
        <v>2087</v>
      </c>
    </row>
    <row r="287" s="13" customFormat="1">
      <c r="A287" s="13"/>
      <c r="B287" s="185"/>
      <c r="C287" s="13"/>
      <c r="D287" s="186" t="s">
        <v>265</v>
      </c>
      <c r="E287" s="187" t="s">
        <v>1</v>
      </c>
      <c r="F287" s="188" t="s">
        <v>2035</v>
      </c>
      <c r="G287" s="13"/>
      <c r="H287" s="187" t="s">
        <v>1</v>
      </c>
      <c r="I287" s="189"/>
      <c r="J287" s="13"/>
      <c r="K287" s="13"/>
      <c r="L287" s="185"/>
      <c r="M287" s="190"/>
      <c r="N287" s="191"/>
      <c r="O287" s="191"/>
      <c r="P287" s="191"/>
      <c r="Q287" s="191"/>
      <c r="R287" s="191"/>
      <c r="S287" s="191"/>
      <c r="T287" s="19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87" t="s">
        <v>265</v>
      </c>
      <c r="AU287" s="187" t="s">
        <v>90</v>
      </c>
      <c r="AV287" s="13" t="s">
        <v>87</v>
      </c>
      <c r="AW287" s="13" t="s">
        <v>35</v>
      </c>
      <c r="AX287" s="13" t="s">
        <v>79</v>
      </c>
      <c r="AY287" s="187" t="s">
        <v>255</v>
      </c>
    </row>
    <row r="288" s="14" customFormat="1">
      <c r="A288" s="14"/>
      <c r="B288" s="193"/>
      <c r="C288" s="14"/>
      <c r="D288" s="186" t="s">
        <v>265</v>
      </c>
      <c r="E288" s="194" t="s">
        <v>1</v>
      </c>
      <c r="F288" s="195" t="s">
        <v>2085</v>
      </c>
      <c r="G288" s="14"/>
      <c r="H288" s="196">
        <v>2.25</v>
      </c>
      <c r="I288" s="197"/>
      <c r="J288" s="14"/>
      <c r="K288" s="14"/>
      <c r="L288" s="193"/>
      <c r="M288" s="198"/>
      <c r="N288" s="199"/>
      <c r="O288" s="199"/>
      <c r="P288" s="199"/>
      <c r="Q288" s="199"/>
      <c r="R288" s="199"/>
      <c r="S288" s="199"/>
      <c r="T288" s="20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194" t="s">
        <v>265</v>
      </c>
      <c r="AU288" s="194" t="s">
        <v>90</v>
      </c>
      <c r="AV288" s="14" t="s">
        <v>90</v>
      </c>
      <c r="AW288" s="14" t="s">
        <v>35</v>
      </c>
      <c r="AX288" s="14" t="s">
        <v>79</v>
      </c>
      <c r="AY288" s="194" t="s">
        <v>255</v>
      </c>
    </row>
    <row r="289" s="15" customFormat="1">
      <c r="A289" s="15"/>
      <c r="B289" s="201"/>
      <c r="C289" s="15"/>
      <c r="D289" s="186" t="s">
        <v>265</v>
      </c>
      <c r="E289" s="202" t="s">
        <v>1</v>
      </c>
      <c r="F289" s="203" t="s">
        <v>269</v>
      </c>
      <c r="G289" s="15"/>
      <c r="H289" s="204">
        <v>2.25</v>
      </c>
      <c r="I289" s="205"/>
      <c r="J289" s="15"/>
      <c r="K289" s="15"/>
      <c r="L289" s="201"/>
      <c r="M289" s="206"/>
      <c r="N289" s="207"/>
      <c r="O289" s="207"/>
      <c r="P289" s="207"/>
      <c r="Q289" s="207"/>
      <c r="R289" s="207"/>
      <c r="S289" s="207"/>
      <c r="T289" s="208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02" t="s">
        <v>265</v>
      </c>
      <c r="AU289" s="202" t="s">
        <v>90</v>
      </c>
      <c r="AV289" s="15" t="s">
        <v>270</v>
      </c>
      <c r="AW289" s="15" t="s">
        <v>35</v>
      </c>
      <c r="AX289" s="15" t="s">
        <v>87</v>
      </c>
      <c r="AY289" s="202" t="s">
        <v>255</v>
      </c>
    </row>
    <row r="290" s="2" customFormat="1" ht="37.8" customHeight="1">
      <c r="A290" s="38"/>
      <c r="B290" s="171"/>
      <c r="C290" s="172" t="s">
        <v>450</v>
      </c>
      <c r="D290" s="172" t="s">
        <v>258</v>
      </c>
      <c r="E290" s="173" t="s">
        <v>1162</v>
      </c>
      <c r="F290" s="174" t="s">
        <v>1163</v>
      </c>
      <c r="G290" s="175" t="s">
        <v>693</v>
      </c>
      <c r="H290" s="176">
        <v>2.25</v>
      </c>
      <c r="I290" s="177"/>
      <c r="J290" s="178">
        <f>ROUND(I290*H290,2)</f>
        <v>0</v>
      </c>
      <c r="K290" s="174" t="s">
        <v>262</v>
      </c>
      <c r="L290" s="39"/>
      <c r="M290" s="179" t="s">
        <v>1</v>
      </c>
      <c r="N290" s="180" t="s">
        <v>44</v>
      </c>
      <c r="O290" s="77"/>
      <c r="P290" s="181">
        <f>O290*H290</f>
        <v>0</v>
      </c>
      <c r="Q290" s="181">
        <v>0.0054799999999999996</v>
      </c>
      <c r="R290" s="181">
        <f>Q290*H290</f>
        <v>0.012329999999999999</v>
      </c>
      <c r="S290" s="181">
        <v>0</v>
      </c>
      <c r="T290" s="18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3" t="s">
        <v>263</v>
      </c>
      <c r="AT290" s="183" t="s">
        <v>258</v>
      </c>
      <c r="AU290" s="183" t="s">
        <v>90</v>
      </c>
      <c r="AY290" s="19" t="s">
        <v>255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19" t="s">
        <v>87</v>
      </c>
      <c r="BK290" s="184">
        <f>ROUND(I290*H290,2)</f>
        <v>0</v>
      </c>
      <c r="BL290" s="19" t="s">
        <v>263</v>
      </c>
      <c r="BM290" s="183" t="s">
        <v>2088</v>
      </c>
    </row>
    <row r="291" s="13" customFormat="1">
      <c r="A291" s="13"/>
      <c r="B291" s="185"/>
      <c r="C291" s="13"/>
      <c r="D291" s="186" t="s">
        <v>265</v>
      </c>
      <c r="E291" s="187" t="s">
        <v>1</v>
      </c>
      <c r="F291" s="188" t="s">
        <v>2035</v>
      </c>
      <c r="G291" s="13"/>
      <c r="H291" s="187" t="s">
        <v>1</v>
      </c>
      <c r="I291" s="189"/>
      <c r="J291" s="13"/>
      <c r="K291" s="13"/>
      <c r="L291" s="185"/>
      <c r="M291" s="190"/>
      <c r="N291" s="191"/>
      <c r="O291" s="191"/>
      <c r="P291" s="191"/>
      <c r="Q291" s="191"/>
      <c r="R291" s="191"/>
      <c r="S291" s="191"/>
      <c r="T291" s="19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87" t="s">
        <v>265</v>
      </c>
      <c r="AU291" s="187" t="s">
        <v>90</v>
      </c>
      <c r="AV291" s="13" t="s">
        <v>87</v>
      </c>
      <c r="AW291" s="13" t="s">
        <v>35</v>
      </c>
      <c r="AX291" s="13" t="s">
        <v>79</v>
      </c>
      <c r="AY291" s="187" t="s">
        <v>255</v>
      </c>
    </row>
    <row r="292" s="14" customFormat="1">
      <c r="A292" s="14"/>
      <c r="B292" s="193"/>
      <c r="C292" s="14"/>
      <c r="D292" s="186" t="s">
        <v>265</v>
      </c>
      <c r="E292" s="194" t="s">
        <v>1</v>
      </c>
      <c r="F292" s="195" t="s">
        <v>2085</v>
      </c>
      <c r="G292" s="14"/>
      <c r="H292" s="196">
        <v>2.25</v>
      </c>
      <c r="I292" s="197"/>
      <c r="J292" s="14"/>
      <c r="K292" s="14"/>
      <c r="L292" s="193"/>
      <c r="M292" s="198"/>
      <c r="N292" s="199"/>
      <c r="O292" s="199"/>
      <c r="P292" s="199"/>
      <c r="Q292" s="199"/>
      <c r="R292" s="199"/>
      <c r="S292" s="199"/>
      <c r="T292" s="20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194" t="s">
        <v>265</v>
      </c>
      <c r="AU292" s="194" t="s">
        <v>90</v>
      </c>
      <c r="AV292" s="14" t="s">
        <v>90</v>
      </c>
      <c r="AW292" s="14" t="s">
        <v>35</v>
      </c>
      <c r="AX292" s="14" t="s">
        <v>79</v>
      </c>
      <c r="AY292" s="194" t="s">
        <v>255</v>
      </c>
    </row>
    <row r="293" s="15" customFormat="1">
      <c r="A293" s="15"/>
      <c r="B293" s="201"/>
      <c r="C293" s="15"/>
      <c r="D293" s="186" t="s">
        <v>265</v>
      </c>
      <c r="E293" s="202" t="s">
        <v>1</v>
      </c>
      <c r="F293" s="203" t="s">
        <v>269</v>
      </c>
      <c r="G293" s="15"/>
      <c r="H293" s="204">
        <v>2.25</v>
      </c>
      <c r="I293" s="205"/>
      <c r="J293" s="15"/>
      <c r="K293" s="15"/>
      <c r="L293" s="201"/>
      <c r="M293" s="206"/>
      <c r="N293" s="207"/>
      <c r="O293" s="207"/>
      <c r="P293" s="207"/>
      <c r="Q293" s="207"/>
      <c r="R293" s="207"/>
      <c r="S293" s="207"/>
      <c r="T293" s="208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02" t="s">
        <v>265</v>
      </c>
      <c r="AU293" s="202" t="s">
        <v>90</v>
      </c>
      <c r="AV293" s="15" t="s">
        <v>270</v>
      </c>
      <c r="AW293" s="15" t="s">
        <v>35</v>
      </c>
      <c r="AX293" s="15" t="s">
        <v>87</v>
      </c>
      <c r="AY293" s="202" t="s">
        <v>255</v>
      </c>
    </row>
    <row r="294" s="2" customFormat="1" ht="24.15" customHeight="1">
      <c r="A294" s="38"/>
      <c r="B294" s="171"/>
      <c r="C294" s="209" t="s">
        <v>454</v>
      </c>
      <c r="D294" s="209" t="s">
        <v>277</v>
      </c>
      <c r="E294" s="210" t="s">
        <v>1165</v>
      </c>
      <c r="F294" s="211" t="s">
        <v>1166</v>
      </c>
      <c r="G294" s="212" t="s">
        <v>693</v>
      </c>
      <c r="H294" s="213">
        <v>2.5880000000000001</v>
      </c>
      <c r="I294" s="214"/>
      <c r="J294" s="215">
        <f>ROUND(I294*H294,2)</f>
        <v>0</v>
      </c>
      <c r="K294" s="211" t="s">
        <v>262</v>
      </c>
      <c r="L294" s="216"/>
      <c r="M294" s="217" t="s">
        <v>1</v>
      </c>
      <c r="N294" s="218" t="s">
        <v>44</v>
      </c>
      <c r="O294" s="77"/>
      <c r="P294" s="181">
        <f>O294*H294</f>
        <v>0</v>
      </c>
      <c r="Q294" s="181">
        <v>0.01457</v>
      </c>
      <c r="R294" s="181">
        <f>Q294*H294</f>
        <v>0.037707160000000003</v>
      </c>
      <c r="S294" s="181">
        <v>0</v>
      </c>
      <c r="T294" s="18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3" t="s">
        <v>397</v>
      </c>
      <c r="AT294" s="183" t="s">
        <v>277</v>
      </c>
      <c r="AU294" s="183" t="s">
        <v>90</v>
      </c>
      <c r="AY294" s="19" t="s">
        <v>255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19" t="s">
        <v>87</v>
      </c>
      <c r="BK294" s="184">
        <f>ROUND(I294*H294,2)</f>
        <v>0</v>
      </c>
      <c r="BL294" s="19" t="s">
        <v>263</v>
      </c>
      <c r="BM294" s="183" t="s">
        <v>2089</v>
      </c>
    </row>
    <row r="295" s="14" customFormat="1">
      <c r="A295" s="14"/>
      <c r="B295" s="193"/>
      <c r="C295" s="14"/>
      <c r="D295" s="186" t="s">
        <v>265</v>
      </c>
      <c r="E295" s="194" t="s">
        <v>1</v>
      </c>
      <c r="F295" s="195" t="s">
        <v>1781</v>
      </c>
      <c r="G295" s="14"/>
      <c r="H295" s="196">
        <v>2.5880000000000001</v>
      </c>
      <c r="I295" s="197"/>
      <c r="J295" s="14"/>
      <c r="K295" s="14"/>
      <c r="L295" s="193"/>
      <c r="M295" s="198"/>
      <c r="N295" s="199"/>
      <c r="O295" s="199"/>
      <c r="P295" s="199"/>
      <c r="Q295" s="199"/>
      <c r="R295" s="199"/>
      <c r="S295" s="199"/>
      <c r="T295" s="20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4" t="s">
        <v>265</v>
      </c>
      <c r="AU295" s="194" t="s">
        <v>90</v>
      </c>
      <c r="AV295" s="14" t="s">
        <v>90</v>
      </c>
      <c r="AW295" s="14" t="s">
        <v>35</v>
      </c>
      <c r="AX295" s="14" t="s">
        <v>87</v>
      </c>
      <c r="AY295" s="194" t="s">
        <v>255</v>
      </c>
    </row>
    <row r="296" s="2" customFormat="1" ht="37.8" customHeight="1">
      <c r="A296" s="38"/>
      <c r="B296" s="171"/>
      <c r="C296" s="172" t="s">
        <v>458</v>
      </c>
      <c r="D296" s="172" t="s">
        <v>258</v>
      </c>
      <c r="E296" s="173" t="s">
        <v>1169</v>
      </c>
      <c r="F296" s="174" t="s">
        <v>1170</v>
      </c>
      <c r="G296" s="175" t="s">
        <v>693</v>
      </c>
      <c r="H296" s="176">
        <v>2.25</v>
      </c>
      <c r="I296" s="177"/>
      <c r="J296" s="178">
        <f>ROUND(I296*H296,2)</f>
        <v>0</v>
      </c>
      <c r="K296" s="174" t="s">
        <v>262</v>
      </c>
      <c r="L296" s="39"/>
      <c r="M296" s="179" t="s">
        <v>1</v>
      </c>
      <c r="N296" s="180" t="s">
        <v>44</v>
      </c>
      <c r="O296" s="77"/>
      <c r="P296" s="181">
        <f>O296*H296</f>
        <v>0</v>
      </c>
      <c r="Q296" s="181">
        <v>0</v>
      </c>
      <c r="R296" s="181">
        <f>Q296*H296</f>
        <v>0</v>
      </c>
      <c r="S296" s="181">
        <v>0</v>
      </c>
      <c r="T296" s="18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3" t="s">
        <v>263</v>
      </c>
      <c r="AT296" s="183" t="s">
        <v>258</v>
      </c>
      <c r="AU296" s="183" t="s">
        <v>90</v>
      </c>
      <c r="AY296" s="19" t="s">
        <v>255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19" t="s">
        <v>87</v>
      </c>
      <c r="BK296" s="184">
        <f>ROUND(I296*H296,2)</f>
        <v>0</v>
      </c>
      <c r="BL296" s="19" t="s">
        <v>263</v>
      </c>
      <c r="BM296" s="183" t="s">
        <v>2090</v>
      </c>
    </row>
    <row r="297" s="13" customFormat="1">
      <c r="A297" s="13"/>
      <c r="B297" s="185"/>
      <c r="C297" s="13"/>
      <c r="D297" s="186" t="s">
        <v>265</v>
      </c>
      <c r="E297" s="187" t="s">
        <v>1</v>
      </c>
      <c r="F297" s="188" t="s">
        <v>2035</v>
      </c>
      <c r="G297" s="13"/>
      <c r="H297" s="187" t="s">
        <v>1</v>
      </c>
      <c r="I297" s="189"/>
      <c r="J297" s="13"/>
      <c r="K297" s="13"/>
      <c r="L297" s="185"/>
      <c r="M297" s="190"/>
      <c r="N297" s="191"/>
      <c r="O297" s="191"/>
      <c r="P297" s="191"/>
      <c r="Q297" s="191"/>
      <c r="R297" s="191"/>
      <c r="S297" s="191"/>
      <c r="T297" s="19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87" t="s">
        <v>265</v>
      </c>
      <c r="AU297" s="187" t="s">
        <v>90</v>
      </c>
      <c r="AV297" s="13" t="s">
        <v>87</v>
      </c>
      <c r="AW297" s="13" t="s">
        <v>35</v>
      </c>
      <c r="AX297" s="13" t="s">
        <v>79</v>
      </c>
      <c r="AY297" s="187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2085</v>
      </c>
      <c r="G298" s="14"/>
      <c r="H298" s="196">
        <v>2.25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5" customFormat="1">
      <c r="A299" s="15"/>
      <c r="B299" s="201"/>
      <c r="C299" s="15"/>
      <c r="D299" s="186" t="s">
        <v>265</v>
      </c>
      <c r="E299" s="202" t="s">
        <v>1</v>
      </c>
      <c r="F299" s="203" t="s">
        <v>269</v>
      </c>
      <c r="G299" s="15"/>
      <c r="H299" s="204">
        <v>2.25</v>
      </c>
      <c r="I299" s="205"/>
      <c r="J299" s="15"/>
      <c r="K299" s="15"/>
      <c r="L299" s="201"/>
      <c r="M299" s="206"/>
      <c r="N299" s="207"/>
      <c r="O299" s="207"/>
      <c r="P299" s="207"/>
      <c r="Q299" s="207"/>
      <c r="R299" s="207"/>
      <c r="S299" s="207"/>
      <c r="T299" s="208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02" t="s">
        <v>265</v>
      </c>
      <c r="AU299" s="202" t="s">
        <v>90</v>
      </c>
      <c r="AV299" s="15" t="s">
        <v>270</v>
      </c>
      <c r="AW299" s="15" t="s">
        <v>35</v>
      </c>
      <c r="AX299" s="15" t="s">
        <v>87</v>
      </c>
      <c r="AY299" s="202" t="s">
        <v>255</v>
      </c>
    </row>
    <row r="300" s="2" customFormat="1" ht="21.75" customHeight="1">
      <c r="A300" s="38"/>
      <c r="B300" s="171"/>
      <c r="C300" s="172" t="s">
        <v>462</v>
      </c>
      <c r="D300" s="172" t="s">
        <v>258</v>
      </c>
      <c r="E300" s="173" t="s">
        <v>1172</v>
      </c>
      <c r="F300" s="174" t="s">
        <v>1173</v>
      </c>
      <c r="G300" s="175" t="s">
        <v>693</v>
      </c>
      <c r="H300" s="176">
        <v>2.25</v>
      </c>
      <c r="I300" s="177"/>
      <c r="J300" s="178">
        <f>ROUND(I300*H300,2)</f>
        <v>0</v>
      </c>
      <c r="K300" s="174" t="s">
        <v>262</v>
      </c>
      <c r="L300" s="39"/>
      <c r="M300" s="179" t="s">
        <v>1</v>
      </c>
      <c r="N300" s="180" t="s">
        <v>44</v>
      </c>
      <c r="O300" s="77"/>
      <c r="P300" s="181">
        <f>O300*H300</f>
        <v>0</v>
      </c>
      <c r="Q300" s="181">
        <v>0</v>
      </c>
      <c r="R300" s="181">
        <f>Q300*H300</f>
        <v>0</v>
      </c>
      <c r="S300" s="181">
        <v>0.027199999999999998</v>
      </c>
      <c r="T300" s="182">
        <f>S300*H300</f>
        <v>0.061199999999999997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3" t="s">
        <v>263</v>
      </c>
      <c r="AT300" s="183" t="s">
        <v>258</v>
      </c>
      <c r="AU300" s="183" t="s">
        <v>90</v>
      </c>
      <c r="AY300" s="19" t="s">
        <v>255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19" t="s">
        <v>87</v>
      </c>
      <c r="BK300" s="184">
        <f>ROUND(I300*H300,2)</f>
        <v>0</v>
      </c>
      <c r="BL300" s="19" t="s">
        <v>263</v>
      </c>
      <c r="BM300" s="183" t="s">
        <v>2091</v>
      </c>
    </row>
    <row r="301" s="13" customFormat="1">
      <c r="A301" s="13"/>
      <c r="B301" s="185"/>
      <c r="C301" s="13"/>
      <c r="D301" s="186" t="s">
        <v>265</v>
      </c>
      <c r="E301" s="187" t="s">
        <v>1</v>
      </c>
      <c r="F301" s="188" t="s">
        <v>2035</v>
      </c>
      <c r="G301" s="13"/>
      <c r="H301" s="187" t="s">
        <v>1</v>
      </c>
      <c r="I301" s="189"/>
      <c r="J301" s="13"/>
      <c r="K301" s="13"/>
      <c r="L301" s="185"/>
      <c r="M301" s="190"/>
      <c r="N301" s="191"/>
      <c r="O301" s="191"/>
      <c r="P301" s="191"/>
      <c r="Q301" s="191"/>
      <c r="R301" s="191"/>
      <c r="S301" s="191"/>
      <c r="T301" s="19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87" t="s">
        <v>265</v>
      </c>
      <c r="AU301" s="187" t="s">
        <v>90</v>
      </c>
      <c r="AV301" s="13" t="s">
        <v>87</v>
      </c>
      <c r="AW301" s="13" t="s">
        <v>35</v>
      </c>
      <c r="AX301" s="13" t="s">
        <v>79</v>
      </c>
      <c r="AY301" s="187" t="s">
        <v>255</v>
      </c>
    </row>
    <row r="302" s="14" customFormat="1">
      <c r="A302" s="14"/>
      <c r="B302" s="193"/>
      <c r="C302" s="14"/>
      <c r="D302" s="186" t="s">
        <v>265</v>
      </c>
      <c r="E302" s="194" t="s">
        <v>1</v>
      </c>
      <c r="F302" s="195" t="s">
        <v>2085</v>
      </c>
      <c r="G302" s="14"/>
      <c r="H302" s="196">
        <v>2.25</v>
      </c>
      <c r="I302" s="197"/>
      <c r="J302" s="14"/>
      <c r="K302" s="14"/>
      <c r="L302" s="193"/>
      <c r="M302" s="198"/>
      <c r="N302" s="199"/>
      <c r="O302" s="199"/>
      <c r="P302" s="199"/>
      <c r="Q302" s="199"/>
      <c r="R302" s="199"/>
      <c r="S302" s="199"/>
      <c r="T302" s="20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194" t="s">
        <v>265</v>
      </c>
      <c r="AU302" s="194" t="s">
        <v>90</v>
      </c>
      <c r="AV302" s="14" t="s">
        <v>90</v>
      </c>
      <c r="AW302" s="14" t="s">
        <v>35</v>
      </c>
      <c r="AX302" s="14" t="s">
        <v>79</v>
      </c>
      <c r="AY302" s="194" t="s">
        <v>255</v>
      </c>
    </row>
    <row r="303" s="15" customFormat="1">
      <c r="A303" s="15"/>
      <c r="B303" s="201"/>
      <c r="C303" s="15"/>
      <c r="D303" s="186" t="s">
        <v>265</v>
      </c>
      <c r="E303" s="202" t="s">
        <v>1</v>
      </c>
      <c r="F303" s="203" t="s">
        <v>269</v>
      </c>
      <c r="G303" s="15"/>
      <c r="H303" s="204">
        <v>2.25</v>
      </c>
      <c r="I303" s="205"/>
      <c r="J303" s="15"/>
      <c r="K303" s="15"/>
      <c r="L303" s="201"/>
      <c r="M303" s="206"/>
      <c r="N303" s="207"/>
      <c r="O303" s="207"/>
      <c r="P303" s="207"/>
      <c r="Q303" s="207"/>
      <c r="R303" s="207"/>
      <c r="S303" s="207"/>
      <c r="T303" s="20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02" t="s">
        <v>265</v>
      </c>
      <c r="AU303" s="202" t="s">
        <v>90</v>
      </c>
      <c r="AV303" s="15" t="s">
        <v>270</v>
      </c>
      <c r="AW303" s="15" t="s">
        <v>35</v>
      </c>
      <c r="AX303" s="15" t="s">
        <v>87</v>
      </c>
      <c r="AY303" s="202" t="s">
        <v>255</v>
      </c>
    </row>
    <row r="304" s="2" customFormat="1" ht="33" customHeight="1">
      <c r="A304" s="38"/>
      <c r="B304" s="171"/>
      <c r="C304" s="172" t="s">
        <v>466</v>
      </c>
      <c r="D304" s="172" t="s">
        <v>258</v>
      </c>
      <c r="E304" s="173" t="s">
        <v>1175</v>
      </c>
      <c r="F304" s="174" t="s">
        <v>1176</v>
      </c>
      <c r="G304" s="175" t="s">
        <v>297</v>
      </c>
      <c r="H304" s="176">
        <v>4.5</v>
      </c>
      <c r="I304" s="177"/>
      <c r="J304" s="178">
        <f>ROUND(I304*H304,2)</f>
        <v>0</v>
      </c>
      <c r="K304" s="174" t="s">
        <v>262</v>
      </c>
      <c r="L304" s="39"/>
      <c r="M304" s="179" t="s">
        <v>1</v>
      </c>
      <c r="N304" s="180" t="s">
        <v>44</v>
      </c>
      <c r="O304" s="77"/>
      <c r="P304" s="181">
        <f>O304*H304</f>
        <v>0</v>
      </c>
      <c r="Q304" s="181">
        <v>0.00018000000000000001</v>
      </c>
      <c r="R304" s="181">
        <f>Q304*H304</f>
        <v>0.00081000000000000006</v>
      </c>
      <c r="S304" s="181">
        <v>0</v>
      </c>
      <c r="T304" s="18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3" t="s">
        <v>263</v>
      </c>
      <c r="AT304" s="183" t="s">
        <v>258</v>
      </c>
      <c r="AU304" s="183" t="s">
        <v>90</v>
      </c>
      <c r="AY304" s="19" t="s">
        <v>255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19" t="s">
        <v>87</v>
      </c>
      <c r="BK304" s="184">
        <f>ROUND(I304*H304,2)</f>
        <v>0</v>
      </c>
      <c r="BL304" s="19" t="s">
        <v>263</v>
      </c>
      <c r="BM304" s="183" t="s">
        <v>2092</v>
      </c>
    </row>
    <row r="305" s="13" customFormat="1">
      <c r="A305" s="13"/>
      <c r="B305" s="185"/>
      <c r="C305" s="13"/>
      <c r="D305" s="186" t="s">
        <v>265</v>
      </c>
      <c r="E305" s="187" t="s">
        <v>1</v>
      </c>
      <c r="F305" s="188" t="s">
        <v>2035</v>
      </c>
      <c r="G305" s="13"/>
      <c r="H305" s="187" t="s">
        <v>1</v>
      </c>
      <c r="I305" s="189"/>
      <c r="J305" s="13"/>
      <c r="K305" s="13"/>
      <c r="L305" s="185"/>
      <c r="M305" s="190"/>
      <c r="N305" s="191"/>
      <c r="O305" s="191"/>
      <c r="P305" s="191"/>
      <c r="Q305" s="191"/>
      <c r="R305" s="191"/>
      <c r="S305" s="191"/>
      <c r="T305" s="19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87" t="s">
        <v>265</v>
      </c>
      <c r="AU305" s="187" t="s">
        <v>90</v>
      </c>
      <c r="AV305" s="13" t="s">
        <v>87</v>
      </c>
      <c r="AW305" s="13" t="s">
        <v>35</v>
      </c>
      <c r="AX305" s="13" t="s">
        <v>79</v>
      </c>
      <c r="AY305" s="187" t="s">
        <v>255</v>
      </c>
    </row>
    <row r="306" s="14" customFormat="1">
      <c r="A306" s="14"/>
      <c r="B306" s="193"/>
      <c r="C306" s="14"/>
      <c r="D306" s="186" t="s">
        <v>265</v>
      </c>
      <c r="E306" s="194" t="s">
        <v>1</v>
      </c>
      <c r="F306" s="195" t="s">
        <v>2093</v>
      </c>
      <c r="G306" s="14"/>
      <c r="H306" s="196">
        <v>4.5</v>
      </c>
      <c r="I306" s="197"/>
      <c r="J306" s="14"/>
      <c r="K306" s="14"/>
      <c r="L306" s="193"/>
      <c r="M306" s="198"/>
      <c r="N306" s="199"/>
      <c r="O306" s="199"/>
      <c r="P306" s="199"/>
      <c r="Q306" s="199"/>
      <c r="R306" s="199"/>
      <c r="S306" s="199"/>
      <c r="T306" s="20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94" t="s">
        <v>265</v>
      </c>
      <c r="AU306" s="194" t="s">
        <v>90</v>
      </c>
      <c r="AV306" s="14" t="s">
        <v>90</v>
      </c>
      <c r="AW306" s="14" t="s">
        <v>35</v>
      </c>
      <c r="AX306" s="14" t="s">
        <v>79</v>
      </c>
      <c r="AY306" s="194" t="s">
        <v>255</v>
      </c>
    </row>
    <row r="307" s="15" customFormat="1">
      <c r="A307" s="15"/>
      <c r="B307" s="201"/>
      <c r="C307" s="15"/>
      <c r="D307" s="186" t="s">
        <v>265</v>
      </c>
      <c r="E307" s="202" t="s">
        <v>1</v>
      </c>
      <c r="F307" s="203" t="s">
        <v>269</v>
      </c>
      <c r="G307" s="15"/>
      <c r="H307" s="204">
        <v>4.5</v>
      </c>
      <c r="I307" s="205"/>
      <c r="J307" s="15"/>
      <c r="K307" s="15"/>
      <c r="L307" s="201"/>
      <c r="M307" s="206"/>
      <c r="N307" s="207"/>
      <c r="O307" s="207"/>
      <c r="P307" s="207"/>
      <c r="Q307" s="207"/>
      <c r="R307" s="207"/>
      <c r="S307" s="207"/>
      <c r="T307" s="208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02" t="s">
        <v>265</v>
      </c>
      <c r="AU307" s="202" t="s">
        <v>90</v>
      </c>
      <c r="AV307" s="15" t="s">
        <v>270</v>
      </c>
      <c r="AW307" s="15" t="s">
        <v>35</v>
      </c>
      <c r="AX307" s="15" t="s">
        <v>87</v>
      </c>
      <c r="AY307" s="202" t="s">
        <v>255</v>
      </c>
    </row>
    <row r="308" s="2" customFormat="1" ht="16.5" customHeight="1">
      <c r="A308" s="38"/>
      <c r="B308" s="171"/>
      <c r="C308" s="209" t="s">
        <v>470</v>
      </c>
      <c r="D308" s="209" t="s">
        <v>277</v>
      </c>
      <c r="E308" s="210" t="s">
        <v>1179</v>
      </c>
      <c r="F308" s="211" t="s">
        <v>1180</v>
      </c>
      <c r="G308" s="212" t="s">
        <v>297</v>
      </c>
      <c r="H308" s="213">
        <v>4.9500000000000002</v>
      </c>
      <c r="I308" s="214"/>
      <c r="J308" s="215">
        <f>ROUND(I308*H308,2)</f>
        <v>0</v>
      </c>
      <c r="K308" s="211" t="s">
        <v>262</v>
      </c>
      <c r="L308" s="216"/>
      <c r="M308" s="217" t="s">
        <v>1</v>
      </c>
      <c r="N308" s="218" t="s">
        <v>44</v>
      </c>
      <c r="O308" s="77"/>
      <c r="P308" s="181">
        <f>O308*H308</f>
        <v>0</v>
      </c>
      <c r="Q308" s="181">
        <v>0.00029999999999999997</v>
      </c>
      <c r="R308" s="181">
        <f>Q308*H308</f>
        <v>0.001485</v>
      </c>
      <c r="S308" s="181">
        <v>0</v>
      </c>
      <c r="T308" s="18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3" t="s">
        <v>397</v>
      </c>
      <c r="AT308" s="183" t="s">
        <v>277</v>
      </c>
      <c r="AU308" s="183" t="s">
        <v>90</v>
      </c>
      <c r="AY308" s="19" t="s">
        <v>255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19" t="s">
        <v>87</v>
      </c>
      <c r="BK308" s="184">
        <f>ROUND(I308*H308,2)</f>
        <v>0</v>
      </c>
      <c r="BL308" s="19" t="s">
        <v>263</v>
      </c>
      <c r="BM308" s="183" t="s">
        <v>2094</v>
      </c>
    </row>
    <row r="309" s="14" customFormat="1">
      <c r="A309" s="14"/>
      <c r="B309" s="193"/>
      <c r="C309" s="14"/>
      <c r="D309" s="186" t="s">
        <v>265</v>
      </c>
      <c r="E309" s="194" t="s">
        <v>1</v>
      </c>
      <c r="F309" s="195" t="s">
        <v>1787</v>
      </c>
      <c r="G309" s="14"/>
      <c r="H309" s="196">
        <v>4.9500000000000002</v>
      </c>
      <c r="I309" s="197"/>
      <c r="J309" s="14"/>
      <c r="K309" s="14"/>
      <c r="L309" s="193"/>
      <c r="M309" s="198"/>
      <c r="N309" s="199"/>
      <c r="O309" s="199"/>
      <c r="P309" s="199"/>
      <c r="Q309" s="199"/>
      <c r="R309" s="199"/>
      <c r="S309" s="199"/>
      <c r="T309" s="20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194" t="s">
        <v>265</v>
      </c>
      <c r="AU309" s="194" t="s">
        <v>90</v>
      </c>
      <c r="AV309" s="14" t="s">
        <v>90</v>
      </c>
      <c r="AW309" s="14" t="s">
        <v>35</v>
      </c>
      <c r="AX309" s="14" t="s">
        <v>87</v>
      </c>
      <c r="AY309" s="194" t="s">
        <v>255</v>
      </c>
    </row>
    <row r="310" s="2" customFormat="1" ht="24.15" customHeight="1">
      <c r="A310" s="38"/>
      <c r="B310" s="171"/>
      <c r="C310" s="172" t="s">
        <v>356</v>
      </c>
      <c r="D310" s="172" t="s">
        <v>258</v>
      </c>
      <c r="E310" s="173" t="s">
        <v>1183</v>
      </c>
      <c r="F310" s="174" t="s">
        <v>1184</v>
      </c>
      <c r="G310" s="175" t="s">
        <v>693</v>
      </c>
      <c r="H310" s="176">
        <v>2.25</v>
      </c>
      <c r="I310" s="177"/>
      <c r="J310" s="178">
        <f>ROUND(I310*H310,2)</f>
        <v>0</v>
      </c>
      <c r="K310" s="174" t="s">
        <v>262</v>
      </c>
      <c r="L310" s="39"/>
      <c r="M310" s="179" t="s">
        <v>1</v>
      </c>
      <c r="N310" s="180" t="s">
        <v>44</v>
      </c>
      <c r="O310" s="77"/>
      <c r="P310" s="181">
        <f>O310*H310</f>
        <v>0</v>
      </c>
      <c r="Q310" s="181">
        <v>5.0000000000000002E-05</v>
      </c>
      <c r="R310" s="181">
        <f>Q310*H310</f>
        <v>0.00011250000000000001</v>
      </c>
      <c r="S310" s="181">
        <v>0</v>
      </c>
      <c r="T310" s="18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3" t="s">
        <v>263</v>
      </c>
      <c r="AT310" s="183" t="s">
        <v>258</v>
      </c>
      <c r="AU310" s="183" t="s">
        <v>90</v>
      </c>
      <c r="AY310" s="19" t="s">
        <v>255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19" t="s">
        <v>87</v>
      </c>
      <c r="BK310" s="184">
        <f>ROUND(I310*H310,2)</f>
        <v>0</v>
      </c>
      <c r="BL310" s="19" t="s">
        <v>263</v>
      </c>
      <c r="BM310" s="183" t="s">
        <v>2095</v>
      </c>
    </row>
    <row r="311" s="13" customFormat="1">
      <c r="A311" s="13"/>
      <c r="B311" s="185"/>
      <c r="C311" s="13"/>
      <c r="D311" s="186" t="s">
        <v>265</v>
      </c>
      <c r="E311" s="187" t="s">
        <v>1</v>
      </c>
      <c r="F311" s="188" t="s">
        <v>2035</v>
      </c>
      <c r="G311" s="13"/>
      <c r="H311" s="187" t="s">
        <v>1</v>
      </c>
      <c r="I311" s="189"/>
      <c r="J311" s="13"/>
      <c r="K311" s="13"/>
      <c r="L311" s="185"/>
      <c r="M311" s="190"/>
      <c r="N311" s="191"/>
      <c r="O311" s="191"/>
      <c r="P311" s="191"/>
      <c r="Q311" s="191"/>
      <c r="R311" s="191"/>
      <c r="S311" s="191"/>
      <c r="T311" s="19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87" t="s">
        <v>265</v>
      </c>
      <c r="AU311" s="187" t="s">
        <v>90</v>
      </c>
      <c r="AV311" s="13" t="s">
        <v>87</v>
      </c>
      <c r="AW311" s="13" t="s">
        <v>35</v>
      </c>
      <c r="AX311" s="13" t="s">
        <v>79</v>
      </c>
      <c r="AY311" s="187" t="s">
        <v>255</v>
      </c>
    </row>
    <row r="312" s="14" customFormat="1">
      <c r="A312" s="14"/>
      <c r="B312" s="193"/>
      <c r="C312" s="14"/>
      <c r="D312" s="186" t="s">
        <v>265</v>
      </c>
      <c r="E312" s="194" t="s">
        <v>1</v>
      </c>
      <c r="F312" s="195" t="s">
        <v>2085</v>
      </c>
      <c r="G312" s="14"/>
      <c r="H312" s="196">
        <v>2.25</v>
      </c>
      <c r="I312" s="197"/>
      <c r="J312" s="14"/>
      <c r="K312" s="14"/>
      <c r="L312" s="193"/>
      <c r="M312" s="198"/>
      <c r="N312" s="199"/>
      <c r="O312" s="199"/>
      <c r="P312" s="199"/>
      <c r="Q312" s="199"/>
      <c r="R312" s="199"/>
      <c r="S312" s="199"/>
      <c r="T312" s="20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194" t="s">
        <v>265</v>
      </c>
      <c r="AU312" s="194" t="s">
        <v>90</v>
      </c>
      <c r="AV312" s="14" t="s">
        <v>90</v>
      </c>
      <c r="AW312" s="14" t="s">
        <v>35</v>
      </c>
      <c r="AX312" s="14" t="s">
        <v>79</v>
      </c>
      <c r="AY312" s="194" t="s">
        <v>255</v>
      </c>
    </row>
    <row r="313" s="15" customFormat="1">
      <c r="A313" s="15"/>
      <c r="B313" s="201"/>
      <c r="C313" s="15"/>
      <c r="D313" s="186" t="s">
        <v>265</v>
      </c>
      <c r="E313" s="202" t="s">
        <v>1</v>
      </c>
      <c r="F313" s="203" t="s">
        <v>269</v>
      </c>
      <c r="G313" s="15"/>
      <c r="H313" s="204">
        <v>2.25</v>
      </c>
      <c r="I313" s="205"/>
      <c r="J313" s="15"/>
      <c r="K313" s="15"/>
      <c r="L313" s="201"/>
      <c r="M313" s="206"/>
      <c r="N313" s="207"/>
      <c r="O313" s="207"/>
      <c r="P313" s="207"/>
      <c r="Q313" s="207"/>
      <c r="R313" s="207"/>
      <c r="S313" s="207"/>
      <c r="T313" s="208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02" t="s">
        <v>265</v>
      </c>
      <c r="AU313" s="202" t="s">
        <v>90</v>
      </c>
      <c r="AV313" s="15" t="s">
        <v>270</v>
      </c>
      <c r="AW313" s="15" t="s">
        <v>35</v>
      </c>
      <c r="AX313" s="15" t="s">
        <v>87</v>
      </c>
      <c r="AY313" s="202" t="s">
        <v>255</v>
      </c>
    </row>
    <row r="314" s="2" customFormat="1" ht="49.05" customHeight="1">
      <c r="A314" s="38"/>
      <c r="B314" s="171"/>
      <c r="C314" s="172" t="s">
        <v>352</v>
      </c>
      <c r="D314" s="172" t="s">
        <v>258</v>
      </c>
      <c r="E314" s="173" t="s">
        <v>1186</v>
      </c>
      <c r="F314" s="174" t="s">
        <v>1187</v>
      </c>
      <c r="G314" s="175" t="s">
        <v>759</v>
      </c>
      <c r="H314" s="224"/>
      <c r="I314" s="177"/>
      <c r="J314" s="178">
        <f>ROUND(I314*H314,2)</f>
        <v>0</v>
      </c>
      <c r="K314" s="174" t="s">
        <v>262</v>
      </c>
      <c r="L314" s="39"/>
      <c r="M314" s="179" t="s">
        <v>1</v>
      </c>
      <c r="N314" s="180" t="s">
        <v>44</v>
      </c>
      <c r="O314" s="77"/>
      <c r="P314" s="181">
        <f>O314*H314</f>
        <v>0</v>
      </c>
      <c r="Q314" s="181">
        <v>0</v>
      </c>
      <c r="R314" s="181">
        <f>Q314*H314</f>
        <v>0</v>
      </c>
      <c r="S314" s="181">
        <v>0</v>
      </c>
      <c r="T314" s="18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3" t="s">
        <v>263</v>
      </c>
      <c r="AT314" s="183" t="s">
        <v>258</v>
      </c>
      <c r="AU314" s="183" t="s">
        <v>90</v>
      </c>
      <c r="AY314" s="19" t="s">
        <v>255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19" t="s">
        <v>87</v>
      </c>
      <c r="BK314" s="184">
        <f>ROUND(I314*H314,2)</f>
        <v>0</v>
      </c>
      <c r="BL314" s="19" t="s">
        <v>263</v>
      </c>
      <c r="BM314" s="183" t="s">
        <v>2096</v>
      </c>
    </row>
    <row r="315" s="12" customFormat="1" ht="22.8" customHeight="1">
      <c r="A315" s="12"/>
      <c r="B315" s="158"/>
      <c r="C315" s="12"/>
      <c r="D315" s="159" t="s">
        <v>78</v>
      </c>
      <c r="E315" s="169" t="s">
        <v>859</v>
      </c>
      <c r="F315" s="169" t="s">
        <v>860</v>
      </c>
      <c r="G315" s="12"/>
      <c r="H315" s="12"/>
      <c r="I315" s="161"/>
      <c r="J315" s="170">
        <f>BK315</f>
        <v>0</v>
      </c>
      <c r="K315" s="12"/>
      <c r="L315" s="158"/>
      <c r="M315" s="163"/>
      <c r="N315" s="164"/>
      <c r="O315" s="164"/>
      <c r="P315" s="165">
        <f>SUM(P316:P352)</f>
        <v>0</v>
      </c>
      <c r="Q315" s="164"/>
      <c r="R315" s="165">
        <f>SUM(R316:R352)</f>
        <v>0.011807999999999999</v>
      </c>
      <c r="S315" s="164"/>
      <c r="T315" s="166">
        <f>SUM(T316:T352)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159" t="s">
        <v>90</v>
      </c>
      <c r="AT315" s="167" t="s">
        <v>78</v>
      </c>
      <c r="AU315" s="167" t="s">
        <v>87</v>
      </c>
      <c r="AY315" s="159" t="s">
        <v>255</v>
      </c>
      <c r="BK315" s="168">
        <f>SUM(BK316:BK352)</f>
        <v>0</v>
      </c>
    </row>
    <row r="316" s="2" customFormat="1" ht="37.8" customHeight="1">
      <c r="A316" s="38"/>
      <c r="B316" s="171"/>
      <c r="C316" s="172" t="s">
        <v>483</v>
      </c>
      <c r="D316" s="172" t="s">
        <v>258</v>
      </c>
      <c r="E316" s="173" t="s">
        <v>861</v>
      </c>
      <c r="F316" s="174" t="s">
        <v>862</v>
      </c>
      <c r="G316" s="175" t="s">
        <v>693</v>
      </c>
      <c r="H316" s="176">
        <v>24.899999999999999</v>
      </c>
      <c r="I316" s="177"/>
      <c r="J316" s="178">
        <f>ROUND(I316*H316,2)</f>
        <v>0</v>
      </c>
      <c r="K316" s="174" t="s">
        <v>262</v>
      </c>
      <c r="L316" s="39"/>
      <c r="M316" s="179" t="s">
        <v>1</v>
      </c>
      <c r="N316" s="180" t="s">
        <v>44</v>
      </c>
      <c r="O316" s="77"/>
      <c r="P316" s="181">
        <f>O316*H316</f>
        <v>0</v>
      </c>
      <c r="Q316" s="181">
        <v>6.9999999999999994E-05</v>
      </c>
      <c r="R316" s="181">
        <f>Q316*H316</f>
        <v>0.0017429999999999998</v>
      </c>
      <c r="S316" s="181">
        <v>0</v>
      </c>
      <c r="T316" s="18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3" t="s">
        <v>263</v>
      </c>
      <c r="AT316" s="183" t="s">
        <v>258</v>
      </c>
      <c r="AU316" s="183" t="s">
        <v>90</v>
      </c>
      <c r="AY316" s="19" t="s">
        <v>255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19" t="s">
        <v>87</v>
      </c>
      <c r="BK316" s="184">
        <f>ROUND(I316*H316,2)</f>
        <v>0</v>
      </c>
      <c r="BL316" s="19" t="s">
        <v>263</v>
      </c>
      <c r="BM316" s="183" t="s">
        <v>2097</v>
      </c>
    </row>
    <row r="317" s="13" customFormat="1">
      <c r="A317" s="13"/>
      <c r="B317" s="185"/>
      <c r="C317" s="13"/>
      <c r="D317" s="186" t="s">
        <v>265</v>
      </c>
      <c r="E317" s="187" t="s">
        <v>1</v>
      </c>
      <c r="F317" s="188" t="s">
        <v>868</v>
      </c>
      <c r="G317" s="13"/>
      <c r="H317" s="187" t="s">
        <v>1</v>
      </c>
      <c r="I317" s="189"/>
      <c r="J317" s="13"/>
      <c r="K317" s="13"/>
      <c r="L317" s="185"/>
      <c r="M317" s="190"/>
      <c r="N317" s="191"/>
      <c r="O317" s="191"/>
      <c r="P317" s="191"/>
      <c r="Q317" s="191"/>
      <c r="R317" s="191"/>
      <c r="S317" s="191"/>
      <c r="T317" s="19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87" t="s">
        <v>265</v>
      </c>
      <c r="AU317" s="187" t="s">
        <v>90</v>
      </c>
      <c r="AV317" s="13" t="s">
        <v>87</v>
      </c>
      <c r="AW317" s="13" t="s">
        <v>35</v>
      </c>
      <c r="AX317" s="13" t="s">
        <v>79</v>
      </c>
      <c r="AY317" s="187" t="s">
        <v>255</v>
      </c>
    </row>
    <row r="318" s="13" customFormat="1">
      <c r="A318" s="13"/>
      <c r="B318" s="185"/>
      <c r="C318" s="13"/>
      <c r="D318" s="186" t="s">
        <v>265</v>
      </c>
      <c r="E318" s="187" t="s">
        <v>1</v>
      </c>
      <c r="F318" s="188" t="s">
        <v>2098</v>
      </c>
      <c r="G318" s="13"/>
      <c r="H318" s="187" t="s">
        <v>1</v>
      </c>
      <c r="I318" s="189"/>
      <c r="J318" s="13"/>
      <c r="K318" s="13"/>
      <c r="L318" s="185"/>
      <c r="M318" s="190"/>
      <c r="N318" s="191"/>
      <c r="O318" s="191"/>
      <c r="P318" s="191"/>
      <c r="Q318" s="191"/>
      <c r="R318" s="191"/>
      <c r="S318" s="191"/>
      <c r="T318" s="19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87" t="s">
        <v>265</v>
      </c>
      <c r="AU318" s="187" t="s">
        <v>90</v>
      </c>
      <c r="AV318" s="13" t="s">
        <v>87</v>
      </c>
      <c r="AW318" s="13" t="s">
        <v>35</v>
      </c>
      <c r="AX318" s="13" t="s">
        <v>79</v>
      </c>
      <c r="AY318" s="187" t="s">
        <v>255</v>
      </c>
    </row>
    <row r="319" s="14" customFormat="1">
      <c r="A319" s="14"/>
      <c r="B319" s="193"/>
      <c r="C319" s="14"/>
      <c r="D319" s="186" t="s">
        <v>265</v>
      </c>
      <c r="E319" s="194" t="s">
        <v>1</v>
      </c>
      <c r="F319" s="195" t="s">
        <v>1191</v>
      </c>
      <c r="G319" s="14"/>
      <c r="H319" s="196">
        <v>1.5</v>
      </c>
      <c r="I319" s="197"/>
      <c r="J319" s="14"/>
      <c r="K319" s="14"/>
      <c r="L319" s="193"/>
      <c r="M319" s="198"/>
      <c r="N319" s="199"/>
      <c r="O319" s="199"/>
      <c r="P319" s="199"/>
      <c r="Q319" s="199"/>
      <c r="R319" s="199"/>
      <c r="S319" s="199"/>
      <c r="T319" s="20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194" t="s">
        <v>265</v>
      </c>
      <c r="AU319" s="194" t="s">
        <v>90</v>
      </c>
      <c r="AV319" s="14" t="s">
        <v>90</v>
      </c>
      <c r="AW319" s="14" t="s">
        <v>35</v>
      </c>
      <c r="AX319" s="14" t="s">
        <v>79</v>
      </c>
      <c r="AY319" s="194" t="s">
        <v>255</v>
      </c>
    </row>
    <row r="320" s="16" customFormat="1">
      <c r="A320" s="16"/>
      <c r="B320" s="225"/>
      <c r="C320" s="16"/>
      <c r="D320" s="186" t="s">
        <v>265</v>
      </c>
      <c r="E320" s="226" t="s">
        <v>1</v>
      </c>
      <c r="F320" s="227" t="s">
        <v>867</v>
      </c>
      <c r="G320" s="16"/>
      <c r="H320" s="228">
        <v>1.5</v>
      </c>
      <c r="I320" s="229"/>
      <c r="J320" s="16"/>
      <c r="K320" s="16"/>
      <c r="L320" s="225"/>
      <c r="M320" s="230"/>
      <c r="N320" s="231"/>
      <c r="O320" s="231"/>
      <c r="P320" s="231"/>
      <c r="Q320" s="231"/>
      <c r="R320" s="231"/>
      <c r="S320" s="231"/>
      <c r="T320" s="232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226" t="s">
        <v>265</v>
      </c>
      <c r="AU320" s="226" t="s">
        <v>90</v>
      </c>
      <c r="AV320" s="16" t="s">
        <v>268</v>
      </c>
      <c r="AW320" s="16" t="s">
        <v>35</v>
      </c>
      <c r="AX320" s="16" t="s">
        <v>79</v>
      </c>
      <c r="AY320" s="226" t="s">
        <v>255</v>
      </c>
    </row>
    <row r="321" s="13" customFormat="1">
      <c r="A321" s="13"/>
      <c r="B321" s="185"/>
      <c r="C321" s="13"/>
      <c r="D321" s="186" t="s">
        <v>265</v>
      </c>
      <c r="E321" s="187" t="s">
        <v>1</v>
      </c>
      <c r="F321" s="188" t="s">
        <v>1192</v>
      </c>
      <c r="G321" s="13"/>
      <c r="H321" s="187" t="s">
        <v>1</v>
      </c>
      <c r="I321" s="189"/>
      <c r="J321" s="13"/>
      <c r="K321" s="13"/>
      <c r="L321" s="185"/>
      <c r="M321" s="190"/>
      <c r="N321" s="191"/>
      <c r="O321" s="191"/>
      <c r="P321" s="191"/>
      <c r="Q321" s="191"/>
      <c r="R321" s="191"/>
      <c r="S321" s="191"/>
      <c r="T321" s="19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87" t="s">
        <v>265</v>
      </c>
      <c r="AU321" s="187" t="s">
        <v>90</v>
      </c>
      <c r="AV321" s="13" t="s">
        <v>87</v>
      </c>
      <c r="AW321" s="13" t="s">
        <v>35</v>
      </c>
      <c r="AX321" s="13" t="s">
        <v>79</v>
      </c>
      <c r="AY321" s="187" t="s">
        <v>255</v>
      </c>
    </row>
    <row r="322" s="13" customFormat="1">
      <c r="A322" s="13"/>
      <c r="B322" s="185"/>
      <c r="C322" s="13"/>
      <c r="D322" s="186" t="s">
        <v>265</v>
      </c>
      <c r="E322" s="187" t="s">
        <v>1</v>
      </c>
      <c r="F322" s="188" t="s">
        <v>2099</v>
      </c>
      <c r="G322" s="13"/>
      <c r="H322" s="187" t="s">
        <v>1</v>
      </c>
      <c r="I322" s="189"/>
      <c r="J322" s="13"/>
      <c r="K322" s="13"/>
      <c r="L322" s="185"/>
      <c r="M322" s="190"/>
      <c r="N322" s="191"/>
      <c r="O322" s="191"/>
      <c r="P322" s="191"/>
      <c r="Q322" s="191"/>
      <c r="R322" s="191"/>
      <c r="S322" s="191"/>
      <c r="T322" s="19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87" t="s">
        <v>265</v>
      </c>
      <c r="AU322" s="187" t="s">
        <v>90</v>
      </c>
      <c r="AV322" s="13" t="s">
        <v>87</v>
      </c>
      <c r="AW322" s="13" t="s">
        <v>35</v>
      </c>
      <c r="AX322" s="13" t="s">
        <v>79</v>
      </c>
      <c r="AY322" s="187" t="s">
        <v>255</v>
      </c>
    </row>
    <row r="323" s="14" customFormat="1">
      <c r="A323" s="14"/>
      <c r="B323" s="193"/>
      <c r="C323" s="14"/>
      <c r="D323" s="186" t="s">
        <v>265</v>
      </c>
      <c r="E323" s="194" t="s">
        <v>1</v>
      </c>
      <c r="F323" s="195" t="s">
        <v>2100</v>
      </c>
      <c r="G323" s="14"/>
      <c r="H323" s="196">
        <v>23.399999999999999</v>
      </c>
      <c r="I323" s="197"/>
      <c r="J323" s="14"/>
      <c r="K323" s="14"/>
      <c r="L323" s="193"/>
      <c r="M323" s="198"/>
      <c r="N323" s="199"/>
      <c r="O323" s="199"/>
      <c r="P323" s="199"/>
      <c r="Q323" s="199"/>
      <c r="R323" s="199"/>
      <c r="S323" s="199"/>
      <c r="T323" s="20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194" t="s">
        <v>265</v>
      </c>
      <c r="AU323" s="194" t="s">
        <v>90</v>
      </c>
      <c r="AV323" s="14" t="s">
        <v>90</v>
      </c>
      <c r="AW323" s="14" t="s">
        <v>35</v>
      </c>
      <c r="AX323" s="14" t="s">
        <v>79</v>
      </c>
      <c r="AY323" s="194" t="s">
        <v>255</v>
      </c>
    </row>
    <row r="324" s="16" customFormat="1">
      <c r="A324" s="16"/>
      <c r="B324" s="225"/>
      <c r="C324" s="16"/>
      <c r="D324" s="186" t="s">
        <v>265</v>
      </c>
      <c r="E324" s="226" t="s">
        <v>1</v>
      </c>
      <c r="F324" s="227" t="s">
        <v>867</v>
      </c>
      <c r="G324" s="16"/>
      <c r="H324" s="228">
        <v>23.399999999999999</v>
      </c>
      <c r="I324" s="229"/>
      <c r="J324" s="16"/>
      <c r="K324" s="16"/>
      <c r="L324" s="225"/>
      <c r="M324" s="230"/>
      <c r="N324" s="231"/>
      <c r="O324" s="231"/>
      <c r="P324" s="231"/>
      <c r="Q324" s="231"/>
      <c r="R324" s="231"/>
      <c r="S324" s="231"/>
      <c r="T324" s="232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26" t="s">
        <v>265</v>
      </c>
      <c r="AU324" s="226" t="s">
        <v>90</v>
      </c>
      <c r="AV324" s="16" t="s">
        <v>268</v>
      </c>
      <c r="AW324" s="16" t="s">
        <v>35</v>
      </c>
      <c r="AX324" s="16" t="s">
        <v>79</v>
      </c>
      <c r="AY324" s="226" t="s">
        <v>255</v>
      </c>
    </row>
    <row r="325" s="15" customFormat="1">
      <c r="A325" s="15"/>
      <c r="B325" s="201"/>
      <c r="C325" s="15"/>
      <c r="D325" s="186" t="s">
        <v>265</v>
      </c>
      <c r="E325" s="202" t="s">
        <v>1</v>
      </c>
      <c r="F325" s="203" t="s">
        <v>269</v>
      </c>
      <c r="G325" s="15"/>
      <c r="H325" s="204">
        <v>24.899999999999999</v>
      </c>
      <c r="I325" s="205"/>
      <c r="J325" s="15"/>
      <c r="K325" s="15"/>
      <c r="L325" s="201"/>
      <c r="M325" s="206"/>
      <c r="N325" s="207"/>
      <c r="O325" s="207"/>
      <c r="P325" s="207"/>
      <c r="Q325" s="207"/>
      <c r="R325" s="207"/>
      <c r="S325" s="207"/>
      <c r="T325" s="208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02" t="s">
        <v>265</v>
      </c>
      <c r="AU325" s="202" t="s">
        <v>90</v>
      </c>
      <c r="AV325" s="15" t="s">
        <v>270</v>
      </c>
      <c r="AW325" s="15" t="s">
        <v>35</v>
      </c>
      <c r="AX325" s="15" t="s">
        <v>87</v>
      </c>
      <c r="AY325" s="202" t="s">
        <v>255</v>
      </c>
    </row>
    <row r="326" s="2" customFormat="1" ht="24.15" customHeight="1">
      <c r="A326" s="38"/>
      <c r="B326" s="171"/>
      <c r="C326" s="172" t="s">
        <v>488</v>
      </c>
      <c r="D326" s="172" t="s">
        <v>258</v>
      </c>
      <c r="E326" s="173" t="s">
        <v>872</v>
      </c>
      <c r="F326" s="174" t="s">
        <v>873</v>
      </c>
      <c r="G326" s="175" t="s">
        <v>693</v>
      </c>
      <c r="H326" s="176">
        <v>1.5</v>
      </c>
      <c r="I326" s="177"/>
      <c r="J326" s="178">
        <f>ROUND(I326*H326,2)</f>
        <v>0</v>
      </c>
      <c r="K326" s="174" t="s">
        <v>262</v>
      </c>
      <c r="L326" s="39"/>
      <c r="M326" s="179" t="s">
        <v>1</v>
      </c>
      <c r="N326" s="180" t="s">
        <v>44</v>
      </c>
      <c r="O326" s="77"/>
      <c r="P326" s="181">
        <f>O326*H326</f>
        <v>0</v>
      </c>
      <c r="Q326" s="181">
        <v>0.00011</v>
      </c>
      <c r="R326" s="181">
        <f>Q326*H326</f>
        <v>0.000165</v>
      </c>
      <c r="S326" s="181">
        <v>0</v>
      </c>
      <c r="T326" s="18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3" t="s">
        <v>263</v>
      </c>
      <c r="AT326" s="183" t="s">
        <v>258</v>
      </c>
      <c r="AU326" s="183" t="s">
        <v>90</v>
      </c>
      <c r="AY326" s="19" t="s">
        <v>255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19" t="s">
        <v>87</v>
      </c>
      <c r="BK326" s="184">
        <f>ROUND(I326*H326,2)</f>
        <v>0</v>
      </c>
      <c r="BL326" s="19" t="s">
        <v>263</v>
      </c>
      <c r="BM326" s="183" t="s">
        <v>2101</v>
      </c>
    </row>
    <row r="327" s="13" customFormat="1">
      <c r="A327" s="13"/>
      <c r="B327" s="185"/>
      <c r="C327" s="13"/>
      <c r="D327" s="186" t="s">
        <v>265</v>
      </c>
      <c r="E327" s="187" t="s">
        <v>1</v>
      </c>
      <c r="F327" s="188" t="s">
        <v>876</v>
      </c>
      <c r="G327" s="13"/>
      <c r="H327" s="187" t="s">
        <v>1</v>
      </c>
      <c r="I327" s="189"/>
      <c r="J327" s="13"/>
      <c r="K327" s="13"/>
      <c r="L327" s="185"/>
      <c r="M327" s="190"/>
      <c r="N327" s="191"/>
      <c r="O327" s="191"/>
      <c r="P327" s="191"/>
      <c r="Q327" s="191"/>
      <c r="R327" s="191"/>
      <c r="S327" s="191"/>
      <c r="T327" s="19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87" t="s">
        <v>265</v>
      </c>
      <c r="AU327" s="187" t="s">
        <v>90</v>
      </c>
      <c r="AV327" s="13" t="s">
        <v>87</v>
      </c>
      <c r="AW327" s="13" t="s">
        <v>35</v>
      </c>
      <c r="AX327" s="13" t="s">
        <v>79</v>
      </c>
      <c r="AY327" s="187" t="s">
        <v>255</v>
      </c>
    </row>
    <row r="328" s="13" customFormat="1">
      <c r="A328" s="13"/>
      <c r="B328" s="185"/>
      <c r="C328" s="13"/>
      <c r="D328" s="186" t="s">
        <v>265</v>
      </c>
      <c r="E328" s="187" t="s">
        <v>1</v>
      </c>
      <c r="F328" s="188" t="s">
        <v>2098</v>
      </c>
      <c r="G328" s="13"/>
      <c r="H328" s="187" t="s">
        <v>1</v>
      </c>
      <c r="I328" s="189"/>
      <c r="J328" s="13"/>
      <c r="K328" s="13"/>
      <c r="L328" s="185"/>
      <c r="M328" s="190"/>
      <c r="N328" s="191"/>
      <c r="O328" s="191"/>
      <c r="P328" s="191"/>
      <c r="Q328" s="191"/>
      <c r="R328" s="191"/>
      <c r="S328" s="191"/>
      <c r="T328" s="19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87" t="s">
        <v>265</v>
      </c>
      <c r="AU328" s="187" t="s">
        <v>90</v>
      </c>
      <c r="AV328" s="13" t="s">
        <v>87</v>
      </c>
      <c r="AW328" s="13" t="s">
        <v>35</v>
      </c>
      <c r="AX328" s="13" t="s">
        <v>79</v>
      </c>
      <c r="AY328" s="187" t="s">
        <v>255</v>
      </c>
    </row>
    <row r="329" s="14" customFormat="1">
      <c r="A329" s="14"/>
      <c r="B329" s="193"/>
      <c r="C329" s="14"/>
      <c r="D329" s="186" t="s">
        <v>265</v>
      </c>
      <c r="E329" s="194" t="s">
        <v>1</v>
      </c>
      <c r="F329" s="195" t="s">
        <v>1191</v>
      </c>
      <c r="G329" s="14"/>
      <c r="H329" s="196">
        <v>1.5</v>
      </c>
      <c r="I329" s="197"/>
      <c r="J329" s="14"/>
      <c r="K329" s="14"/>
      <c r="L329" s="193"/>
      <c r="M329" s="198"/>
      <c r="N329" s="199"/>
      <c r="O329" s="199"/>
      <c r="P329" s="199"/>
      <c r="Q329" s="199"/>
      <c r="R329" s="199"/>
      <c r="S329" s="199"/>
      <c r="T329" s="20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194" t="s">
        <v>265</v>
      </c>
      <c r="AU329" s="194" t="s">
        <v>90</v>
      </c>
      <c r="AV329" s="14" t="s">
        <v>90</v>
      </c>
      <c r="AW329" s="14" t="s">
        <v>35</v>
      </c>
      <c r="AX329" s="14" t="s">
        <v>79</v>
      </c>
      <c r="AY329" s="194" t="s">
        <v>255</v>
      </c>
    </row>
    <row r="330" s="15" customFormat="1">
      <c r="A330" s="15"/>
      <c r="B330" s="201"/>
      <c r="C330" s="15"/>
      <c r="D330" s="186" t="s">
        <v>265</v>
      </c>
      <c r="E330" s="202" t="s">
        <v>1</v>
      </c>
      <c r="F330" s="203" t="s">
        <v>269</v>
      </c>
      <c r="G330" s="15"/>
      <c r="H330" s="204">
        <v>1.5</v>
      </c>
      <c r="I330" s="205"/>
      <c r="J330" s="15"/>
      <c r="K330" s="15"/>
      <c r="L330" s="201"/>
      <c r="M330" s="206"/>
      <c r="N330" s="207"/>
      <c r="O330" s="207"/>
      <c r="P330" s="207"/>
      <c r="Q330" s="207"/>
      <c r="R330" s="207"/>
      <c r="S330" s="207"/>
      <c r="T330" s="208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02" t="s">
        <v>265</v>
      </c>
      <c r="AU330" s="202" t="s">
        <v>90</v>
      </c>
      <c r="AV330" s="15" t="s">
        <v>270</v>
      </c>
      <c r="AW330" s="15" t="s">
        <v>35</v>
      </c>
      <c r="AX330" s="15" t="s">
        <v>87</v>
      </c>
      <c r="AY330" s="202" t="s">
        <v>255</v>
      </c>
    </row>
    <row r="331" s="2" customFormat="1" ht="24.15" customHeight="1">
      <c r="A331" s="38"/>
      <c r="B331" s="171"/>
      <c r="C331" s="172" t="s">
        <v>370</v>
      </c>
      <c r="D331" s="172" t="s">
        <v>258</v>
      </c>
      <c r="E331" s="173" t="s">
        <v>877</v>
      </c>
      <c r="F331" s="174" t="s">
        <v>878</v>
      </c>
      <c r="G331" s="175" t="s">
        <v>693</v>
      </c>
      <c r="H331" s="176">
        <v>1.5</v>
      </c>
      <c r="I331" s="177"/>
      <c r="J331" s="178">
        <f>ROUND(I331*H331,2)</f>
        <v>0</v>
      </c>
      <c r="K331" s="174" t="s">
        <v>262</v>
      </c>
      <c r="L331" s="39"/>
      <c r="M331" s="179" t="s">
        <v>1</v>
      </c>
      <c r="N331" s="180" t="s">
        <v>44</v>
      </c>
      <c r="O331" s="77"/>
      <c r="P331" s="181">
        <f>O331*H331</f>
        <v>0</v>
      </c>
      <c r="Q331" s="181">
        <v>0.00012999999999999999</v>
      </c>
      <c r="R331" s="181">
        <f>Q331*H331</f>
        <v>0.00019499999999999997</v>
      </c>
      <c r="S331" s="181">
        <v>0</v>
      </c>
      <c r="T331" s="182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3" t="s">
        <v>263</v>
      </c>
      <c r="AT331" s="183" t="s">
        <v>258</v>
      </c>
      <c r="AU331" s="183" t="s">
        <v>90</v>
      </c>
      <c r="AY331" s="19" t="s">
        <v>255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19" t="s">
        <v>87</v>
      </c>
      <c r="BK331" s="184">
        <f>ROUND(I331*H331,2)</f>
        <v>0</v>
      </c>
      <c r="BL331" s="19" t="s">
        <v>263</v>
      </c>
      <c r="BM331" s="183" t="s">
        <v>2102</v>
      </c>
    </row>
    <row r="332" s="13" customFormat="1">
      <c r="A332" s="13"/>
      <c r="B332" s="185"/>
      <c r="C332" s="13"/>
      <c r="D332" s="186" t="s">
        <v>265</v>
      </c>
      <c r="E332" s="187" t="s">
        <v>1</v>
      </c>
      <c r="F332" s="188" t="s">
        <v>881</v>
      </c>
      <c r="G332" s="13"/>
      <c r="H332" s="187" t="s">
        <v>1</v>
      </c>
      <c r="I332" s="189"/>
      <c r="J332" s="13"/>
      <c r="K332" s="13"/>
      <c r="L332" s="185"/>
      <c r="M332" s="190"/>
      <c r="N332" s="191"/>
      <c r="O332" s="191"/>
      <c r="P332" s="191"/>
      <c r="Q332" s="191"/>
      <c r="R332" s="191"/>
      <c r="S332" s="191"/>
      <c r="T332" s="19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187" t="s">
        <v>265</v>
      </c>
      <c r="AU332" s="187" t="s">
        <v>90</v>
      </c>
      <c r="AV332" s="13" t="s">
        <v>87</v>
      </c>
      <c r="AW332" s="13" t="s">
        <v>35</v>
      </c>
      <c r="AX332" s="13" t="s">
        <v>79</v>
      </c>
      <c r="AY332" s="187" t="s">
        <v>255</v>
      </c>
    </row>
    <row r="333" s="13" customFormat="1">
      <c r="A333" s="13"/>
      <c r="B333" s="185"/>
      <c r="C333" s="13"/>
      <c r="D333" s="186" t="s">
        <v>265</v>
      </c>
      <c r="E333" s="187" t="s">
        <v>1</v>
      </c>
      <c r="F333" s="188" t="s">
        <v>2098</v>
      </c>
      <c r="G333" s="13"/>
      <c r="H333" s="187" t="s">
        <v>1</v>
      </c>
      <c r="I333" s="189"/>
      <c r="J333" s="13"/>
      <c r="K333" s="13"/>
      <c r="L333" s="185"/>
      <c r="M333" s="190"/>
      <c r="N333" s="191"/>
      <c r="O333" s="191"/>
      <c r="P333" s="191"/>
      <c r="Q333" s="191"/>
      <c r="R333" s="191"/>
      <c r="S333" s="191"/>
      <c r="T333" s="19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87" t="s">
        <v>265</v>
      </c>
      <c r="AU333" s="187" t="s">
        <v>90</v>
      </c>
      <c r="AV333" s="13" t="s">
        <v>87</v>
      </c>
      <c r="AW333" s="13" t="s">
        <v>35</v>
      </c>
      <c r="AX333" s="13" t="s">
        <v>79</v>
      </c>
      <c r="AY333" s="187" t="s">
        <v>255</v>
      </c>
    </row>
    <row r="334" s="14" customFormat="1">
      <c r="A334" s="14"/>
      <c r="B334" s="193"/>
      <c r="C334" s="14"/>
      <c r="D334" s="186" t="s">
        <v>265</v>
      </c>
      <c r="E334" s="194" t="s">
        <v>1</v>
      </c>
      <c r="F334" s="195" t="s">
        <v>1191</v>
      </c>
      <c r="G334" s="14"/>
      <c r="H334" s="196">
        <v>1.5</v>
      </c>
      <c r="I334" s="197"/>
      <c r="J334" s="14"/>
      <c r="K334" s="14"/>
      <c r="L334" s="193"/>
      <c r="M334" s="198"/>
      <c r="N334" s="199"/>
      <c r="O334" s="199"/>
      <c r="P334" s="199"/>
      <c r="Q334" s="199"/>
      <c r="R334" s="199"/>
      <c r="S334" s="199"/>
      <c r="T334" s="20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194" t="s">
        <v>265</v>
      </c>
      <c r="AU334" s="194" t="s">
        <v>90</v>
      </c>
      <c r="AV334" s="14" t="s">
        <v>90</v>
      </c>
      <c r="AW334" s="14" t="s">
        <v>35</v>
      </c>
      <c r="AX334" s="14" t="s">
        <v>79</v>
      </c>
      <c r="AY334" s="194" t="s">
        <v>255</v>
      </c>
    </row>
    <row r="335" s="15" customFormat="1">
      <c r="A335" s="15"/>
      <c r="B335" s="201"/>
      <c r="C335" s="15"/>
      <c r="D335" s="186" t="s">
        <v>265</v>
      </c>
      <c r="E335" s="202" t="s">
        <v>1</v>
      </c>
      <c r="F335" s="203" t="s">
        <v>269</v>
      </c>
      <c r="G335" s="15"/>
      <c r="H335" s="204">
        <v>1.5</v>
      </c>
      <c r="I335" s="205"/>
      <c r="J335" s="15"/>
      <c r="K335" s="15"/>
      <c r="L335" s="201"/>
      <c r="M335" s="206"/>
      <c r="N335" s="207"/>
      <c r="O335" s="207"/>
      <c r="P335" s="207"/>
      <c r="Q335" s="207"/>
      <c r="R335" s="207"/>
      <c r="S335" s="207"/>
      <c r="T335" s="208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02" t="s">
        <v>265</v>
      </c>
      <c r="AU335" s="202" t="s">
        <v>90</v>
      </c>
      <c r="AV335" s="15" t="s">
        <v>270</v>
      </c>
      <c r="AW335" s="15" t="s">
        <v>35</v>
      </c>
      <c r="AX335" s="15" t="s">
        <v>87</v>
      </c>
      <c r="AY335" s="202" t="s">
        <v>255</v>
      </c>
    </row>
    <row r="336" s="2" customFormat="1" ht="24.15" customHeight="1">
      <c r="A336" s="38"/>
      <c r="B336" s="171"/>
      <c r="C336" s="172" t="s">
        <v>495</v>
      </c>
      <c r="D336" s="172" t="s">
        <v>258</v>
      </c>
      <c r="E336" s="173" t="s">
        <v>882</v>
      </c>
      <c r="F336" s="174" t="s">
        <v>883</v>
      </c>
      <c r="G336" s="175" t="s">
        <v>693</v>
      </c>
      <c r="H336" s="176">
        <v>1.5</v>
      </c>
      <c r="I336" s="177"/>
      <c r="J336" s="178">
        <f>ROUND(I336*H336,2)</f>
        <v>0</v>
      </c>
      <c r="K336" s="174" t="s">
        <v>262</v>
      </c>
      <c r="L336" s="39"/>
      <c r="M336" s="179" t="s">
        <v>1</v>
      </c>
      <c r="N336" s="180" t="s">
        <v>44</v>
      </c>
      <c r="O336" s="77"/>
      <c r="P336" s="181">
        <f>O336*H336</f>
        <v>0</v>
      </c>
      <c r="Q336" s="181">
        <v>0.00023000000000000001</v>
      </c>
      <c r="R336" s="181">
        <f>Q336*H336</f>
        <v>0.00034500000000000004</v>
      </c>
      <c r="S336" s="181">
        <v>0</v>
      </c>
      <c r="T336" s="18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3" t="s">
        <v>263</v>
      </c>
      <c r="AT336" s="183" t="s">
        <v>258</v>
      </c>
      <c r="AU336" s="183" t="s">
        <v>90</v>
      </c>
      <c r="AY336" s="19" t="s">
        <v>255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19" t="s">
        <v>87</v>
      </c>
      <c r="BK336" s="184">
        <f>ROUND(I336*H336,2)</f>
        <v>0</v>
      </c>
      <c r="BL336" s="19" t="s">
        <v>263</v>
      </c>
      <c r="BM336" s="183" t="s">
        <v>2103</v>
      </c>
    </row>
    <row r="337" s="13" customFormat="1">
      <c r="A337" s="13"/>
      <c r="B337" s="185"/>
      <c r="C337" s="13"/>
      <c r="D337" s="186" t="s">
        <v>265</v>
      </c>
      <c r="E337" s="187" t="s">
        <v>1</v>
      </c>
      <c r="F337" s="188" t="s">
        <v>881</v>
      </c>
      <c r="G337" s="13"/>
      <c r="H337" s="187" t="s">
        <v>1</v>
      </c>
      <c r="I337" s="189"/>
      <c r="J337" s="13"/>
      <c r="K337" s="13"/>
      <c r="L337" s="185"/>
      <c r="M337" s="190"/>
      <c r="N337" s="191"/>
      <c r="O337" s="191"/>
      <c r="P337" s="191"/>
      <c r="Q337" s="191"/>
      <c r="R337" s="191"/>
      <c r="S337" s="191"/>
      <c r="T337" s="19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87" t="s">
        <v>265</v>
      </c>
      <c r="AU337" s="187" t="s">
        <v>90</v>
      </c>
      <c r="AV337" s="13" t="s">
        <v>87</v>
      </c>
      <c r="AW337" s="13" t="s">
        <v>35</v>
      </c>
      <c r="AX337" s="13" t="s">
        <v>79</v>
      </c>
      <c r="AY337" s="187" t="s">
        <v>255</v>
      </c>
    </row>
    <row r="338" s="13" customFormat="1">
      <c r="A338" s="13"/>
      <c r="B338" s="185"/>
      <c r="C338" s="13"/>
      <c r="D338" s="186" t="s">
        <v>265</v>
      </c>
      <c r="E338" s="187" t="s">
        <v>1</v>
      </c>
      <c r="F338" s="188" t="s">
        <v>2098</v>
      </c>
      <c r="G338" s="13"/>
      <c r="H338" s="187" t="s">
        <v>1</v>
      </c>
      <c r="I338" s="189"/>
      <c r="J338" s="13"/>
      <c r="K338" s="13"/>
      <c r="L338" s="185"/>
      <c r="M338" s="190"/>
      <c r="N338" s="191"/>
      <c r="O338" s="191"/>
      <c r="P338" s="191"/>
      <c r="Q338" s="191"/>
      <c r="R338" s="191"/>
      <c r="S338" s="191"/>
      <c r="T338" s="19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87" t="s">
        <v>265</v>
      </c>
      <c r="AU338" s="187" t="s">
        <v>90</v>
      </c>
      <c r="AV338" s="13" t="s">
        <v>87</v>
      </c>
      <c r="AW338" s="13" t="s">
        <v>35</v>
      </c>
      <c r="AX338" s="13" t="s">
        <v>79</v>
      </c>
      <c r="AY338" s="187" t="s">
        <v>255</v>
      </c>
    </row>
    <row r="339" s="14" customFormat="1">
      <c r="A339" s="14"/>
      <c r="B339" s="193"/>
      <c r="C339" s="14"/>
      <c r="D339" s="186" t="s">
        <v>265</v>
      </c>
      <c r="E339" s="194" t="s">
        <v>1</v>
      </c>
      <c r="F339" s="195" t="s">
        <v>1191</v>
      </c>
      <c r="G339" s="14"/>
      <c r="H339" s="196">
        <v>1.5</v>
      </c>
      <c r="I339" s="197"/>
      <c r="J339" s="14"/>
      <c r="K339" s="14"/>
      <c r="L339" s="193"/>
      <c r="M339" s="198"/>
      <c r="N339" s="199"/>
      <c r="O339" s="199"/>
      <c r="P339" s="199"/>
      <c r="Q339" s="199"/>
      <c r="R339" s="199"/>
      <c r="S339" s="199"/>
      <c r="T339" s="20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194" t="s">
        <v>265</v>
      </c>
      <c r="AU339" s="194" t="s">
        <v>90</v>
      </c>
      <c r="AV339" s="14" t="s">
        <v>90</v>
      </c>
      <c r="AW339" s="14" t="s">
        <v>35</v>
      </c>
      <c r="AX339" s="14" t="s">
        <v>79</v>
      </c>
      <c r="AY339" s="194" t="s">
        <v>255</v>
      </c>
    </row>
    <row r="340" s="15" customFormat="1">
      <c r="A340" s="15"/>
      <c r="B340" s="201"/>
      <c r="C340" s="15"/>
      <c r="D340" s="186" t="s">
        <v>265</v>
      </c>
      <c r="E340" s="202" t="s">
        <v>1</v>
      </c>
      <c r="F340" s="203" t="s">
        <v>269</v>
      </c>
      <c r="G340" s="15"/>
      <c r="H340" s="204">
        <v>1.5</v>
      </c>
      <c r="I340" s="205"/>
      <c r="J340" s="15"/>
      <c r="K340" s="15"/>
      <c r="L340" s="201"/>
      <c r="M340" s="206"/>
      <c r="N340" s="207"/>
      <c r="O340" s="207"/>
      <c r="P340" s="207"/>
      <c r="Q340" s="207"/>
      <c r="R340" s="207"/>
      <c r="S340" s="207"/>
      <c r="T340" s="208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02" t="s">
        <v>265</v>
      </c>
      <c r="AU340" s="202" t="s">
        <v>90</v>
      </c>
      <c r="AV340" s="15" t="s">
        <v>270</v>
      </c>
      <c r="AW340" s="15" t="s">
        <v>35</v>
      </c>
      <c r="AX340" s="15" t="s">
        <v>87</v>
      </c>
      <c r="AY340" s="202" t="s">
        <v>255</v>
      </c>
    </row>
    <row r="341" s="2" customFormat="1" ht="24.15" customHeight="1">
      <c r="A341" s="38"/>
      <c r="B341" s="171"/>
      <c r="C341" s="172" t="s">
        <v>499</v>
      </c>
      <c r="D341" s="172" t="s">
        <v>258</v>
      </c>
      <c r="E341" s="173" t="s">
        <v>1198</v>
      </c>
      <c r="F341" s="174" t="s">
        <v>1199</v>
      </c>
      <c r="G341" s="175" t="s">
        <v>693</v>
      </c>
      <c r="H341" s="176">
        <v>23.399999999999999</v>
      </c>
      <c r="I341" s="177"/>
      <c r="J341" s="178">
        <f>ROUND(I341*H341,2)</f>
        <v>0</v>
      </c>
      <c r="K341" s="174" t="s">
        <v>262</v>
      </c>
      <c r="L341" s="39"/>
      <c r="M341" s="179" t="s">
        <v>1</v>
      </c>
      <c r="N341" s="180" t="s">
        <v>44</v>
      </c>
      <c r="O341" s="77"/>
      <c r="P341" s="181">
        <f>O341*H341</f>
        <v>0</v>
      </c>
      <c r="Q341" s="181">
        <v>0.00022000000000000001</v>
      </c>
      <c r="R341" s="181">
        <f>Q341*H341</f>
        <v>0.0051479999999999998</v>
      </c>
      <c r="S341" s="181">
        <v>0</v>
      </c>
      <c r="T341" s="18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83" t="s">
        <v>263</v>
      </c>
      <c r="AT341" s="183" t="s">
        <v>258</v>
      </c>
      <c r="AU341" s="183" t="s">
        <v>90</v>
      </c>
      <c r="AY341" s="19" t="s">
        <v>255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19" t="s">
        <v>87</v>
      </c>
      <c r="BK341" s="184">
        <f>ROUND(I341*H341,2)</f>
        <v>0</v>
      </c>
      <c r="BL341" s="19" t="s">
        <v>263</v>
      </c>
      <c r="BM341" s="183" t="s">
        <v>2104</v>
      </c>
    </row>
    <row r="342" s="13" customFormat="1">
      <c r="A342" s="13"/>
      <c r="B342" s="185"/>
      <c r="C342" s="13"/>
      <c r="D342" s="186" t="s">
        <v>265</v>
      </c>
      <c r="E342" s="187" t="s">
        <v>1</v>
      </c>
      <c r="F342" s="188" t="s">
        <v>1201</v>
      </c>
      <c r="G342" s="13"/>
      <c r="H342" s="187" t="s">
        <v>1</v>
      </c>
      <c r="I342" s="189"/>
      <c r="J342" s="13"/>
      <c r="K342" s="13"/>
      <c r="L342" s="185"/>
      <c r="M342" s="190"/>
      <c r="N342" s="191"/>
      <c r="O342" s="191"/>
      <c r="P342" s="191"/>
      <c r="Q342" s="191"/>
      <c r="R342" s="191"/>
      <c r="S342" s="191"/>
      <c r="T342" s="19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187" t="s">
        <v>265</v>
      </c>
      <c r="AU342" s="187" t="s">
        <v>90</v>
      </c>
      <c r="AV342" s="13" t="s">
        <v>87</v>
      </c>
      <c r="AW342" s="13" t="s">
        <v>35</v>
      </c>
      <c r="AX342" s="13" t="s">
        <v>79</v>
      </c>
      <c r="AY342" s="187" t="s">
        <v>255</v>
      </c>
    </row>
    <row r="343" s="13" customFormat="1">
      <c r="A343" s="13"/>
      <c r="B343" s="185"/>
      <c r="C343" s="13"/>
      <c r="D343" s="186" t="s">
        <v>265</v>
      </c>
      <c r="E343" s="187" t="s">
        <v>1</v>
      </c>
      <c r="F343" s="188" t="s">
        <v>2099</v>
      </c>
      <c r="G343" s="13"/>
      <c r="H343" s="187" t="s">
        <v>1</v>
      </c>
      <c r="I343" s="189"/>
      <c r="J343" s="13"/>
      <c r="K343" s="13"/>
      <c r="L343" s="185"/>
      <c r="M343" s="190"/>
      <c r="N343" s="191"/>
      <c r="O343" s="191"/>
      <c r="P343" s="191"/>
      <c r="Q343" s="191"/>
      <c r="R343" s="191"/>
      <c r="S343" s="191"/>
      <c r="T343" s="19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87" t="s">
        <v>265</v>
      </c>
      <c r="AU343" s="187" t="s">
        <v>90</v>
      </c>
      <c r="AV343" s="13" t="s">
        <v>87</v>
      </c>
      <c r="AW343" s="13" t="s">
        <v>35</v>
      </c>
      <c r="AX343" s="13" t="s">
        <v>79</v>
      </c>
      <c r="AY343" s="187" t="s">
        <v>255</v>
      </c>
    </row>
    <row r="344" s="14" customFormat="1">
      <c r="A344" s="14"/>
      <c r="B344" s="193"/>
      <c r="C344" s="14"/>
      <c r="D344" s="186" t="s">
        <v>265</v>
      </c>
      <c r="E344" s="194" t="s">
        <v>1</v>
      </c>
      <c r="F344" s="195" t="s">
        <v>2100</v>
      </c>
      <c r="G344" s="14"/>
      <c r="H344" s="196">
        <v>23.399999999999999</v>
      </c>
      <c r="I344" s="197"/>
      <c r="J344" s="14"/>
      <c r="K344" s="14"/>
      <c r="L344" s="193"/>
      <c r="M344" s="198"/>
      <c r="N344" s="199"/>
      <c r="O344" s="199"/>
      <c r="P344" s="199"/>
      <c r="Q344" s="199"/>
      <c r="R344" s="199"/>
      <c r="S344" s="199"/>
      <c r="T344" s="20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194" t="s">
        <v>265</v>
      </c>
      <c r="AU344" s="194" t="s">
        <v>90</v>
      </c>
      <c r="AV344" s="14" t="s">
        <v>90</v>
      </c>
      <c r="AW344" s="14" t="s">
        <v>35</v>
      </c>
      <c r="AX344" s="14" t="s">
        <v>79</v>
      </c>
      <c r="AY344" s="194" t="s">
        <v>255</v>
      </c>
    </row>
    <row r="345" s="15" customFormat="1">
      <c r="A345" s="15"/>
      <c r="B345" s="201"/>
      <c r="C345" s="15"/>
      <c r="D345" s="186" t="s">
        <v>265</v>
      </c>
      <c r="E345" s="202" t="s">
        <v>1</v>
      </c>
      <c r="F345" s="203" t="s">
        <v>269</v>
      </c>
      <c r="G345" s="15"/>
      <c r="H345" s="204">
        <v>23.399999999999999</v>
      </c>
      <c r="I345" s="205"/>
      <c r="J345" s="15"/>
      <c r="K345" s="15"/>
      <c r="L345" s="201"/>
      <c r="M345" s="206"/>
      <c r="N345" s="207"/>
      <c r="O345" s="207"/>
      <c r="P345" s="207"/>
      <c r="Q345" s="207"/>
      <c r="R345" s="207"/>
      <c r="S345" s="207"/>
      <c r="T345" s="20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02" t="s">
        <v>265</v>
      </c>
      <c r="AU345" s="202" t="s">
        <v>90</v>
      </c>
      <c r="AV345" s="15" t="s">
        <v>270</v>
      </c>
      <c r="AW345" s="15" t="s">
        <v>35</v>
      </c>
      <c r="AX345" s="15" t="s">
        <v>87</v>
      </c>
      <c r="AY345" s="202" t="s">
        <v>255</v>
      </c>
    </row>
    <row r="346" s="2" customFormat="1" ht="24.15" customHeight="1">
      <c r="A346" s="38"/>
      <c r="B346" s="171"/>
      <c r="C346" s="172" t="s">
        <v>924</v>
      </c>
      <c r="D346" s="172" t="s">
        <v>258</v>
      </c>
      <c r="E346" s="173" t="s">
        <v>1202</v>
      </c>
      <c r="F346" s="174" t="s">
        <v>1203</v>
      </c>
      <c r="G346" s="175" t="s">
        <v>693</v>
      </c>
      <c r="H346" s="176">
        <v>23.399999999999999</v>
      </c>
      <c r="I346" s="177"/>
      <c r="J346" s="178">
        <f>ROUND(I346*H346,2)</f>
        <v>0</v>
      </c>
      <c r="K346" s="174" t="s">
        <v>262</v>
      </c>
      <c r="L346" s="39"/>
      <c r="M346" s="179" t="s">
        <v>1</v>
      </c>
      <c r="N346" s="180" t="s">
        <v>44</v>
      </c>
      <c r="O346" s="77"/>
      <c r="P346" s="181">
        <f>O346*H346</f>
        <v>0</v>
      </c>
      <c r="Q346" s="181">
        <v>0</v>
      </c>
      <c r="R346" s="181">
        <f>Q346*H346</f>
        <v>0</v>
      </c>
      <c r="S346" s="181">
        <v>0</v>
      </c>
      <c r="T346" s="18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83" t="s">
        <v>263</v>
      </c>
      <c r="AT346" s="183" t="s">
        <v>258</v>
      </c>
      <c r="AU346" s="183" t="s">
        <v>90</v>
      </c>
      <c r="AY346" s="19" t="s">
        <v>255</v>
      </c>
      <c r="BE346" s="184">
        <f>IF(N346="základní",J346,0)</f>
        <v>0</v>
      </c>
      <c r="BF346" s="184">
        <f>IF(N346="snížená",J346,0)</f>
        <v>0</v>
      </c>
      <c r="BG346" s="184">
        <f>IF(N346="zákl. přenesená",J346,0)</f>
        <v>0</v>
      </c>
      <c r="BH346" s="184">
        <f>IF(N346="sníž. přenesená",J346,0)</f>
        <v>0</v>
      </c>
      <c r="BI346" s="184">
        <f>IF(N346="nulová",J346,0)</f>
        <v>0</v>
      </c>
      <c r="BJ346" s="19" t="s">
        <v>87</v>
      </c>
      <c r="BK346" s="184">
        <f>ROUND(I346*H346,2)</f>
        <v>0</v>
      </c>
      <c r="BL346" s="19" t="s">
        <v>263</v>
      </c>
      <c r="BM346" s="183" t="s">
        <v>2105</v>
      </c>
    </row>
    <row r="347" s="13" customFormat="1">
      <c r="A347" s="13"/>
      <c r="B347" s="185"/>
      <c r="C347" s="13"/>
      <c r="D347" s="186" t="s">
        <v>265</v>
      </c>
      <c r="E347" s="187" t="s">
        <v>1</v>
      </c>
      <c r="F347" s="188" t="s">
        <v>1205</v>
      </c>
      <c r="G347" s="13"/>
      <c r="H347" s="187" t="s">
        <v>1</v>
      </c>
      <c r="I347" s="189"/>
      <c r="J347" s="13"/>
      <c r="K347" s="13"/>
      <c r="L347" s="185"/>
      <c r="M347" s="190"/>
      <c r="N347" s="191"/>
      <c r="O347" s="191"/>
      <c r="P347" s="191"/>
      <c r="Q347" s="191"/>
      <c r="R347" s="191"/>
      <c r="S347" s="191"/>
      <c r="T347" s="19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87" t="s">
        <v>265</v>
      </c>
      <c r="AU347" s="187" t="s">
        <v>90</v>
      </c>
      <c r="AV347" s="13" t="s">
        <v>87</v>
      </c>
      <c r="AW347" s="13" t="s">
        <v>35</v>
      </c>
      <c r="AX347" s="13" t="s">
        <v>79</v>
      </c>
      <c r="AY347" s="187" t="s">
        <v>255</v>
      </c>
    </row>
    <row r="348" s="13" customFormat="1">
      <c r="A348" s="13"/>
      <c r="B348" s="185"/>
      <c r="C348" s="13"/>
      <c r="D348" s="186" t="s">
        <v>265</v>
      </c>
      <c r="E348" s="187" t="s">
        <v>1</v>
      </c>
      <c r="F348" s="188" t="s">
        <v>2099</v>
      </c>
      <c r="G348" s="13"/>
      <c r="H348" s="187" t="s">
        <v>1</v>
      </c>
      <c r="I348" s="189"/>
      <c r="J348" s="13"/>
      <c r="K348" s="13"/>
      <c r="L348" s="185"/>
      <c r="M348" s="190"/>
      <c r="N348" s="191"/>
      <c r="O348" s="191"/>
      <c r="P348" s="191"/>
      <c r="Q348" s="191"/>
      <c r="R348" s="191"/>
      <c r="S348" s="191"/>
      <c r="T348" s="19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87" t="s">
        <v>265</v>
      </c>
      <c r="AU348" s="187" t="s">
        <v>90</v>
      </c>
      <c r="AV348" s="13" t="s">
        <v>87</v>
      </c>
      <c r="AW348" s="13" t="s">
        <v>35</v>
      </c>
      <c r="AX348" s="13" t="s">
        <v>79</v>
      </c>
      <c r="AY348" s="187" t="s">
        <v>255</v>
      </c>
    </row>
    <row r="349" s="14" customFormat="1">
      <c r="A349" s="14"/>
      <c r="B349" s="193"/>
      <c r="C349" s="14"/>
      <c r="D349" s="186" t="s">
        <v>265</v>
      </c>
      <c r="E349" s="194" t="s">
        <v>1</v>
      </c>
      <c r="F349" s="195" t="s">
        <v>2100</v>
      </c>
      <c r="G349" s="14"/>
      <c r="H349" s="196">
        <v>23.399999999999999</v>
      </c>
      <c r="I349" s="197"/>
      <c r="J349" s="14"/>
      <c r="K349" s="14"/>
      <c r="L349" s="193"/>
      <c r="M349" s="198"/>
      <c r="N349" s="199"/>
      <c r="O349" s="199"/>
      <c r="P349" s="199"/>
      <c r="Q349" s="199"/>
      <c r="R349" s="199"/>
      <c r="S349" s="199"/>
      <c r="T349" s="20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194" t="s">
        <v>265</v>
      </c>
      <c r="AU349" s="194" t="s">
        <v>90</v>
      </c>
      <c r="AV349" s="14" t="s">
        <v>90</v>
      </c>
      <c r="AW349" s="14" t="s">
        <v>35</v>
      </c>
      <c r="AX349" s="14" t="s">
        <v>79</v>
      </c>
      <c r="AY349" s="194" t="s">
        <v>255</v>
      </c>
    </row>
    <row r="350" s="15" customFormat="1">
      <c r="A350" s="15"/>
      <c r="B350" s="201"/>
      <c r="C350" s="15"/>
      <c r="D350" s="186" t="s">
        <v>265</v>
      </c>
      <c r="E350" s="202" t="s">
        <v>1</v>
      </c>
      <c r="F350" s="203" t="s">
        <v>269</v>
      </c>
      <c r="G350" s="15"/>
      <c r="H350" s="204">
        <v>23.399999999999999</v>
      </c>
      <c r="I350" s="205"/>
      <c r="J350" s="15"/>
      <c r="K350" s="15"/>
      <c r="L350" s="201"/>
      <c r="M350" s="206"/>
      <c r="N350" s="207"/>
      <c r="O350" s="207"/>
      <c r="P350" s="207"/>
      <c r="Q350" s="207"/>
      <c r="R350" s="207"/>
      <c r="S350" s="207"/>
      <c r="T350" s="20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02" t="s">
        <v>265</v>
      </c>
      <c r="AU350" s="202" t="s">
        <v>90</v>
      </c>
      <c r="AV350" s="15" t="s">
        <v>270</v>
      </c>
      <c r="AW350" s="15" t="s">
        <v>35</v>
      </c>
      <c r="AX350" s="15" t="s">
        <v>87</v>
      </c>
      <c r="AY350" s="202" t="s">
        <v>255</v>
      </c>
    </row>
    <row r="351" s="2" customFormat="1" ht="24.15" customHeight="1">
      <c r="A351" s="38"/>
      <c r="B351" s="171"/>
      <c r="C351" s="209" t="s">
        <v>933</v>
      </c>
      <c r="D351" s="209" t="s">
        <v>277</v>
      </c>
      <c r="E351" s="210" t="s">
        <v>1206</v>
      </c>
      <c r="F351" s="211" t="s">
        <v>1207</v>
      </c>
      <c r="G351" s="212" t="s">
        <v>1208</v>
      </c>
      <c r="H351" s="213">
        <v>4.2119999999999997</v>
      </c>
      <c r="I351" s="214"/>
      <c r="J351" s="215">
        <f>ROUND(I351*H351,2)</f>
        <v>0</v>
      </c>
      <c r="K351" s="211" t="s">
        <v>262</v>
      </c>
      <c r="L351" s="216"/>
      <c r="M351" s="217" t="s">
        <v>1</v>
      </c>
      <c r="N351" s="218" t="s">
        <v>44</v>
      </c>
      <c r="O351" s="77"/>
      <c r="P351" s="181">
        <f>O351*H351</f>
        <v>0</v>
      </c>
      <c r="Q351" s="181">
        <v>0.001</v>
      </c>
      <c r="R351" s="181">
        <f>Q351*H351</f>
        <v>0.0042119999999999996</v>
      </c>
      <c r="S351" s="181">
        <v>0</v>
      </c>
      <c r="T351" s="18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3" t="s">
        <v>397</v>
      </c>
      <c r="AT351" s="183" t="s">
        <v>277</v>
      </c>
      <c r="AU351" s="183" t="s">
        <v>90</v>
      </c>
      <c r="AY351" s="19" t="s">
        <v>255</v>
      </c>
      <c r="BE351" s="184">
        <f>IF(N351="základní",J351,0)</f>
        <v>0</v>
      </c>
      <c r="BF351" s="184">
        <f>IF(N351="snížená",J351,0)</f>
        <v>0</v>
      </c>
      <c r="BG351" s="184">
        <f>IF(N351="zákl. přenesená",J351,0)</f>
        <v>0</v>
      </c>
      <c r="BH351" s="184">
        <f>IF(N351="sníž. přenesená",J351,0)</f>
        <v>0</v>
      </c>
      <c r="BI351" s="184">
        <f>IF(N351="nulová",J351,0)</f>
        <v>0</v>
      </c>
      <c r="BJ351" s="19" t="s">
        <v>87</v>
      </c>
      <c r="BK351" s="184">
        <f>ROUND(I351*H351,2)</f>
        <v>0</v>
      </c>
      <c r="BL351" s="19" t="s">
        <v>263</v>
      </c>
      <c r="BM351" s="183" t="s">
        <v>2106</v>
      </c>
    </row>
    <row r="352" s="14" customFormat="1">
      <c r="A352" s="14"/>
      <c r="B352" s="193"/>
      <c r="C352" s="14"/>
      <c r="D352" s="186" t="s">
        <v>265</v>
      </c>
      <c r="E352" s="194" t="s">
        <v>1</v>
      </c>
      <c r="F352" s="195" t="s">
        <v>2107</v>
      </c>
      <c r="G352" s="14"/>
      <c r="H352" s="196">
        <v>4.2119999999999997</v>
      </c>
      <c r="I352" s="197"/>
      <c r="J352" s="14"/>
      <c r="K352" s="14"/>
      <c r="L352" s="193"/>
      <c r="M352" s="198"/>
      <c r="N352" s="199"/>
      <c r="O352" s="199"/>
      <c r="P352" s="199"/>
      <c r="Q352" s="199"/>
      <c r="R352" s="199"/>
      <c r="S352" s="199"/>
      <c r="T352" s="20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194" t="s">
        <v>265</v>
      </c>
      <c r="AU352" s="194" t="s">
        <v>90</v>
      </c>
      <c r="AV352" s="14" t="s">
        <v>90</v>
      </c>
      <c r="AW352" s="14" t="s">
        <v>35</v>
      </c>
      <c r="AX352" s="14" t="s">
        <v>87</v>
      </c>
      <c r="AY352" s="194" t="s">
        <v>255</v>
      </c>
    </row>
    <row r="353" s="12" customFormat="1" ht="22.8" customHeight="1">
      <c r="A353" s="12"/>
      <c r="B353" s="158"/>
      <c r="C353" s="12"/>
      <c r="D353" s="159" t="s">
        <v>78</v>
      </c>
      <c r="E353" s="169" t="s">
        <v>886</v>
      </c>
      <c r="F353" s="169" t="s">
        <v>887</v>
      </c>
      <c r="G353" s="12"/>
      <c r="H353" s="12"/>
      <c r="I353" s="161"/>
      <c r="J353" s="170">
        <f>BK353</f>
        <v>0</v>
      </c>
      <c r="K353" s="12"/>
      <c r="L353" s="158"/>
      <c r="M353" s="163"/>
      <c r="N353" s="164"/>
      <c r="O353" s="164"/>
      <c r="P353" s="165">
        <f>SUM(P354:P395)</f>
        <v>0</v>
      </c>
      <c r="Q353" s="164"/>
      <c r="R353" s="165">
        <f>SUM(R354:R395)</f>
        <v>0.066773700000000005</v>
      </c>
      <c r="S353" s="164"/>
      <c r="T353" s="166">
        <f>SUM(T354:T395)</f>
        <v>0.017455620000000002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159" t="s">
        <v>90</v>
      </c>
      <c r="AT353" s="167" t="s">
        <v>78</v>
      </c>
      <c r="AU353" s="167" t="s">
        <v>87</v>
      </c>
      <c r="AY353" s="159" t="s">
        <v>255</v>
      </c>
      <c r="BK353" s="168">
        <f>SUM(BK354:BK395)</f>
        <v>0</v>
      </c>
    </row>
    <row r="354" s="2" customFormat="1" ht="24.15" customHeight="1">
      <c r="A354" s="38"/>
      <c r="B354" s="171"/>
      <c r="C354" s="172" t="s">
        <v>560</v>
      </c>
      <c r="D354" s="172" t="s">
        <v>258</v>
      </c>
      <c r="E354" s="173" t="s">
        <v>888</v>
      </c>
      <c r="F354" s="174" t="s">
        <v>889</v>
      </c>
      <c r="G354" s="175" t="s">
        <v>693</v>
      </c>
      <c r="H354" s="176">
        <v>37.947000000000003</v>
      </c>
      <c r="I354" s="177"/>
      <c r="J354" s="178">
        <f>ROUND(I354*H354,2)</f>
        <v>0</v>
      </c>
      <c r="K354" s="174" t="s">
        <v>262</v>
      </c>
      <c r="L354" s="39"/>
      <c r="M354" s="179" t="s">
        <v>1</v>
      </c>
      <c r="N354" s="180" t="s">
        <v>44</v>
      </c>
      <c r="O354" s="77"/>
      <c r="P354" s="181">
        <f>O354*H354</f>
        <v>0</v>
      </c>
      <c r="Q354" s="181">
        <v>0</v>
      </c>
      <c r="R354" s="181">
        <f>Q354*H354</f>
        <v>0</v>
      </c>
      <c r="S354" s="181">
        <v>0</v>
      </c>
      <c r="T354" s="18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83" t="s">
        <v>263</v>
      </c>
      <c r="AT354" s="183" t="s">
        <v>258</v>
      </c>
      <c r="AU354" s="183" t="s">
        <v>90</v>
      </c>
      <c r="AY354" s="19" t="s">
        <v>255</v>
      </c>
      <c r="BE354" s="184">
        <f>IF(N354="základní",J354,0)</f>
        <v>0</v>
      </c>
      <c r="BF354" s="184">
        <f>IF(N354="snížená",J354,0)</f>
        <v>0</v>
      </c>
      <c r="BG354" s="184">
        <f>IF(N354="zákl. přenesená",J354,0)</f>
        <v>0</v>
      </c>
      <c r="BH354" s="184">
        <f>IF(N354="sníž. přenesená",J354,0)</f>
        <v>0</v>
      </c>
      <c r="BI354" s="184">
        <f>IF(N354="nulová",J354,0)</f>
        <v>0</v>
      </c>
      <c r="BJ354" s="19" t="s">
        <v>87</v>
      </c>
      <c r="BK354" s="184">
        <f>ROUND(I354*H354,2)</f>
        <v>0</v>
      </c>
      <c r="BL354" s="19" t="s">
        <v>263</v>
      </c>
      <c r="BM354" s="183" t="s">
        <v>2108</v>
      </c>
    </row>
    <row r="355" s="13" customFormat="1">
      <c r="A355" s="13"/>
      <c r="B355" s="185"/>
      <c r="C355" s="13"/>
      <c r="D355" s="186" t="s">
        <v>265</v>
      </c>
      <c r="E355" s="187" t="s">
        <v>1</v>
      </c>
      <c r="F355" s="188" t="s">
        <v>2035</v>
      </c>
      <c r="G355" s="13"/>
      <c r="H355" s="187" t="s">
        <v>1</v>
      </c>
      <c r="I355" s="189"/>
      <c r="J355" s="13"/>
      <c r="K355" s="13"/>
      <c r="L355" s="185"/>
      <c r="M355" s="190"/>
      <c r="N355" s="191"/>
      <c r="O355" s="191"/>
      <c r="P355" s="191"/>
      <c r="Q355" s="191"/>
      <c r="R355" s="191"/>
      <c r="S355" s="191"/>
      <c r="T355" s="19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87" t="s">
        <v>265</v>
      </c>
      <c r="AU355" s="187" t="s">
        <v>90</v>
      </c>
      <c r="AV355" s="13" t="s">
        <v>87</v>
      </c>
      <c r="AW355" s="13" t="s">
        <v>35</v>
      </c>
      <c r="AX355" s="13" t="s">
        <v>79</v>
      </c>
      <c r="AY355" s="187" t="s">
        <v>255</v>
      </c>
    </row>
    <row r="356" s="14" customFormat="1">
      <c r="A356" s="14"/>
      <c r="B356" s="193"/>
      <c r="C356" s="14"/>
      <c r="D356" s="186" t="s">
        <v>265</v>
      </c>
      <c r="E356" s="194" t="s">
        <v>1</v>
      </c>
      <c r="F356" s="195" t="s">
        <v>2036</v>
      </c>
      <c r="G356" s="14"/>
      <c r="H356" s="196">
        <v>36.375</v>
      </c>
      <c r="I356" s="197"/>
      <c r="J356" s="14"/>
      <c r="K356" s="14"/>
      <c r="L356" s="193"/>
      <c r="M356" s="198"/>
      <c r="N356" s="199"/>
      <c r="O356" s="199"/>
      <c r="P356" s="199"/>
      <c r="Q356" s="199"/>
      <c r="R356" s="199"/>
      <c r="S356" s="199"/>
      <c r="T356" s="20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194" t="s">
        <v>265</v>
      </c>
      <c r="AU356" s="194" t="s">
        <v>90</v>
      </c>
      <c r="AV356" s="14" t="s">
        <v>90</v>
      </c>
      <c r="AW356" s="14" t="s">
        <v>35</v>
      </c>
      <c r="AX356" s="14" t="s">
        <v>79</v>
      </c>
      <c r="AY356" s="194" t="s">
        <v>255</v>
      </c>
    </row>
    <row r="357" s="14" customFormat="1">
      <c r="A357" s="14"/>
      <c r="B357" s="193"/>
      <c r="C357" s="14"/>
      <c r="D357" s="186" t="s">
        <v>265</v>
      </c>
      <c r="E357" s="194" t="s">
        <v>1</v>
      </c>
      <c r="F357" s="195" t="s">
        <v>2037</v>
      </c>
      <c r="G357" s="14"/>
      <c r="H357" s="196">
        <v>15.195</v>
      </c>
      <c r="I357" s="197"/>
      <c r="J357" s="14"/>
      <c r="K357" s="14"/>
      <c r="L357" s="193"/>
      <c r="M357" s="198"/>
      <c r="N357" s="199"/>
      <c r="O357" s="199"/>
      <c r="P357" s="199"/>
      <c r="Q357" s="199"/>
      <c r="R357" s="199"/>
      <c r="S357" s="199"/>
      <c r="T357" s="20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194" t="s">
        <v>265</v>
      </c>
      <c r="AU357" s="194" t="s">
        <v>90</v>
      </c>
      <c r="AV357" s="14" t="s">
        <v>90</v>
      </c>
      <c r="AW357" s="14" t="s">
        <v>35</v>
      </c>
      <c r="AX357" s="14" t="s">
        <v>79</v>
      </c>
      <c r="AY357" s="194" t="s">
        <v>255</v>
      </c>
    </row>
    <row r="358" s="14" customFormat="1">
      <c r="A358" s="14"/>
      <c r="B358" s="193"/>
      <c r="C358" s="14"/>
      <c r="D358" s="186" t="s">
        <v>265</v>
      </c>
      <c r="E358" s="194" t="s">
        <v>1</v>
      </c>
      <c r="F358" s="195" t="s">
        <v>1069</v>
      </c>
      <c r="G358" s="14"/>
      <c r="H358" s="196">
        <v>-0.42299999999999999</v>
      </c>
      <c r="I358" s="197"/>
      <c r="J358" s="14"/>
      <c r="K358" s="14"/>
      <c r="L358" s="193"/>
      <c r="M358" s="198"/>
      <c r="N358" s="199"/>
      <c r="O358" s="199"/>
      <c r="P358" s="199"/>
      <c r="Q358" s="199"/>
      <c r="R358" s="199"/>
      <c r="S358" s="199"/>
      <c r="T358" s="20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194" t="s">
        <v>265</v>
      </c>
      <c r="AU358" s="194" t="s">
        <v>90</v>
      </c>
      <c r="AV358" s="14" t="s">
        <v>90</v>
      </c>
      <c r="AW358" s="14" t="s">
        <v>35</v>
      </c>
      <c r="AX358" s="14" t="s">
        <v>79</v>
      </c>
      <c r="AY358" s="194" t="s">
        <v>255</v>
      </c>
    </row>
    <row r="359" s="14" customFormat="1">
      <c r="A359" s="14"/>
      <c r="B359" s="193"/>
      <c r="C359" s="14"/>
      <c r="D359" s="186" t="s">
        <v>265</v>
      </c>
      <c r="E359" s="194" t="s">
        <v>1</v>
      </c>
      <c r="F359" s="195" t="s">
        <v>1070</v>
      </c>
      <c r="G359" s="14"/>
      <c r="H359" s="196">
        <v>-13.199999999999999</v>
      </c>
      <c r="I359" s="197"/>
      <c r="J359" s="14"/>
      <c r="K359" s="14"/>
      <c r="L359" s="193"/>
      <c r="M359" s="198"/>
      <c r="N359" s="199"/>
      <c r="O359" s="199"/>
      <c r="P359" s="199"/>
      <c r="Q359" s="199"/>
      <c r="R359" s="199"/>
      <c r="S359" s="199"/>
      <c r="T359" s="20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194" t="s">
        <v>265</v>
      </c>
      <c r="AU359" s="194" t="s">
        <v>90</v>
      </c>
      <c r="AV359" s="14" t="s">
        <v>90</v>
      </c>
      <c r="AW359" s="14" t="s">
        <v>35</v>
      </c>
      <c r="AX359" s="14" t="s">
        <v>79</v>
      </c>
      <c r="AY359" s="194" t="s">
        <v>255</v>
      </c>
    </row>
    <row r="360" s="15" customFormat="1">
      <c r="A360" s="15"/>
      <c r="B360" s="201"/>
      <c r="C360" s="15"/>
      <c r="D360" s="186" t="s">
        <v>265</v>
      </c>
      <c r="E360" s="202" t="s">
        <v>1</v>
      </c>
      <c r="F360" s="203" t="s">
        <v>269</v>
      </c>
      <c r="G360" s="15"/>
      <c r="H360" s="204">
        <v>37.947000000000003</v>
      </c>
      <c r="I360" s="205"/>
      <c r="J360" s="15"/>
      <c r="K360" s="15"/>
      <c r="L360" s="201"/>
      <c r="M360" s="206"/>
      <c r="N360" s="207"/>
      <c r="O360" s="207"/>
      <c r="P360" s="207"/>
      <c r="Q360" s="207"/>
      <c r="R360" s="207"/>
      <c r="S360" s="207"/>
      <c r="T360" s="208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02" t="s">
        <v>265</v>
      </c>
      <c r="AU360" s="202" t="s">
        <v>90</v>
      </c>
      <c r="AV360" s="15" t="s">
        <v>270</v>
      </c>
      <c r="AW360" s="15" t="s">
        <v>35</v>
      </c>
      <c r="AX360" s="15" t="s">
        <v>87</v>
      </c>
      <c r="AY360" s="202" t="s">
        <v>255</v>
      </c>
    </row>
    <row r="361" s="2" customFormat="1" ht="24.15" customHeight="1">
      <c r="A361" s="38"/>
      <c r="B361" s="171"/>
      <c r="C361" s="172" t="s">
        <v>941</v>
      </c>
      <c r="D361" s="172" t="s">
        <v>258</v>
      </c>
      <c r="E361" s="173" t="s">
        <v>894</v>
      </c>
      <c r="F361" s="174" t="s">
        <v>895</v>
      </c>
      <c r="G361" s="175" t="s">
        <v>693</v>
      </c>
      <c r="H361" s="176">
        <v>37.947000000000003</v>
      </c>
      <c r="I361" s="177"/>
      <c r="J361" s="178">
        <f>ROUND(I361*H361,2)</f>
        <v>0</v>
      </c>
      <c r="K361" s="174" t="s">
        <v>262</v>
      </c>
      <c r="L361" s="39"/>
      <c r="M361" s="179" t="s">
        <v>1</v>
      </c>
      <c r="N361" s="180" t="s">
        <v>44</v>
      </c>
      <c r="O361" s="77"/>
      <c r="P361" s="181">
        <f>O361*H361</f>
        <v>0</v>
      </c>
      <c r="Q361" s="181">
        <v>0</v>
      </c>
      <c r="R361" s="181">
        <f>Q361*H361</f>
        <v>0</v>
      </c>
      <c r="S361" s="181">
        <v>0.00014999999999999999</v>
      </c>
      <c r="T361" s="182">
        <f>S361*H361</f>
        <v>0.0056920499999999997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3" t="s">
        <v>263</v>
      </c>
      <c r="AT361" s="183" t="s">
        <v>258</v>
      </c>
      <c r="AU361" s="183" t="s">
        <v>90</v>
      </c>
      <c r="AY361" s="19" t="s">
        <v>255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19" t="s">
        <v>87</v>
      </c>
      <c r="BK361" s="184">
        <f>ROUND(I361*H361,2)</f>
        <v>0</v>
      </c>
      <c r="BL361" s="19" t="s">
        <v>263</v>
      </c>
      <c r="BM361" s="183" t="s">
        <v>2109</v>
      </c>
    </row>
    <row r="362" s="13" customFormat="1">
      <c r="A362" s="13"/>
      <c r="B362" s="185"/>
      <c r="C362" s="13"/>
      <c r="D362" s="186" t="s">
        <v>265</v>
      </c>
      <c r="E362" s="187" t="s">
        <v>1</v>
      </c>
      <c r="F362" s="188" t="s">
        <v>2035</v>
      </c>
      <c r="G362" s="13"/>
      <c r="H362" s="187" t="s">
        <v>1</v>
      </c>
      <c r="I362" s="189"/>
      <c r="J362" s="13"/>
      <c r="K362" s="13"/>
      <c r="L362" s="185"/>
      <c r="M362" s="190"/>
      <c r="N362" s="191"/>
      <c r="O362" s="191"/>
      <c r="P362" s="191"/>
      <c r="Q362" s="191"/>
      <c r="R362" s="191"/>
      <c r="S362" s="191"/>
      <c r="T362" s="19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87" t="s">
        <v>265</v>
      </c>
      <c r="AU362" s="187" t="s">
        <v>90</v>
      </c>
      <c r="AV362" s="13" t="s">
        <v>87</v>
      </c>
      <c r="AW362" s="13" t="s">
        <v>35</v>
      </c>
      <c r="AX362" s="13" t="s">
        <v>79</v>
      </c>
      <c r="AY362" s="187" t="s">
        <v>255</v>
      </c>
    </row>
    <row r="363" s="14" customFormat="1">
      <c r="A363" s="14"/>
      <c r="B363" s="193"/>
      <c r="C363" s="14"/>
      <c r="D363" s="186" t="s">
        <v>265</v>
      </c>
      <c r="E363" s="194" t="s">
        <v>1</v>
      </c>
      <c r="F363" s="195" t="s">
        <v>2036</v>
      </c>
      <c r="G363" s="14"/>
      <c r="H363" s="196">
        <v>36.375</v>
      </c>
      <c r="I363" s="197"/>
      <c r="J363" s="14"/>
      <c r="K363" s="14"/>
      <c r="L363" s="193"/>
      <c r="M363" s="198"/>
      <c r="N363" s="199"/>
      <c r="O363" s="199"/>
      <c r="P363" s="199"/>
      <c r="Q363" s="199"/>
      <c r="R363" s="199"/>
      <c r="S363" s="199"/>
      <c r="T363" s="20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194" t="s">
        <v>265</v>
      </c>
      <c r="AU363" s="194" t="s">
        <v>90</v>
      </c>
      <c r="AV363" s="14" t="s">
        <v>90</v>
      </c>
      <c r="AW363" s="14" t="s">
        <v>35</v>
      </c>
      <c r="AX363" s="14" t="s">
        <v>79</v>
      </c>
      <c r="AY363" s="194" t="s">
        <v>255</v>
      </c>
    </row>
    <row r="364" s="14" customFormat="1">
      <c r="A364" s="14"/>
      <c r="B364" s="193"/>
      <c r="C364" s="14"/>
      <c r="D364" s="186" t="s">
        <v>265</v>
      </c>
      <c r="E364" s="194" t="s">
        <v>1</v>
      </c>
      <c r="F364" s="195" t="s">
        <v>2037</v>
      </c>
      <c r="G364" s="14"/>
      <c r="H364" s="196">
        <v>15.195</v>
      </c>
      <c r="I364" s="197"/>
      <c r="J364" s="14"/>
      <c r="K364" s="14"/>
      <c r="L364" s="193"/>
      <c r="M364" s="198"/>
      <c r="N364" s="199"/>
      <c r="O364" s="199"/>
      <c r="P364" s="199"/>
      <c r="Q364" s="199"/>
      <c r="R364" s="199"/>
      <c r="S364" s="199"/>
      <c r="T364" s="20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194" t="s">
        <v>265</v>
      </c>
      <c r="AU364" s="194" t="s">
        <v>90</v>
      </c>
      <c r="AV364" s="14" t="s">
        <v>90</v>
      </c>
      <c r="AW364" s="14" t="s">
        <v>35</v>
      </c>
      <c r="AX364" s="14" t="s">
        <v>79</v>
      </c>
      <c r="AY364" s="194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1069</v>
      </c>
      <c r="G365" s="14"/>
      <c r="H365" s="196">
        <v>-0.42299999999999999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1070</v>
      </c>
      <c r="G366" s="14"/>
      <c r="H366" s="196">
        <v>-13.199999999999999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5" customFormat="1">
      <c r="A367" s="15"/>
      <c r="B367" s="201"/>
      <c r="C367" s="15"/>
      <c r="D367" s="186" t="s">
        <v>265</v>
      </c>
      <c r="E367" s="202" t="s">
        <v>1</v>
      </c>
      <c r="F367" s="203" t="s">
        <v>269</v>
      </c>
      <c r="G367" s="15"/>
      <c r="H367" s="204">
        <v>37.947000000000003</v>
      </c>
      <c r="I367" s="205"/>
      <c r="J367" s="15"/>
      <c r="K367" s="15"/>
      <c r="L367" s="201"/>
      <c r="M367" s="206"/>
      <c r="N367" s="207"/>
      <c r="O367" s="207"/>
      <c r="P367" s="207"/>
      <c r="Q367" s="207"/>
      <c r="R367" s="207"/>
      <c r="S367" s="207"/>
      <c r="T367" s="20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02" t="s">
        <v>265</v>
      </c>
      <c r="AU367" s="202" t="s">
        <v>90</v>
      </c>
      <c r="AV367" s="15" t="s">
        <v>270</v>
      </c>
      <c r="AW367" s="15" t="s">
        <v>35</v>
      </c>
      <c r="AX367" s="15" t="s">
        <v>87</v>
      </c>
      <c r="AY367" s="202" t="s">
        <v>255</v>
      </c>
    </row>
    <row r="368" s="2" customFormat="1" ht="16.5" customHeight="1">
      <c r="A368" s="38"/>
      <c r="B368" s="171"/>
      <c r="C368" s="172" t="s">
        <v>339</v>
      </c>
      <c r="D368" s="172" t="s">
        <v>258</v>
      </c>
      <c r="E368" s="173" t="s">
        <v>900</v>
      </c>
      <c r="F368" s="174" t="s">
        <v>901</v>
      </c>
      <c r="G368" s="175" t="s">
        <v>693</v>
      </c>
      <c r="H368" s="176">
        <v>37.947000000000003</v>
      </c>
      <c r="I368" s="177"/>
      <c r="J368" s="178">
        <f>ROUND(I368*H368,2)</f>
        <v>0</v>
      </c>
      <c r="K368" s="174" t="s">
        <v>262</v>
      </c>
      <c r="L368" s="39"/>
      <c r="M368" s="179" t="s">
        <v>1</v>
      </c>
      <c r="N368" s="180" t="s">
        <v>44</v>
      </c>
      <c r="O368" s="77"/>
      <c r="P368" s="181">
        <f>O368*H368</f>
        <v>0</v>
      </c>
      <c r="Q368" s="181">
        <v>0.001</v>
      </c>
      <c r="R368" s="181">
        <f>Q368*H368</f>
        <v>0.037947000000000002</v>
      </c>
      <c r="S368" s="181">
        <v>0.00031</v>
      </c>
      <c r="T368" s="182">
        <f>S368*H368</f>
        <v>0.011763570000000001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3" t="s">
        <v>263</v>
      </c>
      <c r="AT368" s="183" t="s">
        <v>258</v>
      </c>
      <c r="AU368" s="183" t="s">
        <v>90</v>
      </c>
      <c r="AY368" s="19" t="s">
        <v>255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19" t="s">
        <v>87</v>
      </c>
      <c r="BK368" s="184">
        <f>ROUND(I368*H368,2)</f>
        <v>0</v>
      </c>
      <c r="BL368" s="19" t="s">
        <v>263</v>
      </c>
      <c r="BM368" s="183" t="s">
        <v>2110</v>
      </c>
    </row>
    <row r="369" s="13" customFormat="1">
      <c r="A369" s="13"/>
      <c r="B369" s="185"/>
      <c r="C369" s="13"/>
      <c r="D369" s="186" t="s">
        <v>265</v>
      </c>
      <c r="E369" s="187" t="s">
        <v>1</v>
      </c>
      <c r="F369" s="188" t="s">
        <v>2035</v>
      </c>
      <c r="G369" s="13"/>
      <c r="H369" s="187" t="s">
        <v>1</v>
      </c>
      <c r="I369" s="189"/>
      <c r="J369" s="13"/>
      <c r="K369" s="13"/>
      <c r="L369" s="185"/>
      <c r="M369" s="190"/>
      <c r="N369" s="191"/>
      <c r="O369" s="191"/>
      <c r="P369" s="191"/>
      <c r="Q369" s="191"/>
      <c r="R369" s="191"/>
      <c r="S369" s="191"/>
      <c r="T369" s="19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87" t="s">
        <v>265</v>
      </c>
      <c r="AU369" s="187" t="s">
        <v>90</v>
      </c>
      <c r="AV369" s="13" t="s">
        <v>87</v>
      </c>
      <c r="AW369" s="13" t="s">
        <v>35</v>
      </c>
      <c r="AX369" s="13" t="s">
        <v>79</v>
      </c>
      <c r="AY369" s="187" t="s">
        <v>255</v>
      </c>
    </row>
    <row r="370" s="14" customFormat="1">
      <c r="A370" s="14"/>
      <c r="B370" s="193"/>
      <c r="C370" s="14"/>
      <c r="D370" s="186" t="s">
        <v>265</v>
      </c>
      <c r="E370" s="194" t="s">
        <v>1</v>
      </c>
      <c r="F370" s="195" t="s">
        <v>2036</v>
      </c>
      <c r="G370" s="14"/>
      <c r="H370" s="196">
        <v>36.375</v>
      </c>
      <c r="I370" s="197"/>
      <c r="J370" s="14"/>
      <c r="K370" s="14"/>
      <c r="L370" s="193"/>
      <c r="M370" s="198"/>
      <c r="N370" s="199"/>
      <c r="O370" s="199"/>
      <c r="P370" s="199"/>
      <c r="Q370" s="199"/>
      <c r="R370" s="199"/>
      <c r="S370" s="199"/>
      <c r="T370" s="20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194" t="s">
        <v>265</v>
      </c>
      <c r="AU370" s="194" t="s">
        <v>90</v>
      </c>
      <c r="AV370" s="14" t="s">
        <v>90</v>
      </c>
      <c r="AW370" s="14" t="s">
        <v>35</v>
      </c>
      <c r="AX370" s="14" t="s">
        <v>79</v>
      </c>
      <c r="AY370" s="194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2037</v>
      </c>
      <c r="G371" s="14"/>
      <c r="H371" s="196">
        <v>15.195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1069</v>
      </c>
      <c r="G372" s="14"/>
      <c r="H372" s="196">
        <v>-0.42299999999999999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4" customFormat="1">
      <c r="A373" s="14"/>
      <c r="B373" s="193"/>
      <c r="C373" s="14"/>
      <c r="D373" s="186" t="s">
        <v>265</v>
      </c>
      <c r="E373" s="194" t="s">
        <v>1</v>
      </c>
      <c r="F373" s="195" t="s">
        <v>1070</v>
      </c>
      <c r="G373" s="14"/>
      <c r="H373" s="196">
        <v>-13.199999999999999</v>
      </c>
      <c r="I373" s="197"/>
      <c r="J373" s="14"/>
      <c r="K373" s="14"/>
      <c r="L373" s="193"/>
      <c r="M373" s="198"/>
      <c r="N373" s="199"/>
      <c r="O373" s="199"/>
      <c r="P373" s="199"/>
      <c r="Q373" s="199"/>
      <c r="R373" s="199"/>
      <c r="S373" s="199"/>
      <c r="T373" s="20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4" t="s">
        <v>265</v>
      </c>
      <c r="AU373" s="194" t="s">
        <v>90</v>
      </c>
      <c r="AV373" s="14" t="s">
        <v>90</v>
      </c>
      <c r="AW373" s="14" t="s">
        <v>35</v>
      </c>
      <c r="AX373" s="14" t="s">
        <v>79</v>
      </c>
      <c r="AY373" s="194" t="s">
        <v>255</v>
      </c>
    </row>
    <row r="374" s="15" customFormat="1">
      <c r="A374" s="15"/>
      <c r="B374" s="201"/>
      <c r="C374" s="15"/>
      <c r="D374" s="186" t="s">
        <v>265</v>
      </c>
      <c r="E374" s="202" t="s">
        <v>1</v>
      </c>
      <c r="F374" s="203" t="s">
        <v>269</v>
      </c>
      <c r="G374" s="15"/>
      <c r="H374" s="204">
        <v>37.947000000000003</v>
      </c>
      <c r="I374" s="205"/>
      <c r="J374" s="15"/>
      <c r="K374" s="15"/>
      <c r="L374" s="201"/>
      <c r="M374" s="206"/>
      <c r="N374" s="207"/>
      <c r="O374" s="207"/>
      <c r="P374" s="207"/>
      <c r="Q374" s="207"/>
      <c r="R374" s="207"/>
      <c r="S374" s="207"/>
      <c r="T374" s="208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02" t="s">
        <v>265</v>
      </c>
      <c r="AU374" s="202" t="s">
        <v>90</v>
      </c>
      <c r="AV374" s="15" t="s">
        <v>270</v>
      </c>
      <c r="AW374" s="15" t="s">
        <v>35</v>
      </c>
      <c r="AX374" s="15" t="s">
        <v>87</v>
      </c>
      <c r="AY374" s="202" t="s">
        <v>255</v>
      </c>
    </row>
    <row r="375" s="2" customFormat="1" ht="33" customHeight="1">
      <c r="A375" s="38"/>
      <c r="B375" s="171"/>
      <c r="C375" s="172" t="s">
        <v>949</v>
      </c>
      <c r="D375" s="172" t="s">
        <v>258</v>
      </c>
      <c r="E375" s="173" t="s">
        <v>906</v>
      </c>
      <c r="F375" s="174" t="s">
        <v>907</v>
      </c>
      <c r="G375" s="175" t="s">
        <v>693</v>
      </c>
      <c r="H375" s="176">
        <v>37.947000000000003</v>
      </c>
      <c r="I375" s="177"/>
      <c r="J375" s="178">
        <f>ROUND(I375*H375,2)</f>
        <v>0</v>
      </c>
      <c r="K375" s="174" t="s">
        <v>262</v>
      </c>
      <c r="L375" s="39"/>
      <c r="M375" s="179" t="s">
        <v>1</v>
      </c>
      <c r="N375" s="180" t="s">
        <v>44</v>
      </c>
      <c r="O375" s="77"/>
      <c r="P375" s="181">
        <f>O375*H375</f>
        <v>0</v>
      </c>
      <c r="Q375" s="181">
        <v>0.00021000000000000001</v>
      </c>
      <c r="R375" s="181">
        <f>Q375*H375</f>
        <v>0.0079688700000000012</v>
      </c>
      <c r="S375" s="181">
        <v>0</v>
      </c>
      <c r="T375" s="18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3" t="s">
        <v>263</v>
      </c>
      <c r="AT375" s="183" t="s">
        <v>258</v>
      </c>
      <c r="AU375" s="183" t="s">
        <v>90</v>
      </c>
      <c r="AY375" s="19" t="s">
        <v>255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19" t="s">
        <v>87</v>
      </c>
      <c r="BK375" s="184">
        <f>ROUND(I375*H375,2)</f>
        <v>0</v>
      </c>
      <c r="BL375" s="19" t="s">
        <v>263</v>
      </c>
      <c r="BM375" s="183" t="s">
        <v>2111</v>
      </c>
    </row>
    <row r="376" s="13" customFormat="1">
      <c r="A376" s="13"/>
      <c r="B376" s="185"/>
      <c r="C376" s="13"/>
      <c r="D376" s="186" t="s">
        <v>265</v>
      </c>
      <c r="E376" s="187" t="s">
        <v>1</v>
      </c>
      <c r="F376" s="188" t="s">
        <v>2035</v>
      </c>
      <c r="G376" s="13"/>
      <c r="H376" s="187" t="s">
        <v>1</v>
      </c>
      <c r="I376" s="189"/>
      <c r="J376" s="13"/>
      <c r="K376" s="13"/>
      <c r="L376" s="185"/>
      <c r="M376" s="190"/>
      <c r="N376" s="191"/>
      <c r="O376" s="191"/>
      <c r="P376" s="191"/>
      <c r="Q376" s="191"/>
      <c r="R376" s="191"/>
      <c r="S376" s="191"/>
      <c r="T376" s="19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87" t="s">
        <v>265</v>
      </c>
      <c r="AU376" s="187" t="s">
        <v>90</v>
      </c>
      <c r="AV376" s="13" t="s">
        <v>87</v>
      </c>
      <c r="AW376" s="13" t="s">
        <v>35</v>
      </c>
      <c r="AX376" s="13" t="s">
        <v>79</v>
      </c>
      <c r="AY376" s="187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2036</v>
      </c>
      <c r="G377" s="14"/>
      <c r="H377" s="196">
        <v>36.375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2037</v>
      </c>
      <c r="G378" s="14"/>
      <c r="H378" s="196">
        <v>15.195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1069</v>
      </c>
      <c r="G379" s="14"/>
      <c r="H379" s="196">
        <v>-0.42299999999999999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4" customFormat="1">
      <c r="A380" s="14"/>
      <c r="B380" s="193"/>
      <c r="C380" s="14"/>
      <c r="D380" s="186" t="s">
        <v>265</v>
      </c>
      <c r="E380" s="194" t="s">
        <v>1</v>
      </c>
      <c r="F380" s="195" t="s">
        <v>1070</v>
      </c>
      <c r="G380" s="14"/>
      <c r="H380" s="196">
        <v>-13.199999999999999</v>
      </c>
      <c r="I380" s="197"/>
      <c r="J380" s="14"/>
      <c r="K380" s="14"/>
      <c r="L380" s="193"/>
      <c r="M380" s="198"/>
      <c r="N380" s="199"/>
      <c r="O380" s="199"/>
      <c r="P380" s="199"/>
      <c r="Q380" s="199"/>
      <c r="R380" s="199"/>
      <c r="S380" s="199"/>
      <c r="T380" s="20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194" t="s">
        <v>265</v>
      </c>
      <c r="AU380" s="194" t="s">
        <v>90</v>
      </c>
      <c r="AV380" s="14" t="s">
        <v>90</v>
      </c>
      <c r="AW380" s="14" t="s">
        <v>35</v>
      </c>
      <c r="AX380" s="14" t="s">
        <v>79</v>
      </c>
      <c r="AY380" s="194" t="s">
        <v>255</v>
      </c>
    </row>
    <row r="381" s="15" customFormat="1">
      <c r="A381" s="15"/>
      <c r="B381" s="201"/>
      <c r="C381" s="15"/>
      <c r="D381" s="186" t="s">
        <v>265</v>
      </c>
      <c r="E381" s="202" t="s">
        <v>1</v>
      </c>
      <c r="F381" s="203" t="s">
        <v>269</v>
      </c>
      <c r="G381" s="15"/>
      <c r="H381" s="204">
        <v>37.947000000000003</v>
      </c>
      <c r="I381" s="205"/>
      <c r="J381" s="15"/>
      <c r="K381" s="15"/>
      <c r="L381" s="201"/>
      <c r="M381" s="206"/>
      <c r="N381" s="207"/>
      <c r="O381" s="207"/>
      <c r="P381" s="207"/>
      <c r="Q381" s="207"/>
      <c r="R381" s="207"/>
      <c r="S381" s="207"/>
      <c r="T381" s="208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02" t="s">
        <v>265</v>
      </c>
      <c r="AU381" s="202" t="s">
        <v>90</v>
      </c>
      <c r="AV381" s="15" t="s">
        <v>270</v>
      </c>
      <c r="AW381" s="15" t="s">
        <v>35</v>
      </c>
      <c r="AX381" s="15" t="s">
        <v>87</v>
      </c>
      <c r="AY381" s="202" t="s">
        <v>255</v>
      </c>
    </row>
    <row r="382" s="2" customFormat="1" ht="37.8" customHeight="1">
      <c r="A382" s="38"/>
      <c r="B382" s="171"/>
      <c r="C382" s="172" t="s">
        <v>342</v>
      </c>
      <c r="D382" s="172" t="s">
        <v>258</v>
      </c>
      <c r="E382" s="173" t="s">
        <v>912</v>
      </c>
      <c r="F382" s="174" t="s">
        <v>913</v>
      </c>
      <c r="G382" s="175" t="s">
        <v>693</v>
      </c>
      <c r="H382" s="176">
        <v>37.947000000000003</v>
      </c>
      <c r="I382" s="177"/>
      <c r="J382" s="178">
        <f>ROUND(I382*H382,2)</f>
        <v>0</v>
      </c>
      <c r="K382" s="174" t="s">
        <v>262</v>
      </c>
      <c r="L382" s="39"/>
      <c r="M382" s="179" t="s">
        <v>1</v>
      </c>
      <c r="N382" s="180" t="s">
        <v>44</v>
      </c>
      <c r="O382" s="77"/>
      <c r="P382" s="181">
        <f>O382*H382</f>
        <v>0</v>
      </c>
      <c r="Q382" s="181">
        <v>0.00029</v>
      </c>
      <c r="R382" s="181">
        <f>Q382*H382</f>
        <v>0.011004630000000001</v>
      </c>
      <c r="S382" s="181">
        <v>0</v>
      </c>
      <c r="T382" s="18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3" t="s">
        <v>263</v>
      </c>
      <c r="AT382" s="183" t="s">
        <v>258</v>
      </c>
      <c r="AU382" s="183" t="s">
        <v>90</v>
      </c>
      <c r="AY382" s="19" t="s">
        <v>255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19" t="s">
        <v>87</v>
      </c>
      <c r="BK382" s="184">
        <f>ROUND(I382*H382,2)</f>
        <v>0</v>
      </c>
      <c r="BL382" s="19" t="s">
        <v>263</v>
      </c>
      <c r="BM382" s="183" t="s">
        <v>2112</v>
      </c>
    </row>
    <row r="383" s="13" customFormat="1">
      <c r="A383" s="13"/>
      <c r="B383" s="185"/>
      <c r="C383" s="13"/>
      <c r="D383" s="186" t="s">
        <v>265</v>
      </c>
      <c r="E383" s="187" t="s">
        <v>1</v>
      </c>
      <c r="F383" s="188" t="s">
        <v>2035</v>
      </c>
      <c r="G383" s="13"/>
      <c r="H383" s="187" t="s">
        <v>1</v>
      </c>
      <c r="I383" s="189"/>
      <c r="J383" s="13"/>
      <c r="K383" s="13"/>
      <c r="L383" s="185"/>
      <c r="M383" s="190"/>
      <c r="N383" s="191"/>
      <c r="O383" s="191"/>
      <c r="P383" s="191"/>
      <c r="Q383" s="191"/>
      <c r="R383" s="191"/>
      <c r="S383" s="191"/>
      <c r="T383" s="19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87" t="s">
        <v>265</v>
      </c>
      <c r="AU383" s="187" t="s">
        <v>90</v>
      </c>
      <c r="AV383" s="13" t="s">
        <v>87</v>
      </c>
      <c r="AW383" s="13" t="s">
        <v>35</v>
      </c>
      <c r="AX383" s="13" t="s">
        <v>79</v>
      </c>
      <c r="AY383" s="187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2036</v>
      </c>
      <c r="G384" s="14"/>
      <c r="H384" s="196">
        <v>36.375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4" customFormat="1">
      <c r="A385" s="14"/>
      <c r="B385" s="193"/>
      <c r="C385" s="14"/>
      <c r="D385" s="186" t="s">
        <v>265</v>
      </c>
      <c r="E385" s="194" t="s">
        <v>1</v>
      </c>
      <c r="F385" s="195" t="s">
        <v>2037</v>
      </c>
      <c r="G385" s="14"/>
      <c r="H385" s="196">
        <v>15.195</v>
      </c>
      <c r="I385" s="197"/>
      <c r="J385" s="14"/>
      <c r="K385" s="14"/>
      <c r="L385" s="193"/>
      <c r="M385" s="198"/>
      <c r="N385" s="199"/>
      <c r="O385" s="199"/>
      <c r="P385" s="199"/>
      <c r="Q385" s="199"/>
      <c r="R385" s="199"/>
      <c r="S385" s="199"/>
      <c r="T385" s="20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194" t="s">
        <v>265</v>
      </c>
      <c r="AU385" s="194" t="s">
        <v>90</v>
      </c>
      <c r="AV385" s="14" t="s">
        <v>90</v>
      </c>
      <c r="AW385" s="14" t="s">
        <v>35</v>
      </c>
      <c r="AX385" s="14" t="s">
        <v>79</v>
      </c>
      <c r="AY385" s="194" t="s">
        <v>255</v>
      </c>
    </row>
    <row r="386" s="14" customFormat="1">
      <c r="A386" s="14"/>
      <c r="B386" s="193"/>
      <c r="C386" s="14"/>
      <c r="D386" s="186" t="s">
        <v>265</v>
      </c>
      <c r="E386" s="194" t="s">
        <v>1</v>
      </c>
      <c r="F386" s="195" t="s">
        <v>1069</v>
      </c>
      <c r="G386" s="14"/>
      <c r="H386" s="196">
        <v>-0.42299999999999999</v>
      </c>
      <c r="I386" s="197"/>
      <c r="J386" s="14"/>
      <c r="K386" s="14"/>
      <c r="L386" s="193"/>
      <c r="M386" s="198"/>
      <c r="N386" s="199"/>
      <c r="O386" s="199"/>
      <c r="P386" s="199"/>
      <c r="Q386" s="199"/>
      <c r="R386" s="199"/>
      <c r="S386" s="199"/>
      <c r="T386" s="20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194" t="s">
        <v>265</v>
      </c>
      <c r="AU386" s="194" t="s">
        <v>90</v>
      </c>
      <c r="AV386" s="14" t="s">
        <v>90</v>
      </c>
      <c r="AW386" s="14" t="s">
        <v>35</v>
      </c>
      <c r="AX386" s="14" t="s">
        <v>79</v>
      </c>
      <c r="AY386" s="194" t="s">
        <v>255</v>
      </c>
    </row>
    <row r="387" s="14" customFormat="1">
      <c r="A387" s="14"/>
      <c r="B387" s="193"/>
      <c r="C387" s="14"/>
      <c r="D387" s="186" t="s">
        <v>265</v>
      </c>
      <c r="E387" s="194" t="s">
        <v>1</v>
      </c>
      <c r="F387" s="195" t="s">
        <v>1070</v>
      </c>
      <c r="G387" s="14"/>
      <c r="H387" s="196">
        <v>-13.199999999999999</v>
      </c>
      <c r="I387" s="197"/>
      <c r="J387" s="14"/>
      <c r="K387" s="14"/>
      <c r="L387" s="193"/>
      <c r="M387" s="198"/>
      <c r="N387" s="199"/>
      <c r="O387" s="199"/>
      <c r="P387" s="199"/>
      <c r="Q387" s="199"/>
      <c r="R387" s="199"/>
      <c r="S387" s="199"/>
      <c r="T387" s="20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194" t="s">
        <v>265</v>
      </c>
      <c r="AU387" s="194" t="s">
        <v>90</v>
      </c>
      <c r="AV387" s="14" t="s">
        <v>90</v>
      </c>
      <c r="AW387" s="14" t="s">
        <v>35</v>
      </c>
      <c r="AX387" s="14" t="s">
        <v>79</v>
      </c>
      <c r="AY387" s="194" t="s">
        <v>255</v>
      </c>
    </row>
    <row r="388" s="15" customFormat="1">
      <c r="A388" s="15"/>
      <c r="B388" s="201"/>
      <c r="C388" s="15"/>
      <c r="D388" s="186" t="s">
        <v>265</v>
      </c>
      <c r="E388" s="202" t="s">
        <v>1</v>
      </c>
      <c r="F388" s="203" t="s">
        <v>269</v>
      </c>
      <c r="G388" s="15"/>
      <c r="H388" s="204">
        <v>37.947000000000003</v>
      </c>
      <c r="I388" s="205"/>
      <c r="J388" s="15"/>
      <c r="K388" s="15"/>
      <c r="L388" s="201"/>
      <c r="M388" s="206"/>
      <c r="N388" s="207"/>
      <c r="O388" s="207"/>
      <c r="P388" s="207"/>
      <c r="Q388" s="207"/>
      <c r="R388" s="207"/>
      <c r="S388" s="207"/>
      <c r="T388" s="208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02" t="s">
        <v>265</v>
      </c>
      <c r="AU388" s="202" t="s">
        <v>90</v>
      </c>
      <c r="AV388" s="15" t="s">
        <v>270</v>
      </c>
      <c r="AW388" s="15" t="s">
        <v>35</v>
      </c>
      <c r="AX388" s="15" t="s">
        <v>87</v>
      </c>
      <c r="AY388" s="202" t="s">
        <v>255</v>
      </c>
    </row>
    <row r="389" s="2" customFormat="1" ht="33" customHeight="1">
      <c r="A389" s="38"/>
      <c r="B389" s="171"/>
      <c r="C389" s="172" t="s">
        <v>958</v>
      </c>
      <c r="D389" s="172" t="s">
        <v>258</v>
      </c>
      <c r="E389" s="173" t="s">
        <v>918</v>
      </c>
      <c r="F389" s="174" t="s">
        <v>919</v>
      </c>
      <c r="G389" s="175" t="s">
        <v>693</v>
      </c>
      <c r="H389" s="176">
        <v>46.920000000000002</v>
      </c>
      <c r="I389" s="177"/>
      <c r="J389" s="178">
        <f>ROUND(I389*H389,2)</f>
        <v>0</v>
      </c>
      <c r="K389" s="174" t="s">
        <v>262</v>
      </c>
      <c r="L389" s="39"/>
      <c r="M389" s="179" t="s">
        <v>1</v>
      </c>
      <c r="N389" s="180" t="s">
        <v>44</v>
      </c>
      <c r="O389" s="77"/>
      <c r="P389" s="181">
        <f>O389*H389</f>
        <v>0</v>
      </c>
      <c r="Q389" s="181">
        <v>0.00021000000000000001</v>
      </c>
      <c r="R389" s="181">
        <f>Q389*H389</f>
        <v>0.0098532000000000012</v>
      </c>
      <c r="S389" s="181">
        <v>0</v>
      </c>
      <c r="T389" s="182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83" t="s">
        <v>263</v>
      </c>
      <c r="AT389" s="183" t="s">
        <v>258</v>
      </c>
      <c r="AU389" s="183" t="s">
        <v>90</v>
      </c>
      <c r="AY389" s="19" t="s">
        <v>255</v>
      </c>
      <c r="BE389" s="184">
        <f>IF(N389="základní",J389,0)</f>
        <v>0</v>
      </c>
      <c r="BF389" s="184">
        <f>IF(N389="snížená",J389,0)</f>
        <v>0</v>
      </c>
      <c r="BG389" s="184">
        <f>IF(N389="zákl. přenesená",J389,0)</f>
        <v>0</v>
      </c>
      <c r="BH389" s="184">
        <f>IF(N389="sníž. přenesená",J389,0)</f>
        <v>0</v>
      </c>
      <c r="BI389" s="184">
        <f>IF(N389="nulová",J389,0)</f>
        <v>0</v>
      </c>
      <c r="BJ389" s="19" t="s">
        <v>87</v>
      </c>
      <c r="BK389" s="184">
        <f>ROUND(I389*H389,2)</f>
        <v>0</v>
      </c>
      <c r="BL389" s="19" t="s">
        <v>263</v>
      </c>
      <c r="BM389" s="183" t="s">
        <v>2113</v>
      </c>
    </row>
    <row r="390" s="13" customFormat="1">
      <c r="A390" s="13"/>
      <c r="B390" s="185"/>
      <c r="C390" s="13"/>
      <c r="D390" s="186" t="s">
        <v>265</v>
      </c>
      <c r="E390" s="187" t="s">
        <v>1</v>
      </c>
      <c r="F390" s="188" t="s">
        <v>2035</v>
      </c>
      <c r="G390" s="13"/>
      <c r="H390" s="187" t="s">
        <v>1</v>
      </c>
      <c r="I390" s="189"/>
      <c r="J390" s="13"/>
      <c r="K390" s="13"/>
      <c r="L390" s="185"/>
      <c r="M390" s="190"/>
      <c r="N390" s="191"/>
      <c r="O390" s="191"/>
      <c r="P390" s="191"/>
      <c r="Q390" s="191"/>
      <c r="R390" s="191"/>
      <c r="S390" s="191"/>
      <c r="T390" s="19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87" t="s">
        <v>265</v>
      </c>
      <c r="AU390" s="187" t="s">
        <v>90</v>
      </c>
      <c r="AV390" s="13" t="s">
        <v>87</v>
      </c>
      <c r="AW390" s="13" t="s">
        <v>35</v>
      </c>
      <c r="AX390" s="13" t="s">
        <v>79</v>
      </c>
      <c r="AY390" s="187" t="s">
        <v>255</v>
      </c>
    </row>
    <row r="391" s="14" customFormat="1">
      <c r="A391" s="14"/>
      <c r="B391" s="193"/>
      <c r="C391" s="14"/>
      <c r="D391" s="186" t="s">
        <v>265</v>
      </c>
      <c r="E391" s="194" t="s">
        <v>1</v>
      </c>
      <c r="F391" s="195" t="s">
        <v>2114</v>
      </c>
      <c r="G391" s="14"/>
      <c r="H391" s="196">
        <v>36.375</v>
      </c>
      <c r="I391" s="197"/>
      <c r="J391" s="14"/>
      <c r="K391" s="14"/>
      <c r="L391" s="193"/>
      <c r="M391" s="198"/>
      <c r="N391" s="199"/>
      <c r="O391" s="199"/>
      <c r="P391" s="199"/>
      <c r="Q391" s="199"/>
      <c r="R391" s="199"/>
      <c r="S391" s="199"/>
      <c r="T391" s="20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194" t="s">
        <v>265</v>
      </c>
      <c r="AU391" s="194" t="s">
        <v>90</v>
      </c>
      <c r="AV391" s="14" t="s">
        <v>90</v>
      </c>
      <c r="AW391" s="14" t="s">
        <v>35</v>
      </c>
      <c r="AX391" s="14" t="s">
        <v>79</v>
      </c>
      <c r="AY391" s="194" t="s">
        <v>255</v>
      </c>
    </row>
    <row r="392" s="14" customFormat="1">
      <c r="A392" s="14"/>
      <c r="B392" s="193"/>
      <c r="C392" s="14"/>
      <c r="D392" s="186" t="s">
        <v>265</v>
      </c>
      <c r="E392" s="194" t="s">
        <v>1</v>
      </c>
      <c r="F392" s="195" t="s">
        <v>2115</v>
      </c>
      <c r="G392" s="14"/>
      <c r="H392" s="196">
        <v>15.195</v>
      </c>
      <c r="I392" s="197"/>
      <c r="J392" s="14"/>
      <c r="K392" s="14"/>
      <c r="L392" s="193"/>
      <c r="M392" s="198"/>
      <c r="N392" s="199"/>
      <c r="O392" s="199"/>
      <c r="P392" s="199"/>
      <c r="Q392" s="199"/>
      <c r="R392" s="199"/>
      <c r="S392" s="199"/>
      <c r="T392" s="20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194" t="s">
        <v>265</v>
      </c>
      <c r="AU392" s="194" t="s">
        <v>90</v>
      </c>
      <c r="AV392" s="14" t="s">
        <v>90</v>
      </c>
      <c r="AW392" s="14" t="s">
        <v>35</v>
      </c>
      <c r="AX392" s="14" t="s">
        <v>79</v>
      </c>
      <c r="AY392" s="194" t="s">
        <v>255</v>
      </c>
    </row>
    <row r="393" s="14" customFormat="1">
      <c r="A393" s="14"/>
      <c r="B393" s="193"/>
      <c r="C393" s="14"/>
      <c r="D393" s="186" t="s">
        <v>265</v>
      </c>
      <c r="E393" s="194" t="s">
        <v>1</v>
      </c>
      <c r="F393" s="195" t="s">
        <v>1219</v>
      </c>
      <c r="G393" s="14"/>
      <c r="H393" s="196">
        <v>-1.3500000000000001</v>
      </c>
      <c r="I393" s="197"/>
      <c r="J393" s="14"/>
      <c r="K393" s="14"/>
      <c r="L393" s="193"/>
      <c r="M393" s="198"/>
      <c r="N393" s="199"/>
      <c r="O393" s="199"/>
      <c r="P393" s="199"/>
      <c r="Q393" s="199"/>
      <c r="R393" s="199"/>
      <c r="S393" s="199"/>
      <c r="T393" s="20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194" t="s">
        <v>265</v>
      </c>
      <c r="AU393" s="194" t="s">
        <v>90</v>
      </c>
      <c r="AV393" s="14" t="s">
        <v>90</v>
      </c>
      <c r="AW393" s="14" t="s">
        <v>35</v>
      </c>
      <c r="AX393" s="14" t="s">
        <v>79</v>
      </c>
      <c r="AY393" s="194" t="s">
        <v>255</v>
      </c>
    </row>
    <row r="394" s="14" customFormat="1">
      <c r="A394" s="14"/>
      <c r="B394" s="193"/>
      <c r="C394" s="14"/>
      <c r="D394" s="186" t="s">
        <v>265</v>
      </c>
      <c r="E394" s="194" t="s">
        <v>1</v>
      </c>
      <c r="F394" s="195" t="s">
        <v>1644</v>
      </c>
      <c r="G394" s="14"/>
      <c r="H394" s="196">
        <v>-3.2999999999999998</v>
      </c>
      <c r="I394" s="197"/>
      <c r="J394" s="14"/>
      <c r="K394" s="14"/>
      <c r="L394" s="193"/>
      <c r="M394" s="198"/>
      <c r="N394" s="199"/>
      <c r="O394" s="199"/>
      <c r="P394" s="199"/>
      <c r="Q394" s="199"/>
      <c r="R394" s="199"/>
      <c r="S394" s="199"/>
      <c r="T394" s="20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194" t="s">
        <v>265</v>
      </c>
      <c r="AU394" s="194" t="s">
        <v>90</v>
      </c>
      <c r="AV394" s="14" t="s">
        <v>90</v>
      </c>
      <c r="AW394" s="14" t="s">
        <v>35</v>
      </c>
      <c r="AX394" s="14" t="s">
        <v>79</v>
      </c>
      <c r="AY394" s="194" t="s">
        <v>255</v>
      </c>
    </row>
    <row r="395" s="15" customFormat="1">
      <c r="A395" s="15"/>
      <c r="B395" s="201"/>
      <c r="C395" s="15"/>
      <c r="D395" s="186" t="s">
        <v>265</v>
      </c>
      <c r="E395" s="202" t="s">
        <v>1</v>
      </c>
      <c r="F395" s="203" t="s">
        <v>269</v>
      </c>
      <c r="G395" s="15"/>
      <c r="H395" s="204">
        <v>46.920000000000002</v>
      </c>
      <c r="I395" s="205"/>
      <c r="J395" s="15"/>
      <c r="K395" s="15"/>
      <c r="L395" s="201"/>
      <c r="M395" s="206"/>
      <c r="N395" s="207"/>
      <c r="O395" s="207"/>
      <c r="P395" s="207"/>
      <c r="Q395" s="207"/>
      <c r="R395" s="207"/>
      <c r="S395" s="207"/>
      <c r="T395" s="208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02" t="s">
        <v>265</v>
      </c>
      <c r="AU395" s="202" t="s">
        <v>90</v>
      </c>
      <c r="AV395" s="15" t="s">
        <v>270</v>
      </c>
      <c r="AW395" s="15" t="s">
        <v>35</v>
      </c>
      <c r="AX395" s="15" t="s">
        <v>87</v>
      </c>
      <c r="AY395" s="202" t="s">
        <v>255</v>
      </c>
    </row>
    <row r="396" s="12" customFormat="1" ht="25.92" customHeight="1">
      <c r="A396" s="12"/>
      <c r="B396" s="158"/>
      <c r="C396" s="12"/>
      <c r="D396" s="159" t="s">
        <v>78</v>
      </c>
      <c r="E396" s="160" t="s">
        <v>929</v>
      </c>
      <c r="F396" s="160" t="s">
        <v>930</v>
      </c>
      <c r="G396" s="12"/>
      <c r="H396" s="12"/>
      <c r="I396" s="161"/>
      <c r="J396" s="162">
        <f>BK396</f>
        <v>0</v>
      </c>
      <c r="K396" s="12"/>
      <c r="L396" s="158"/>
      <c r="M396" s="163"/>
      <c r="N396" s="164"/>
      <c r="O396" s="164"/>
      <c r="P396" s="165">
        <f>P397+P399+P401+P404+P406+P408</f>
        <v>0</v>
      </c>
      <c r="Q396" s="164"/>
      <c r="R396" s="165">
        <f>R397+R399+R401+R404+R406+R408</f>
        <v>0</v>
      </c>
      <c r="S396" s="164"/>
      <c r="T396" s="166">
        <f>T397+T399+T401+T404+T406+T408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159" t="s">
        <v>282</v>
      </c>
      <c r="AT396" s="167" t="s">
        <v>78</v>
      </c>
      <c r="AU396" s="167" t="s">
        <v>79</v>
      </c>
      <c r="AY396" s="159" t="s">
        <v>255</v>
      </c>
      <c r="BK396" s="168">
        <f>BK397+BK399+BK401+BK404+BK406+BK408</f>
        <v>0</v>
      </c>
    </row>
    <row r="397" s="12" customFormat="1" ht="22.8" customHeight="1">
      <c r="A397" s="12"/>
      <c r="B397" s="158"/>
      <c r="C397" s="12"/>
      <c r="D397" s="159" t="s">
        <v>78</v>
      </c>
      <c r="E397" s="169" t="s">
        <v>931</v>
      </c>
      <c r="F397" s="169" t="s">
        <v>932</v>
      </c>
      <c r="G397" s="12"/>
      <c r="H397" s="12"/>
      <c r="I397" s="161"/>
      <c r="J397" s="170">
        <f>BK397</f>
        <v>0</v>
      </c>
      <c r="K397" s="12"/>
      <c r="L397" s="158"/>
      <c r="M397" s="163"/>
      <c r="N397" s="164"/>
      <c r="O397" s="164"/>
      <c r="P397" s="165">
        <f>P398</f>
        <v>0</v>
      </c>
      <c r="Q397" s="164"/>
      <c r="R397" s="165">
        <f>R398</f>
        <v>0</v>
      </c>
      <c r="S397" s="164"/>
      <c r="T397" s="166">
        <f>T398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159" t="s">
        <v>282</v>
      </c>
      <c r="AT397" s="167" t="s">
        <v>78</v>
      </c>
      <c r="AU397" s="167" t="s">
        <v>87</v>
      </c>
      <c r="AY397" s="159" t="s">
        <v>255</v>
      </c>
      <c r="BK397" s="168">
        <f>BK398</f>
        <v>0</v>
      </c>
    </row>
    <row r="398" s="2" customFormat="1" ht="16.5" customHeight="1">
      <c r="A398" s="38"/>
      <c r="B398" s="171"/>
      <c r="C398" s="172" t="s">
        <v>1221</v>
      </c>
      <c r="D398" s="172" t="s">
        <v>258</v>
      </c>
      <c r="E398" s="173" t="s">
        <v>500</v>
      </c>
      <c r="F398" s="174" t="s">
        <v>501</v>
      </c>
      <c r="G398" s="175" t="s">
        <v>502</v>
      </c>
      <c r="H398" s="176">
        <v>1</v>
      </c>
      <c r="I398" s="177"/>
      <c r="J398" s="178">
        <f>ROUND(I398*H398,2)</f>
        <v>0</v>
      </c>
      <c r="K398" s="174" t="s">
        <v>262</v>
      </c>
      <c r="L398" s="39"/>
      <c r="M398" s="179" t="s">
        <v>1</v>
      </c>
      <c r="N398" s="180" t="s">
        <v>44</v>
      </c>
      <c r="O398" s="77"/>
      <c r="P398" s="181">
        <f>O398*H398</f>
        <v>0</v>
      </c>
      <c r="Q398" s="181">
        <v>0</v>
      </c>
      <c r="R398" s="181">
        <f>Q398*H398</f>
        <v>0</v>
      </c>
      <c r="S398" s="181">
        <v>0</v>
      </c>
      <c r="T398" s="18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83" t="s">
        <v>503</v>
      </c>
      <c r="AT398" s="183" t="s">
        <v>258</v>
      </c>
      <c r="AU398" s="183" t="s">
        <v>90</v>
      </c>
      <c r="AY398" s="19" t="s">
        <v>255</v>
      </c>
      <c r="BE398" s="184">
        <f>IF(N398="základní",J398,0)</f>
        <v>0</v>
      </c>
      <c r="BF398" s="184">
        <f>IF(N398="snížená",J398,0)</f>
        <v>0</v>
      </c>
      <c r="BG398" s="184">
        <f>IF(N398="zákl. přenesená",J398,0)</f>
        <v>0</v>
      </c>
      <c r="BH398" s="184">
        <f>IF(N398="sníž. přenesená",J398,0)</f>
        <v>0</v>
      </c>
      <c r="BI398" s="184">
        <f>IF(N398="nulová",J398,0)</f>
        <v>0</v>
      </c>
      <c r="BJ398" s="19" t="s">
        <v>87</v>
      </c>
      <c r="BK398" s="184">
        <f>ROUND(I398*H398,2)</f>
        <v>0</v>
      </c>
      <c r="BL398" s="19" t="s">
        <v>503</v>
      </c>
      <c r="BM398" s="183" t="s">
        <v>2116</v>
      </c>
    </row>
    <row r="399" s="12" customFormat="1" ht="22.8" customHeight="1">
      <c r="A399" s="12"/>
      <c r="B399" s="158"/>
      <c r="C399" s="12"/>
      <c r="D399" s="159" t="s">
        <v>78</v>
      </c>
      <c r="E399" s="169" t="s">
        <v>935</v>
      </c>
      <c r="F399" s="169" t="s">
        <v>936</v>
      </c>
      <c r="G399" s="12"/>
      <c r="H399" s="12"/>
      <c r="I399" s="161"/>
      <c r="J399" s="170">
        <f>BK399</f>
        <v>0</v>
      </c>
      <c r="K399" s="12"/>
      <c r="L399" s="158"/>
      <c r="M399" s="163"/>
      <c r="N399" s="164"/>
      <c r="O399" s="164"/>
      <c r="P399" s="165">
        <f>P400</f>
        <v>0</v>
      </c>
      <c r="Q399" s="164"/>
      <c r="R399" s="165">
        <f>R400</f>
        <v>0</v>
      </c>
      <c r="S399" s="164"/>
      <c r="T399" s="166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159" t="s">
        <v>282</v>
      </c>
      <c r="AT399" s="167" t="s">
        <v>78</v>
      </c>
      <c r="AU399" s="167" t="s">
        <v>87</v>
      </c>
      <c r="AY399" s="159" t="s">
        <v>255</v>
      </c>
      <c r="BK399" s="168">
        <f>BK400</f>
        <v>0</v>
      </c>
    </row>
    <row r="400" s="2" customFormat="1" ht="16.5" customHeight="1">
      <c r="A400" s="38"/>
      <c r="B400" s="171"/>
      <c r="C400" s="172" t="s">
        <v>1223</v>
      </c>
      <c r="D400" s="172" t="s">
        <v>258</v>
      </c>
      <c r="E400" s="173" t="s">
        <v>937</v>
      </c>
      <c r="F400" s="174" t="s">
        <v>936</v>
      </c>
      <c r="G400" s="175" t="s">
        <v>502</v>
      </c>
      <c r="H400" s="176">
        <v>1</v>
      </c>
      <c r="I400" s="177"/>
      <c r="J400" s="178">
        <f>ROUND(I400*H400,2)</f>
        <v>0</v>
      </c>
      <c r="K400" s="174" t="s">
        <v>262</v>
      </c>
      <c r="L400" s="39"/>
      <c r="M400" s="179" t="s">
        <v>1</v>
      </c>
      <c r="N400" s="180" t="s">
        <v>44</v>
      </c>
      <c r="O400" s="77"/>
      <c r="P400" s="181">
        <f>O400*H400</f>
        <v>0</v>
      </c>
      <c r="Q400" s="181">
        <v>0</v>
      </c>
      <c r="R400" s="181">
        <f>Q400*H400</f>
        <v>0</v>
      </c>
      <c r="S400" s="181">
        <v>0</v>
      </c>
      <c r="T400" s="18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3" t="s">
        <v>503</v>
      </c>
      <c r="AT400" s="183" t="s">
        <v>258</v>
      </c>
      <c r="AU400" s="183" t="s">
        <v>90</v>
      </c>
      <c r="AY400" s="19" t="s">
        <v>255</v>
      </c>
      <c r="BE400" s="184">
        <f>IF(N400="základní",J400,0)</f>
        <v>0</v>
      </c>
      <c r="BF400" s="184">
        <f>IF(N400="snížená",J400,0)</f>
        <v>0</v>
      </c>
      <c r="BG400" s="184">
        <f>IF(N400="zákl. přenesená",J400,0)</f>
        <v>0</v>
      </c>
      <c r="BH400" s="184">
        <f>IF(N400="sníž. přenesená",J400,0)</f>
        <v>0</v>
      </c>
      <c r="BI400" s="184">
        <f>IF(N400="nulová",J400,0)</f>
        <v>0</v>
      </c>
      <c r="BJ400" s="19" t="s">
        <v>87</v>
      </c>
      <c r="BK400" s="184">
        <f>ROUND(I400*H400,2)</f>
        <v>0</v>
      </c>
      <c r="BL400" s="19" t="s">
        <v>503</v>
      </c>
      <c r="BM400" s="183" t="s">
        <v>2117</v>
      </c>
    </row>
    <row r="401" s="12" customFormat="1" ht="22.8" customHeight="1">
      <c r="A401" s="12"/>
      <c r="B401" s="158"/>
      <c r="C401" s="12"/>
      <c r="D401" s="159" t="s">
        <v>78</v>
      </c>
      <c r="E401" s="169" t="s">
        <v>939</v>
      </c>
      <c r="F401" s="169" t="s">
        <v>940</v>
      </c>
      <c r="G401" s="12"/>
      <c r="H401" s="12"/>
      <c r="I401" s="161"/>
      <c r="J401" s="170">
        <f>BK401</f>
        <v>0</v>
      </c>
      <c r="K401" s="12"/>
      <c r="L401" s="158"/>
      <c r="M401" s="163"/>
      <c r="N401" s="164"/>
      <c r="O401" s="164"/>
      <c r="P401" s="165">
        <f>SUM(P402:P403)</f>
        <v>0</v>
      </c>
      <c r="Q401" s="164"/>
      <c r="R401" s="165">
        <f>SUM(R402:R403)</f>
        <v>0</v>
      </c>
      <c r="S401" s="164"/>
      <c r="T401" s="166">
        <f>SUM(T402:T403)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159" t="s">
        <v>282</v>
      </c>
      <c r="AT401" s="167" t="s">
        <v>78</v>
      </c>
      <c r="AU401" s="167" t="s">
        <v>87</v>
      </c>
      <c r="AY401" s="159" t="s">
        <v>255</v>
      </c>
      <c r="BK401" s="168">
        <f>SUM(BK402:BK403)</f>
        <v>0</v>
      </c>
    </row>
    <row r="402" s="2" customFormat="1" ht="16.5" customHeight="1">
      <c r="A402" s="38"/>
      <c r="B402" s="171"/>
      <c r="C402" s="172" t="s">
        <v>1225</v>
      </c>
      <c r="D402" s="172" t="s">
        <v>258</v>
      </c>
      <c r="E402" s="173" t="s">
        <v>942</v>
      </c>
      <c r="F402" s="174" t="s">
        <v>940</v>
      </c>
      <c r="G402" s="175" t="s">
        <v>502</v>
      </c>
      <c r="H402" s="176">
        <v>1</v>
      </c>
      <c r="I402" s="177"/>
      <c r="J402" s="178">
        <f>ROUND(I402*H402,2)</f>
        <v>0</v>
      </c>
      <c r="K402" s="174" t="s">
        <v>262</v>
      </c>
      <c r="L402" s="39"/>
      <c r="M402" s="179" t="s">
        <v>1</v>
      </c>
      <c r="N402" s="180" t="s">
        <v>44</v>
      </c>
      <c r="O402" s="77"/>
      <c r="P402" s="181">
        <f>O402*H402</f>
        <v>0</v>
      </c>
      <c r="Q402" s="181">
        <v>0</v>
      </c>
      <c r="R402" s="181">
        <f>Q402*H402</f>
        <v>0</v>
      </c>
      <c r="S402" s="181">
        <v>0</v>
      </c>
      <c r="T402" s="18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83" t="s">
        <v>503</v>
      </c>
      <c r="AT402" s="183" t="s">
        <v>258</v>
      </c>
      <c r="AU402" s="183" t="s">
        <v>90</v>
      </c>
      <c r="AY402" s="19" t="s">
        <v>255</v>
      </c>
      <c r="BE402" s="184">
        <f>IF(N402="základní",J402,0)</f>
        <v>0</v>
      </c>
      <c r="BF402" s="184">
        <f>IF(N402="snížená",J402,0)</f>
        <v>0</v>
      </c>
      <c r="BG402" s="184">
        <f>IF(N402="zákl. přenesená",J402,0)</f>
        <v>0</v>
      </c>
      <c r="BH402" s="184">
        <f>IF(N402="sníž. přenesená",J402,0)</f>
        <v>0</v>
      </c>
      <c r="BI402" s="184">
        <f>IF(N402="nulová",J402,0)</f>
        <v>0</v>
      </c>
      <c r="BJ402" s="19" t="s">
        <v>87</v>
      </c>
      <c r="BK402" s="184">
        <f>ROUND(I402*H402,2)</f>
        <v>0</v>
      </c>
      <c r="BL402" s="19" t="s">
        <v>503</v>
      </c>
      <c r="BM402" s="183" t="s">
        <v>2118</v>
      </c>
    </row>
    <row r="403" s="2" customFormat="1" ht="21.75" customHeight="1">
      <c r="A403" s="38"/>
      <c r="B403" s="171"/>
      <c r="C403" s="172" t="s">
        <v>1227</v>
      </c>
      <c r="D403" s="172" t="s">
        <v>258</v>
      </c>
      <c r="E403" s="173" t="s">
        <v>944</v>
      </c>
      <c r="F403" s="174" t="s">
        <v>945</v>
      </c>
      <c r="G403" s="175" t="s">
        <v>502</v>
      </c>
      <c r="H403" s="176">
        <v>1</v>
      </c>
      <c r="I403" s="177"/>
      <c r="J403" s="178">
        <f>ROUND(I403*H403,2)</f>
        <v>0</v>
      </c>
      <c r="K403" s="174" t="s">
        <v>262</v>
      </c>
      <c r="L403" s="39"/>
      <c r="M403" s="179" t="s">
        <v>1</v>
      </c>
      <c r="N403" s="180" t="s">
        <v>44</v>
      </c>
      <c r="O403" s="77"/>
      <c r="P403" s="181">
        <f>O403*H403</f>
        <v>0</v>
      </c>
      <c r="Q403" s="181">
        <v>0</v>
      </c>
      <c r="R403" s="181">
        <f>Q403*H403</f>
        <v>0</v>
      </c>
      <c r="S403" s="181">
        <v>0</v>
      </c>
      <c r="T403" s="182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3" t="s">
        <v>503</v>
      </c>
      <c r="AT403" s="183" t="s">
        <v>258</v>
      </c>
      <c r="AU403" s="183" t="s">
        <v>90</v>
      </c>
      <c r="AY403" s="19" t="s">
        <v>255</v>
      </c>
      <c r="BE403" s="184">
        <f>IF(N403="základní",J403,0)</f>
        <v>0</v>
      </c>
      <c r="BF403" s="184">
        <f>IF(N403="snížená",J403,0)</f>
        <v>0</v>
      </c>
      <c r="BG403" s="184">
        <f>IF(N403="zákl. přenesená",J403,0)</f>
        <v>0</v>
      </c>
      <c r="BH403" s="184">
        <f>IF(N403="sníž. přenesená",J403,0)</f>
        <v>0</v>
      </c>
      <c r="BI403" s="184">
        <f>IF(N403="nulová",J403,0)</f>
        <v>0</v>
      </c>
      <c r="BJ403" s="19" t="s">
        <v>87</v>
      </c>
      <c r="BK403" s="184">
        <f>ROUND(I403*H403,2)</f>
        <v>0</v>
      </c>
      <c r="BL403" s="19" t="s">
        <v>503</v>
      </c>
      <c r="BM403" s="183" t="s">
        <v>2119</v>
      </c>
    </row>
    <row r="404" s="12" customFormat="1" ht="22.8" customHeight="1">
      <c r="A404" s="12"/>
      <c r="B404" s="158"/>
      <c r="C404" s="12"/>
      <c r="D404" s="159" t="s">
        <v>78</v>
      </c>
      <c r="E404" s="169" t="s">
        <v>947</v>
      </c>
      <c r="F404" s="169" t="s">
        <v>948</v>
      </c>
      <c r="G404" s="12"/>
      <c r="H404" s="12"/>
      <c r="I404" s="161"/>
      <c r="J404" s="170">
        <f>BK404</f>
        <v>0</v>
      </c>
      <c r="K404" s="12"/>
      <c r="L404" s="158"/>
      <c r="M404" s="163"/>
      <c r="N404" s="164"/>
      <c r="O404" s="164"/>
      <c r="P404" s="165">
        <f>P405</f>
        <v>0</v>
      </c>
      <c r="Q404" s="164"/>
      <c r="R404" s="165">
        <f>R405</f>
        <v>0</v>
      </c>
      <c r="S404" s="164"/>
      <c r="T404" s="166">
        <f>T405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159" t="s">
        <v>282</v>
      </c>
      <c r="AT404" s="167" t="s">
        <v>78</v>
      </c>
      <c r="AU404" s="167" t="s">
        <v>87</v>
      </c>
      <c r="AY404" s="159" t="s">
        <v>255</v>
      </c>
      <c r="BK404" s="168">
        <f>BK405</f>
        <v>0</v>
      </c>
    </row>
    <row r="405" s="2" customFormat="1" ht="16.5" customHeight="1">
      <c r="A405" s="38"/>
      <c r="B405" s="171"/>
      <c r="C405" s="172" t="s">
        <v>521</v>
      </c>
      <c r="D405" s="172" t="s">
        <v>258</v>
      </c>
      <c r="E405" s="173" t="s">
        <v>950</v>
      </c>
      <c r="F405" s="174" t="s">
        <v>948</v>
      </c>
      <c r="G405" s="175" t="s">
        <v>502</v>
      </c>
      <c r="H405" s="176">
        <v>1</v>
      </c>
      <c r="I405" s="177"/>
      <c r="J405" s="178">
        <f>ROUND(I405*H405,2)</f>
        <v>0</v>
      </c>
      <c r="K405" s="174" t="s">
        <v>262</v>
      </c>
      <c r="L405" s="39"/>
      <c r="M405" s="179" t="s">
        <v>1</v>
      </c>
      <c r="N405" s="180" t="s">
        <v>44</v>
      </c>
      <c r="O405" s="77"/>
      <c r="P405" s="181">
        <f>O405*H405</f>
        <v>0</v>
      </c>
      <c r="Q405" s="181">
        <v>0</v>
      </c>
      <c r="R405" s="181">
        <f>Q405*H405</f>
        <v>0</v>
      </c>
      <c r="S405" s="181">
        <v>0</v>
      </c>
      <c r="T405" s="182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3" t="s">
        <v>503</v>
      </c>
      <c r="AT405" s="183" t="s">
        <v>258</v>
      </c>
      <c r="AU405" s="183" t="s">
        <v>90</v>
      </c>
      <c r="AY405" s="19" t="s">
        <v>255</v>
      </c>
      <c r="BE405" s="184">
        <f>IF(N405="základní",J405,0)</f>
        <v>0</v>
      </c>
      <c r="BF405" s="184">
        <f>IF(N405="snížená",J405,0)</f>
        <v>0</v>
      </c>
      <c r="BG405" s="184">
        <f>IF(N405="zákl. přenesená",J405,0)</f>
        <v>0</v>
      </c>
      <c r="BH405" s="184">
        <f>IF(N405="sníž. přenesená",J405,0)</f>
        <v>0</v>
      </c>
      <c r="BI405" s="184">
        <f>IF(N405="nulová",J405,0)</f>
        <v>0</v>
      </c>
      <c r="BJ405" s="19" t="s">
        <v>87</v>
      </c>
      <c r="BK405" s="184">
        <f>ROUND(I405*H405,2)</f>
        <v>0</v>
      </c>
      <c r="BL405" s="19" t="s">
        <v>503</v>
      </c>
      <c r="BM405" s="183" t="s">
        <v>2120</v>
      </c>
    </row>
    <row r="406" s="12" customFormat="1" ht="22.8" customHeight="1">
      <c r="A406" s="12"/>
      <c r="B406" s="158"/>
      <c r="C406" s="12"/>
      <c r="D406" s="159" t="s">
        <v>78</v>
      </c>
      <c r="E406" s="169" t="s">
        <v>952</v>
      </c>
      <c r="F406" s="169" t="s">
        <v>953</v>
      </c>
      <c r="G406" s="12"/>
      <c r="H406" s="12"/>
      <c r="I406" s="161"/>
      <c r="J406" s="170">
        <f>BK406</f>
        <v>0</v>
      </c>
      <c r="K406" s="12"/>
      <c r="L406" s="158"/>
      <c r="M406" s="163"/>
      <c r="N406" s="164"/>
      <c r="O406" s="164"/>
      <c r="P406" s="165">
        <f>P407</f>
        <v>0</v>
      </c>
      <c r="Q406" s="164"/>
      <c r="R406" s="165">
        <f>R407</f>
        <v>0</v>
      </c>
      <c r="S406" s="164"/>
      <c r="T406" s="166">
        <f>T407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159" t="s">
        <v>282</v>
      </c>
      <c r="AT406" s="167" t="s">
        <v>78</v>
      </c>
      <c r="AU406" s="167" t="s">
        <v>87</v>
      </c>
      <c r="AY406" s="159" t="s">
        <v>255</v>
      </c>
      <c r="BK406" s="168">
        <f>BK407</f>
        <v>0</v>
      </c>
    </row>
    <row r="407" s="2" customFormat="1" ht="16.5" customHeight="1">
      <c r="A407" s="38"/>
      <c r="B407" s="171"/>
      <c r="C407" s="172" t="s">
        <v>1230</v>
      </c>
      <c r="D407" s="172" t="s">
        <v>258</v>
      </c>
      <c r="E407" s="173" t="s">
        <v>954</v>
      </c>
      <c r="F407" s="174" t="s">
        <v>953</v>
      </c>
      <c r="G407" s="175" t="s">
        <v>502</v>
      </c>
      <c r="H407" s="176">
        <v>1</v>
      </c>
      <c r="I407" s="177"/>
      <c r="J407" s="178">
        <f>ROUND(I407*H407,2)</f>
        <v>0</v>
      </c>
      <c r="K407" s="174" t="s">
        <v>262</v>
      </c>
      <c r="L407" s="39"/>
      <c r="M407" s="179" t="s">
        <v>1</v>
      </c>
      <c r="N407" s="180" t="s">
        <v>44</v>
      </c>
      <c r="O407" s="77"/>
      <c r="P407" s="181">
        <f>O407*H407</f>
        <v>0</v>
      </c>
      <c r="Q407" s="181">
        <v>0</v>
      </c>
      <c r="R407" s="181">
        <f>Q407*H407</f>
        <v>0</v>
      </c>
      <c r="S407" s="181">
        <v>0</v>
      </c>
      <c r="T407" s="182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3" t="s">
        <v>503</v>
      </c>
      <c r="AT407" s="183" t="s">
        <v>258</v>
      </c>
      <c r="AU407" s="183" t="s">
        <v>90</v>
      </c>
      <c r="AY407" s="19" t="s">
        <v>255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19" t="s">
        <v>87</v>
      </c>
      <c r="BK407" s="184">
        <f>ROUND(I407*H407,2)</f>
        <v>0</v>
      </c>
      <c r="BL407" s="19" t="s">
        <v>503</v>
      </c>
      <c r="BM407" s="183" t="s">
        <v>2121</v>
      </c>
    </row>
    <row r="408" s="12" customFormat="1" ht="22.8" customHeight="1">
      <c r="A408" s="12"/>
      <c r="B408" s="158"/>
      <c r="C408" s="12"/>
      <c r="D408" s="159" t="s">
        <v>78</v>
      </c>
      <c r="E408" s="169" t="s">
        <v>956</v>
      </c>
      <c r="F408" s="169" t="s">
        <v>957</v>
      </c>
      <c r="G408" s="12"/>
      <c r="H408" s="12"/>
      <c r="I408" s="161"/>
      <c r="J408" s="170">
        <f>BK408</f>
        <v>0</v>
      </c>
      <c r="K408" s="12"/>
      <c r="L408" s="158"/>
      <c r="M408" s="163"/>
      <c r="N408" s="164"/>
      <c r="O408" s="164"/>
      <c r="P408" s="165">
        <f>P409</f>
        <v>0</v>
      </c>
      <c r="Q408" s="164"/>
      <c r="R408" s="165">
        <f>R409</f>
        <v>0</v>
      </c>
      <c r="S408" s="164"/>
      <c r="T408" s="166">
        <f>T409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159" t="s">
        <v>282</v>
      </c>
      <c r="AT408" s="167" t="s">
        <v>78</v>
      </c>
      <c r="AU408" s="167" t="s">
        <v>87</v>
      </c>
      <c r="AY408" s="159" t="s">
        <v>255</v>
      </c>
      <c r="BK408" s="168">
        <f>BK409</f>
        <v>0</v>
      </c>
    </row>
    <row r="409" s="2" customFormat="1" ht="16.5" customHeight="1">
      <c r="A409" s="38"/>
      <c r="B409" s="171"/>
      <c r="C409" s="172" t="s">
        <v>1232</v>
      </c>
      <c r="D409" s="172" t="s">
        <v>258</v>
      </c>
      <c r="E409" s="173" t="s">
        <v>959</v>
      </c>
      <c r="F409" s="174" t="s">
        <v>960</v>
      </c>
      <c r="G409" s="175" t="s">
        <v>502</v>
      </c>
      <c r="H409" s="176">
        <v>1</v>
      </c>
      <c r="I409" s="177"/>
      <c r="J409" s="178">
        <f>ROUND(I409*H409,2)</f>
        <v>0</v>
      </c>
      <c r="K409" s="174" t="s">
        <v>262</v>
      </c>
      <c r="L409" s="39"/>
      <c r="M409" s="219" t="s">
        <v>1</v>
      </c>
      <c r="N409" s="220" t="s">
        <v>44</v>
      </c>
      <c r="O409" s="221"/>
      <c r="P409" s="222">
        <f>O409*H409</f>
        <v>0</v>
      </c>
      <c r="Q409" s="222">
        <v>0</v>
      </c>
      <c r="R409" s="222">
        <f>Q409*H409</f>
        <v>0</v>
      </c>
      <c r="S409" s="222">
        <v>0</v>
      </c>
      <c r="T409" s="223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3" t="s">
        <v>503</v>
      </c>
      <c r="AT409" s="183" t="s">
        <v>258</v>
      </c>
      <c r="AU409" s="183" t="s">
        <v>90</v>
      </c>
      <c r="AY409" s="19" t="s">
        <v>255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19" t="s">
        <v>87</v>
      </c>
      <c r="BK409" s="184">
        <f>ROUND(I409*H409,2)</f>
        <v>0</v>
      </c>
      <c r="BL409" s="19" t="s">
        <v>503</v>
      </c>
      <c r="BM409" s="183" t="s">
        <v>2122</v>
      </c>
    </row>
    <row r="410" s="2" customFormat="1" ht="6.96" customHeight="1">
      <c r="A410" s="38"/>
      <c r="B410" s="60"/>
      <c r="C410" s="61"/>
      <c r="D410" s="61"/>
      <c r="E410" s="61"/>
      <c r="F410" s="61"/>
      <c r="G410" s="61"/>
      <c r="H410" s="61"/>
      <c r="I410" s="61"/>
      <c r="J410" s="61"/>
      <c r="K410" s="61"/>
      <c r="L410" s="39"/>
      <c r="M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</sheetData>
  <autoFilter ref="C135:K409"/>
  <mergeCells count="9">
    <mergeCell ref="E7:H7"/>
    <mergeCell ref="E9:H9"/>
    <mergeCell ref="E18:H18"/>
    <mergeCell ref="E27:H27"/>
    <mergeCell ref="E85:H85"/>
    <mergeCell ref="E87:H87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2123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ROUND((SUM(BE118:BE124)),  2)</f>
        <v>0</v>
      </c>
      <c r="G33" s="38"/>
      <c r="H33" s="38"/>
      <c r="I33" s="128">
        <v>0.20999999999999999</v>
      </c>
      <c r="J33" s="127">
        <f>ROUND(((SUM(BE118:BE124))*I33),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ROUND((SUM(BF118:BF124)),  2)</f>
        <v>0</v>
      </c>
      <c r="G34" s="38"/>
      <c r="H34" s="38"/>
      <c r="I34" s="128">
        <v>0.12</v>
      </c>
      <c r="J34" s="127">
        <f>ROUND(((SUM(BF118:BF124))*I34),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ROUND((SUM(BG118:BG124)),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ROUND((SUM(BH118:BH124)),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ROUND((SUM(BI118:BI124)),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207.5 - Vybavení učeben - místnost č. 311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207.5 - Vybavení učeben - místnost č. 311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SUM(P121:P124)</f>
        <v>0</v>
      </c>
      <c r="Q120" s="164"/>
      <c r="R120" s="165">
        <f>SUM(R121:R124)</f>
        <v>0</v>
      </c>
      <c r="S120" s="164"/>
      <c r="T120" s="166">
        <f>SUM(T121:T124)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SUM(BK121:BK124)</f>
        <v>0</v>
      </c>
    </row>
    <row r="121" s="2" customFormat="1" ht="16.5" customHeight="1">
      <c r="A121" s="38"/>
      <c r="B121" s="171"/>
      <c r="C121" s="172" t="s">
        <v>87</v>
      </c>
      <c r="D121" s="172" t="s">
        <v>258</v>
      </c>
      <c r="E121" s="173" t="s">
        <v>1488</v>
      </c>
      <c r="F121" s="174" t="s">
        <v>2124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2125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87</v>
      </c>
      <c r="G123" s="14"/>
      <c r="H123" s="196">
        <v>1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</v>
      </c>
      <c r="I124" s="205"/>
      <c r="J124" s="15"/>
      <c r="K124" s="15"/>
      <c r="L124" s="201"/>
      <c r="M124" s="234"/>
      <c r="N124" s="235"/>
      <c r="O124" s="235"/>
      <c r="P124" s="235"/>
      <c r="Q124" s="235"/>
      <c r="R124" s="235"/>
      <c r="S124" s="235"/>
      <c r="T124" s="23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6.96" customHeight="1">
      <c r="A125" s="38"/>
      <c r="B125" s="60"/>
      <c r="C125" s="61"/>
      <c r="D125" s="61"/>
      <c r="E125" s="61"/>
      <c r="F125" s="61"/>
      <c r="G125" s="61"/>
      <c r="H125" s="61"/>
      <c r="I125" s="61"/>
      <c r="J125" s="61"/>
      <c r="K125" s="61"/>
      <c r="L125" s="39"/>
      <c r="M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</sheetData>
  <autoFilter ref="C117:K12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2126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ROUND((SUM(BE118:BE232)),  2)</f>
        <v>0</v>
      </c>
      <c r="G33" s="38"/>
      <c r="H33" s="38"/>
      <c r="I33" s="128">
        <v>0.20999999999999999</v>
      </c>
      <c r="J33" s="127">
        <f>ROUND(((SUM(BE118:BE232))*I33),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ROUND((SUM(BF118:BF232)),  2)</f>
        <v>0</v>
      </c>
      <c r="G34" s="38"/>
      <c r="H34" s="38"/>
      <c r="I34" s="128">
        <v>0.12</v>
      </c>
      <c r="J34" s="127">
        <f>ROUND(((SUM(BF118:BF232))*I34),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ROUND((SUM(BG118:BG232)),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ROUND((SUM(BH118:BH232)),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ROUND((SUM(BI118:BI232)),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208.1 - Silnoproudá elektrotechnika - místnost č. 318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208.1 - Silnoproudá elektrotechnika - místnost č. 318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SUM(P121:P232)</f>
        <v>0</v>
      </c>
      <c r="Q120" s="164"/>
      <c r="R120" s="165">
        <f>SUM(R121:R232)</f>
        <v>0</v>
      </c>
      <c r="S120" s="164"/>
      <c r="T120" s="166">
        <f>SUM(T121:T232)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SUM(BK121:BK232)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39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2127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426</v>
      </c>
      <c r="G123" s="14"/>
      <c r="H123" s="196">
        <v>39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39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77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2128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1257</v>
      </c>
      <c r="G128" s="14"/>
      <c r="H128" s="196">
        <v>77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77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116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2129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2130</v>
      </c>
      <c r="G132" s="14"/>
      <c r="H132" s="196">
        <v>116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116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31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2131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306</v>
      </c>
      <c r="G136" s="14"/>
      <c r="H136" s="196">
        <v>31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31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119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2132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329</v>
      </c>
      <c r="G141" s="14"/>
      <c r="H141" s="196">
        <v>119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119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150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2133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2134</v>
      </c>
      <c r="G145" s="14"/>
      <c r="H145" s="196">
        <v>150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150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34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2135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406</v>
      </c>
      <c r="G149" s="14"/>
      <c r="H149" s="196">
        <v>34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34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44.25" customHeight="1">
      <c r="A151" s="38"/>
      <c r="B151" s="171"/>
      <c r="C151" s="172" t="s">
        <v>280</v>
      </c>
      <c r="D151" s="172" t="s">
        <v>258</v>
      </c>
      <c r="E151" s="173" t="s">
        <v>2136</v>
      </c>
      <c r="F151" s="174" t="s">
        <v>2137</v>
      </c>
      <c r="G151" s="175" t="s">
        <v>261</v>
      </c>
      <c r="H151" s="176">
        <v>2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2138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90</v>
      </c>
      <c r="G153" s="14"/>
      <c r="H153" s="196">
        <v>2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2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2139</v>
      </c>
      <c r="F155" s="211" t="s">
        <v>2140</v>
      </c>
      <c r="G155" s="212" t="s">
        <v>261</v>
      </c>
      <c r="H155" s="213">
        <v>2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2141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90</v>
      </c>
      <c r="G157" s="14"/>
      <c r="H157" s="196">
        <v>2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2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37.8" customHeight="1">
      <c r="A159" s="38"/>
      <c r="B159" s="171"/>
      <c r="C159" s="172" t="s">
        <v>307</v>
      </c>
      <c r="D159" s="172" t="s">
        <v>258</v>
      </c>
      <c r="E159" s="173" t="s">
        <v>415</v>
      </c>
      <c r="F159" s="174" t="s">
        <v>416</v>
      </c>
      <c r="G159" s="175" t="s">
        <v>261</v>
      </c>
      <c r="H159" s="176">
        <v>11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270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2142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312</v>
      </c>
      <c r="G161" s="14"/>
      <c r="H161" s="196">
        <v>11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11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44.25" customHeight="1">
      <c r="A163" s="38"/>
      <c r="B163" s="171"/>
      <c r="C163" s="209" t="s">
        <v>312</v>
      </c>
      <c r="D163" s="209" t="s">
        <v>277</v>
      </c>
      <c r="E163" s="210" t="s">
        <v>419</v>
      </c>
      <c r="F163" s="211" t="s">
        <v>420</v>
      </c>
      <c r="G163" s="212" t="s">
        <v>261</v>
      </c>
      <c r="H163" s="213">
        <v>11</v>
      </c>
      <c r="I163" s="214"/>
      <c r="J163" s="215">
        <f>ROUND(I163*H163,2)</f>
        <v>0</v>
      </c>
      <c r="K163" s="211" t="s">
        <v>1</v>
      </c>
      <c r="L163" s="216"/>
      <c r="M163" s="217" t="s">
        <v>1</v>
      </c>
      <c r="N163" s="218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280</v>
      </c>
      <c r="AT163" s="183" t="s">
        <v>277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2143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312</v>
      </c>
      <c r="G165" s="14"/>
      <c r="H165" s="196">
        <v>11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11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9.05" customHeight="1">
      <c r="A167" s="38"/>
      <c r="B167" s="171"/>
      <c r="C167" s="172" t="s">
        <v>8</v>
      </c>
      <c r="D167" s="172" t="s">
        <v>258</v>
      </c>
      <c r="E167" s="173" t="s">
        <v>990</v>
      </c>
      <c r="F167" s="174" t="s">
        <v>991</v>
      </c>
      <c r="G167" s="175" t="s">
        <v>261</v>
      </c>
      <c r="H167" s="176">
        <v>2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2144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90</v>
      </c>
      <c r="G169" s="14"/>
      <c r="H169" s="196">
        <v>2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2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209" t="s">
        <v>320</v>
      </c>
      <c r="D171" s="209" t="s">
        <v>277</v>
      </c>
      <c r="E171" s="210" t="s">
        <v>993</v>
      </c>
      <c r="F171" s="211" t="s">
        <v>994</v>
      </c>
      <c r="G171" s="212" t="s">
        <v>261</v>
      </c>
      <c r="H171" s="213">
        <v>2</v>
      </c>
      <c r="I171" s="214"/>
      <c r="J171" s="215">
        <f>ROUND(I171*H171,2)</f>
        <v>0</v>
      </c>
      <c r="K171" s="211" t="s">
        <v>1</v>
      </c>
      <c r="L171" s="216"/>
      <c r="M171" s="217" t="s">
        <v>1</v>
      </c>
      <c r="N171" s="218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280</v>
      </c>
      <c r="AT171" s="183" t="s">
        <v>277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2145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90</v>
      </c>
      <c r="G173" s="14"/>
      <c r="H173" s="196">
        <v>2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62.7" customHeight="1">
      <c r="A175" s="38"/>
      <c r="B175" s="171"/>
      <c r="C175" s="172" t="s">
        <v>325</v>
      </c>
      <c r="D175" s="172" t="s">
        <v>258</v>
      </c>
      <c r="E175" s="173" t="s">
        <v>996</v>
      </c>
      <c r="F175" s="174" t="s">
        <v>997</v>
      </c>
      <c r="G175" s="175" t="s">
        <v>261</v>
      </c>
      <c r="H175" s="176">
        <v>1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270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2146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87</v>
      </c>
      <c r="G177" s="14"/>
      <c r="H177" s="196">
        <v>1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1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49.05" customHeight="1">
      <c r="A179" s="38"/>
      <c r="B179" s="171"/>
      <c r="C179" s="209" t="s">
        <v>330</v>
      </c>
      <c r="D179" s="209" t="s">
        <v>277</v>
      </c>
      <c r="E179" s="210" t="s">
        <v>999</v>
      </c>
      <c r="F179" s="211" t="s">
        <v>1000</v>
      </c>
      <c r="G179" s="212" t="s">
        <v>261</v>
      </c>
      <c r="H179" s="213">
        <v>1</v>
      </c>
      <c r="I179" s="214"/>
      <c r="J179" s="215">
        <f>ROUND(I179*H179,2)</f>
        <v>0</v>
      </c>
      <c r="K179" s="211" t="s">
        <v>1</v>
      </c>
      <c r="L179" s="216"/>
      <c r="M179" s="217" t="s">
        <v>1</v>
      </c>
      <c r="N179" s="218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280</v>
      </c>
      <c r="AT179" s="183" t="s">
        <v>277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2147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87</v>
      </c>
      <c r="G181" s="14"/>
      <c r="H181" s="196">
        <v>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1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24.15" customHeight="1">
      <c r="A183" s="38"/>
      <c r="B183" s="171"/>
      <c r="C183" s="209" t="s">
        <v>263</v>
      </c>
      <c r="D183" s="209" t="s">
        <v>277</v>
      </c>
      <c r="E183" s="210" t="s">
        <v>430</v>
      </c>
      <c r="F183" s="211" t="s">
        <v>431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2148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3" customFormat="1">
      <c r="A185" s="13"/>
      <c r="B185" s="185"/>
      <c r="C185" s="13"/>
      <c r="D185" s="186" t="s">
        <v>265</v>
      </c>
      <c r="E185" s="187" t="s">
        <v>1</v>
      </c>
      <c r="F185" s="188" t="s">
        <v>433</v>
      </c>
      <c r="G185" s="13"/>
      <c r="H185" s="187" t="s">
        <v>1</v>
      </c>
      <c r="I185" s="189"/>
      <c r="J185" s="13"/>
      <c r="K185" s="13"/>
      <c r="L185" s="185"/>
      <c r="M185" s="190"/>
      <c r="N185" s="191"/>
      <c r="O185" s="191"/>
      <c r="P185" s="191"/>
      <c r="Q185" s="191"/>
      <c r="R185" s="191"/>
      <c r="S185" s="191"/>
      <c r="T185" s="19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87" t="s">
        <v>265</v>
      </c>
      <c r="AU185" s="187" t="s">
        <v>90</v>
      </c>
      <c r="AV185" s="13" t="s">
        <v>87</v>
      </c>
      <c r="AW185" s="13" t="s">
        <v>35</v>
      </c>
      <c r="AX185" s="13" t="s">
        <v>79</v>
      </c>
      <c r="AY185" s="187" t="s">
        <v>255</v>
      </c>
    </row>
    <row r="186" s="14" customFormat="1">
      <c r="A186" s="14"/>
      <c r="B186" s="193"/>
      <c r="C186" s="14"/>
      <c r="D186" s="186" t="s">
        <v>265</v>
      </c>
      <c r="E186" s="194" t="s">
        <v>1</v>
      </c>
      <c r="F186" s="195" t="s">
        <v>90</v>
      </c>
      <c r="G186" s="14"/>
      <c r="H186" s="196">
        <v>2</v>
      </c>
      <c r="I186" s="197"/>
      <c r="J186" s="14"/>
      <c r="K186" s="14"/>
      <c r="L186" s="193"/>
      <c r="M186" s="198"/>
      <c r="N186" s="199"/>
      <c r="O186" s="199"/>
      <c r="P186" s="199"/>
      <c r="Q186" s="199"/>
      <c r="R186" s="199"/>
      <c r="S186" s="199"/>
      <c r="T186" s="20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194" t="s">
        <v>265</v>
      </c>
      <c r="AU186" s="194" t="s">
        <v>90</v>
      </c>
      <c r="AV186" s="14" t="s">
        <v>90</v>
      </c>
      <c r="AW186" s="14" t="s">
        <v>35</v>
      </c>
      <c r="AX186" s="14" t="s">
        <v>79</v>
      </c>
      <c r="AY186" s="194" t="s">
        <v>255</v>
      </c>
    </row>
    <row r="187" s="15" customFormat="1">
      <c r="A187" s="15"/>
      <c r="B187" s="201"/>
      <c r="C187" s="15"/>
      <c r="D187" s="186" t="s">
        <v>265</v>
      </c>
      <c r="E187" s="202" t="s">
        <v>1</v>
      </c>
      <c r="F187" s="203" t="s">
        <v>269</v>
      </c>
      <c r="G187" s="15"/>
      <c r="H187" s="204">
        <v>2</v>
      </c>
      <c r="I187" s="205"/>
      <c r="J187" s="15"/>
      <c r="K187" s="15"/>
      <c r="L187" s="201"/>
      <c r="M187" s="206"/>
      <c r="N187" s="207"/>
      <c r="O187" s="207"/>
      <c r="P187" s="207"/>
      <c r="Q187" s="207"/>
      <c r="R187" s="207"/>
      <c r="S187" s="207"/>
      <c r="T187" s="208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02" t="s">
        <v>265</v>
      </c>
      <c r="AU187" s="202" t="s">
        <v>90</v>
      </c>
      <c r="AV187" s="15" t="s">
        <v>270</v>
      </c>
      <c r="AW187" s="15" t="s">
        <v>35</v>
      </c>
      <c r="AX187" s="15" t="s">
        <v>87</v>
      </c>
      <c r="AY187" s="202" t="s">
        <v>255</v>
      </c>
    </row>
    <row r="188" s="2" customFormat="1" ht="33" customHeight="1">
      <c r="A188" s="38"/>
      <c r="B188" s="171"/>
      <c r="C188" s="209" t="s">
        <v>337</v>
      </c>
      <c r="D188" s="209" t="s">
        <v>277</v>
      </c>
      <c r="E188" s="210" t="s">
        <v>435</v>
      </c>
      <c r="F188" s="211" t="s">
        <v>436</v>
      </c>
      <c r="G188" s="212" t="s">
        <v>261</v>
      </c>
      <c r="H188" s="213">
        <v>1</v>
      </c>
      <c r="I188" s="214"/>
      <c r="J188" s="215">
        <f>ROUND(I188*H188,2)</f>
        <v>0</v>
      </c>
      <c r="K188" s="211" t="s">
        <v>1</v>
      </c>
      <c r="L188" s="216"/>
      <c r="M188" s="217" t="s">
        <v>1</v>
      </c>
      <c r="N188" s="218" t="s">
        <v>44</v>
      </c>
      <c r="O188" s="77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280</v>
      </c>
      <c r="AT188" s="183" t="s">
        <v>277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270</v>
      </c>
      <c r="BM188" s="183" t="s">
        <v>2149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267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87</v>
      </c>
      <c r="G190" s="14"/>
      <c r="H190" s="196">
        <v>1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1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7.8" customHeight="1">
      <c r="A192" s="38"/>
      <c r="B192" s="171"/>
      <c r="C192" s="209" t="s">
        <v>340</v>
      </c>
      <c r="D192" s="209" t="s">
        <v>277</v>
      </c>
      <c r="E192" s="210" t="s">
        <v>439</v>
      </c>
      <c r="F192" s="211" t="s">
        <v>440</v>
      </c>
      <c r="G192" s="212" t="s">
        <v>261</v>
      </c>
      <c r="H192" s="213">
        <v>2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2150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90</v>
      </c>
      <c r="G194" s="14"/>
      <c r="H194" s="196">
        <v>2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2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1277</v>
      </c>
      <c r="F196" s="211" t="s">
        <v>1278</v>
      </c>
      <c r="G196" s="212" t="s">
        <v>261</v>
      </c>
      <c r="H196" s="213">
        <v>1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2151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87</v>
      </c>
      <c r="G198" s="14"/>
      <c r="H198" s="196">
        <v>1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1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1008</v>
      </c>
      <c r="F200" s="211" t="s">
        <v>1009</v>
      </c>
      <c r="G200" s="212" t="s">
        <v>261</v>
      </c>
      <c r="H200" s="213">
        <v>2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2152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90</v>
      </c>
      <c r="G202" s="14"/>
      <c r="H202" s="196">
        <v>2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2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49.05" customHeight="1">
      <c r="A204" s="38"/>
      <c r="B204" s="171"/>
      <c r="C204" s="172" t="s">
        <v>7</v>
      </c>
      <c r="D204" s="172" t="s">
        <v>258</v>
      </c>
      <c r="E204" s="173" t="s">
        <v>443</v>
      </c>
      <c r="F204" s="174" t="s">
        <v>444</v>
      </c>
      <c r="G204" s="175" t="s">
        <v>261</v>
      </c>
      <c r="H204" s="176">
        <v>18</v>
      </c>
      <c r="I204" s="177"/>
      <c r="J204" s="178">
        <f>ROUND(I204*H204,2)</f>
        <v>0</v>
      </c>
      <c r="K204" s="174" t="s">
        <v>262</v>
      </c>
      <c r="L204" s="39"/>
      <c r="M204" s="179" t="s">
        <v>1</v>
      </c>
      <c r="N204" s="180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270</v>
      </c>
      <c r="AT204" s="183" t="s">
        <v>258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2153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340</v>
      </c>
      <c r="G206" s="14"/>
      <c r="H206" s="196">
        <v>18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18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24.15" customHeight="1">
      <c r="A208" s="38"/>
      <c r="B208" s="171"/>
      <c r="C208" s="209" t="s">
        <v>357</v>
      </c>
      <c r="D208" s="209" t="s">
        <v>277</v>
      </c>
      <c r="E208" s="210" t="s">
        <v>447</v>
      </c>
      <c r="F208" s="211" t="s">
        <v>448</v>
      </c>
      <c r="G208" s="212" t="s">
        <v>261</v>
      </c>
      <c r="H208" s="213">
        <v>18</v>
      </c>
      <c r="I208" s="214"/>
      <c r="J208" s="215">
        <f>ROUND(I208*H208,2)</f>
        <v>0</v>
      </c>
      <c r="K208" s="211" t="s">
        <v>1</v>
      </c>
      <c r="L208" s="216"/>
      <c r="M208" s="217" t="s">
        <v>1</v>
      </c>
      <c r="N208" s="218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280</v>
      </c>
      <c r="AT208" s="183" t="s">
        <v>277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2154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340</v>
      </c>
      <c r="G210" s="14"/>
      <c r="H210" s="196">
        <v>18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18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49.05" customHeight="1">
      <c r="A212" s="38"/>
      <c r="B212" s="171"/>
      <c r="C212" s="172" t="s">
        <v>362</v>
      </c>
      <c r="D212" s="172" t="s">
        <v>258</v>
      </c>
      <c r="E212" s="173" t="s">
        <v>451</v>
      </c>
      <c r="F212" s="174" t="s">
        <v>452</v>
      </c>
      <c r="G212" s="175" t="s">
        <v>261</v>
      </c>
      <c r="H212" s="176">
        <v>3</v>
      </c>
      <c r="I212" s="177"/>
      <c r="J212" s="178">
        <f>ROUND(I212*H212,2)</f>
        <v>0</v>
      </c>
      <c r="K212" s="174" t="s">
        <v>262</v>
      </c>
      <c r="L212" s="39"/>
      <c r="M212" s="179" t="s">
        <v>1</v>
      </c>
      <c r="N212" s="180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270</v>
      </c>
      <c r="AT212" s="183" t="s">
        <v>258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2155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268</v>
      </c>
      <c r="G214" s="14"/>
      <c r="H214" s="196">
        <v>3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3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24.15" customHeight="1">
      <c r="A216" s="38"/>
      <c r="B216" s="171"/>
      <c r="C216" s="209" t="s">
        <v>366</v>
      </c>
      <c r="D216" s="209" t="s">
        <v>277</v>
      </c>
      <c r="E216" s="210" t="s">
        <v>455</v>
      </c>
      <c r="F216" s="211" t="s">
        <v>456</v>
      </c>
      <c r="G216" s="212" t="s">
        <v>261</v>
      </c>
      <c r="H216" s="213">
        <v>3</v>
      </c>
      <c r="I216" s="214"/>
      <c r="J216" s="215">
        <f>ROUND(I216*H216,2)</f>
        <v>0</v>
      </c>
      <c r="K216" s="211" t="s">
        <v>1</v>
      </c>
      <c r="L216" s="216"/>
      <c r="M216" s="217" t="s">
        <v>1</v>
      </c>
      <c r="N216" s="218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280</v>
      </c>
      <c r="AT216" s="183" t="s">
        <v>277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2156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268</v>
      </c>
      <c r="G218" s="14"/>
      <c r="H218" s="196">
        <v>3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3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476</v>
      </c>
      <c r="F220" s="211" t="s">
        <v>477</v>
      </c>
      <c r="G220" s="212" t="s">
        <v>473</v>
      </c>
      <c r="H220" s="213">
        <v>1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2157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479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87</v>
      </c>
      <c r="G222" s="14"/>
      <c r="H222" s="196">
        <v>1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1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480</v>
      </c>
      <c r="F224" s="211" t="s">
        <v>481</v>
      </c>
      <c r="G224" s="212" t="s">
        <v>473</v>
      </c>
      <c r="H224" s="213">
        <v>1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2158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479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1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172" t="s">
        <v>379</v>
      </c>
      <c r="D228" s="172" t="s">
        <v>258</v>
      </c>
      <c r="E228" s="173" t="s">
        <v>484</v>
      </c>
      <c r="F228" s="174" t="s">
        <v>485</v>
      </c>
      <c r="G228" s="175" t="s">
        <v>486</v>
      </c>
      <c r="H228" s="176">
        <v>10</v>
      </c>
      <c r="I228" s="177"/>
      <c r="J228" s="178">
        <f>ROUND(I228*H228,2)</f>
        <v>0</v>
      </c>
      <c r="K228" s="174" t="s">
        <v>262</v>
      </c>
      <c r="L228" s="39"/>
      <c r="M228" s="179" t="s">
        <v>1</v>
      </c>
      <c r="N228" s="180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270</v>
      </c>
      <c r="AT228" s="183" t="s">
        <v>258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2159</v>
      </c>
    </row>
    <row r="229" s="2" customFormat="1" ht="21.75" customHeight="1">
      <c r="A229" s="38"/>
      <c r="B229" s="171"/>
      <c r="C229" s="172" t="s">
        <v>383</v>
      </c>
      <c r="D229" s="172" t="s">
        <v>258</v>
      </c>
      <c r="E229" s="173" t="s">
        <v>489</v>
      </c>
      <c r="F229" s="174" t="s">
        <v>490</v>
      </c>
      <c r="G229" s="175" t="s">
        <v>486</v>
      </c>
      <c r="H229" s="176">
        <v>12</v>
      </c>
      <c r="I229" s="177"/>
      <c r="J229" s="178">
        <f>ROUND(I229*H229,2)</f>
        <v>0</v>
      </c>
      <c r="K229" s="174" t="s">
        <v>1</v>
      </c>
      <c r="L229" s="39"/>
      <c r="M229" s="179" t="s">
        <v>1</v>
      </c>
      <c r="N229" s="180" t="s">
        <v>44</v>
      </c>
      <c r="O229" s="77"/>
      <c r="P229" s="181">
        <f>O229*H229</f>
        <v>0</v>
      </c>
      <c r="Q229" s="181">
        <v>0</v>
      </c>
      <c r="R229" s="181">
        <f>Q229*H229</f>
        <v>0</v>
      </c>
      <c r="S229" s="181">
        <v>0</v>
      </c>
      <c r="T229" s="18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3" t="s">
        <v>270</v>
      </c>
      <c r="AT229" s="183" t="s">
        <v>258</v>
      </c>
      <c r="AU229" s="183" t="s">
        <v>90</v>
      </c>
      <c r="AY229" s="19" t="s">
        <v>255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19" t="s">
        <v>87</v>
      </c>
      <c r="BK229" s="184">
        <f>ROUND(I229*H229,2)</f>
        <v>0</v>
      </c>
      <c r="BL229" s="19" t="s">
        <v>270</v>
      </c>
      <c r="BM229" s="183" t="s">
        <v>2160</v>
      </c>
    </row>
    <row r="230" s="2" customFormat="1" ht="16.5" customHeight="1">
      <c r="A230" s="38"/>
      <c r="B230" s="171"/>
      <c r="C230" s="209" t="s">
        <v>387</v>
      </c>
      <c r="D230" s="209" t="s">
        <v>277</v>
      </c>
      <c r="E230" s="210" t="s">
        <v>492</v>
      </c>
      <c r="F230" s="211" t="s">
        <v>493</v>
      </c>
      <c r="G230" s="212" t="s">
        <v>473</v>
      </c>
      <c r="H230" s="213">
        <v>1</v>
      </c>
      <c r="I230" s="214"/>
      <c r="J230" s="215">
        <f>ROUND(I230*H230,2)</f>
        <v>0</v>
      </c>
      <c r="K230" s="211" t="s">
        <v>1</v>
      </c>
      <c r="L230" s="216"/>
      <c r="M230" s="217" t="s">
        <v>1</v>
      </c>
      <c r="N230" s="218" t="s">
        <v>44</v>
      </c>
      <c r="O230" s="77"/>
      <c r="P230" s="181">
        <f>O230*H230</f>
        <v>0</v>
      </c>
      <c r="Q230" s="181">
        <v>0</v>
      </c>
      <c r="R230" s="181">
        <f>Q230*H230</f>
        <v>0</v>
      </c>
      <c r="S230" s="181">
        <v>0</v>
      </c>
      <c r="T230" s="18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83" t="s">
        <v>280</v>
      </c>
      <c r="AT230" s="183" t="s">
        <v>277</v>
      </c>
      <c r="AU230" s="183" t="s">
        <v>90</v>
      </c>
      <c r="AY230" s="19" t="s">
        <v>255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19" t="s">
        <v>87</v>
      </c>
      <c r="BK230" s="184">
        <f>ROUND(I230*H230,2)</f>
        <v>0</v>
      </c>
      <c r="BL230" s="19" t="s">
        <v>270</v>
      </c>
      <c r="BM230" s="183" t="s">
        <v>2161</v>
      </c>
    </row>
    <row r="231" s="2" customFormat="1" ht="44.25" customHeight="1">
      <c r="A231" s="38"/>
      <c r="B231" s="171"/>
      <c r="C231" s="172" t="s">
        <v>300</v>
      </c>
      <c r="D231" s="172" t="s">
        <v>258</v>
      </c>
      <c r="E231" s="173" t="s">
        <v>496</v>
      </c>
      <c r="F231" s="174" t="s">
        <v>497</v>
      </c>
      <c r="G231" s="175" t="s">
        <v>261</v>
      </c>
      <c r="H231" s="176">
        <v>1</v>
      </c>
      <c r="I231" s="177"/>
      <c r="J231" s="178">
        <f>ROUND(I231*H231,2)</f>
        <v>0</v>
      </c>
      <c r="K231" s="174" t="s">
        <v>262</v>
      </c>
      <c r="L231" s="39"/>
      <c r="M231" s="179" t="s">
        <v>1</v>
      </c>
      <c r="N231" s="180" t="s">
        <v>44</v>
      </c>
      <c r="O231" s="77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3" t="s">
        <v>270</v>
      </c>
      <c r="AT231" s="183" t="s">
        <v>258</v>
      </c>
      <c r="AU231" s="183" t="s">
        <v>90</v>
      </c>
      <c r="AY231" s="19" t="s">
        <v>255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19" t="s">
        <v>87</v>
      </c>
      <c r="BK231" s="184">
        <f>ROUND(I231*H231,2)</f>
        <v>0</v>
      </c>
      <c r="BL231" s="19" t="s">
        <v>270</v>
      </c>
      <c r="BM231" s="183" t="s">
        <v>2162</v>
      </c>
    </row>
    <row r="232" s="2" customFormat="1" ht="16.5" customHeight="1">
      <c r="A232" s="38"/>
      <c r="B232" s="171"/>
      <c r="C232" s="172" t="s">
        <v>306</v>
      </c>
      <c r="D232" s="172" t="s">
        <v>258</v>
      </c>
      <c r="E232" s="173" t="s">
        <v>500</v>
      </c>
      <c r="F232" s="174" t="s">
        <v>501</v>
      </c>
      <c r="G232" s="175" t="s">
        <v>502</v>
      </c>
      <c r="H232" s="176">
        <v>1</v>
      </c>
      <c r="I232" s="177"/>
      <c r="J232" s="178">
        <f>ROUND(I232*H232,2)</f>
        <v>0</v>
      </c>
      <c r="K232" s="174" t="s">
        <v>262</v>
      </c>
      <c r="L232" s="39"/>
      <c r="M232" s="219" t="s">
        <v>1</v>
      </c>
      <c r="N232" s="220" t="s">
        <v>44</v>
      </c>
      <c r="O232" s="221"/>
      <c r="P232" s="222">
        <f>O232*H232</f>
        <v>0</v>
      </c>
      <c r="Q232" s="222">
        <v>0</v>
      </c>
      <c r="R232" s="222">
        <f>Q232*H232</f>
        <v>0</v>
      </c>
      <c r="S232" s="222">
        <v>0</v>
      </c>
      <c r="T232" s="223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503</v>
      </c>
      <c r="AT232" s="183" t="s">
        <v>258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503</v>
      </c>
      <c r="BM232" s="183" t="s">
        <v>2163</v>
      </c>
    </row>
    <row r="233" s="2" customFormat="1" ht="6.96" customHeight="1">
      <c r="A233" s="38"/>
      <c r="B233" s="60"/>
      <c r="C233" s="61"/>
      <c r="D233" s="61"/>
      <c r="E233" s="61"/>
      <c r="F233" s="61"/>
      <c r="G233" s="61"/>
      <c r="H233" s="61"/>
      <c r="I233" s="61"/>
      <c r="J233" s="61"/>
      <c r="K233" s="61"/>
      <c r="L233" s="39"/>
      <c r="M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</sheetData>
  <autoFilter ref="C117:K232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2164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ROUND((SUM(BE118:BE165)),  2)</f>
        <v>0</v>
      </c>
      <c r="G33" s="38"/>
      <c r="H33" s="38"/>
      <c r="I33" s="128">
        <v>0.20999999999999999</v>
      </c>
      <c r="J33" s="127">
        <f>ROUND(((SUM(BE118:BE165))*I33),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ROUND((SUM(BF118:BF165)),  2)</f>
        <v>0</v>
      </c>
      <c r="G34" s="38"/>
      <c r="H34" s="38"/>
      <c r="I34" s="128">
        <v>0.12</v>
      </c>
      <c r="J34" s="127">
        <f>ROUND(((SUM(BF118:BF165))*I34),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ROUND((SUM(BG118:BG165)),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ROUND((SUM(BH118:BH165)),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ROUND((SUM(BI118:BI165)),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208.2 - Slaboproudá elektrotechnika - místnost č. 318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208.2 - Slaboproudá elektrotechnika - místnost č. 318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0.0018680000000000001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0.0018680000000000001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SUM(P121:P165)</f>
        <v>0</v>
      </c>
      <c r="Q120" s="164"/>
      <c r="R120" s="165">
        <f>SUM(R121:R165)</f>
        <v>0.0018680000000000001</v>
      </c>
      <c r="S120" s="164"/>
      <c r="T120" s="166">
        <f>SUM(T121:T165)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SUM(BK121:BK165)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509</v>
      </c>
      <c r="F121" s="174" t="s">
        <v>510</v>
      </c>
      <c r="G121" s="175" t="s">
        <v>297</v>
      </c>
      <c r="H121" s="176">
        <v>26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2165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3" customFormat="1">
      <c r="A123" s="13"/>
      <c r="B123" s="185"/>
      <c r="C123" s="13"/>
      <c r="D123" s="186" t="s">
        <v>265</v>
      </c>
      <c r="E123" s="187" t="s">
        <v>1</v>
      </c>
      <c r="F123" s="188" t="s">
        <v>512</v>
      </c>
      <c r="G123" s="13"/>
      <c r="H123" s="187" t="s">
        <v>1</v>
      </c>
      <c r="I123" s="189"/>
      <c r="J123" s="13"/>
      <c r="K123" s="13"/>
      <c r="L123" s="185"/>
      <c r="M123" s="190"/>
      <c r="N123" s="191"/>
      <c r="O123" s="191"/>
      <c r="P123" s="191"/>
      <c r="Q123" s="191"/>
      <c r="R123" s="191"/>
      <c r="S123" s="191"/>
      <c r="T123" s="19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87" t="s">
        <v>265</v>
      </c>
      <c r="AU123" s="187" t="s">
        <v>90</v>
      </c>
      <c r="AV123" s="13" t="s">
        <v>87</v>
      </c>
      <c r="AW123" s="13" t="s">
        <v>35</v>
      </c>
      <c r="AX123" s="13" t="s">
        <v>79</v>
      </c>
      <c r="AY123" s="187" t="s">
        <v>255</v>
      </c>
    </row>
    <row r="124" s="14" customFormat="1">
      <c r="A124" s="14"/>
      <c r="B124" s="193"/>
      <c r="C124" s="14"/>
      <c r="D124" s="186" t="s">
        <v>265</v>
      </c>
      <c r="E124" s="194" t="s">
        <v>1</v>
      </c>
      <c r="F124" s="195" t="s">
        <v>375</v>
      </c>
      <c r="G124" s="14"/>
      <c r="H124" s="196">
        <v>26</v>
      </c>
      <c r="I124" s="197"/>
      <c r="J124" s="14"/>
      <c r="K124" s="14"/>
      <c r="L124" s="193"/>
      <c r="M124" s="198"/>
      <c r="N124" s="199"/>
      <c r="O124" s="199"/>
      <c r="P124" s="199"/>
      <c r="Q124" s="199"/>
      <c r="R124" s="199"/>
      <c r="S124" s="199"/>
      <c r="T124" s="200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4" t="s">
        <v>265</v>
      </c>
      <c r="AU124" s="194" t="s">
        <v>90</v>
      </c>
      <c r="AV124" s="14" t="s">
        <v>90</v>
      </c>
      <c r="AW124" s="14" t="s">
        <v>35</v>
      </c>
      <c r="AX124" s="14" t="s">
        <v>79</v>
      </c>
      <c r="AY124" s="194" t="s">
        <v>255</v>
      </c>
    </row>
    <row r="125" s="15" customFormat="1">
      <c r="A125" s="15"/>
      <c r="B125" s="201"/>
      <c r="C125" s="15"/>
      <c r="D125" s="186" t="s">
        <v>265</v>
      </c>
      <c r="E125" s="202" t="s">
        <v>1</v>
      </c>
      <c r="F125" s="203" t="s">
        <v>269</v>
      </c>
      <c r="G125" s="15"/>
      <c r="H125" s="204">
        <v>26</v>
      </c>
      <c r="I125" s="205"/>
      <c r="J125" s="15"/>
      <c r="K125" s="15"/>
      <c r="L125" s="201"/>
      <c r="M125" s="206"/>
      <c r="N125" s="207"/>
      <c r="O125" s="207"/>
      <c r="P125" s="207"/>
      <c r="Q125" s="207"/>
      <c r="R125" s="207"/>
      <c r="S125" s="207"/>
      <c r="T125" s="208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2" t="s">
        <v>265</v>
      </c>
      <c r="AU125" s="202" t="s">
        <v>90</v>
      </c>
      <c r="AV125" s="15" t="s">
        <v>270</v>
      </c>
      <c r="AW125" s="15" t="s">
        <v>35</v>
      </c>
      <c r="AX125" s="15" t="s">
        <v>87</v>
      </c>
      <c r="AY125" s="202" t="s">
        <v>255</v>
      </c>
    </row>
    <row r="126" s="2" customFormat="1" ht="33" customHeight="1">
      <c r="A126" s="38"/>
      <c r="B126" s="171"/>
      <c r="C126" s="209" t="s">
        <v>330</v>
      </c>
      <c r="D126" s="209" t="s">
        <v>277</v>
      </c>
      <c r="E126" s="210" t="s">
        <v>1317</v>
      </c>
      <c r="F126" s="211" t="s">
        <v>1318</v>
      </c>
      <c r="G126" s="212" t="s">
        <v>297</v>
      </c>
      <c r="H126" s="213">
        <v>27.300000000000001</v>
      </c>
      <c r="I126" s="214"/>
      <c r="J126" s="215">
        <f>ROUND(I126*H126,2)</f>
        <v>0</v>
      </c>
      <c r="K126" s="211" t="s">
        <v>840</v>
      </c>
      <c r="L126" s="216"/>
      <c r="M126" s="217" t="s">
        <v>1</v>
      </c>
      <c r="N126" s="218" t="s">
        <v>44</v>
      </c>
      <c r="O126" s="77"/>
      <c r="P126" s="181">
        <f>O126*H126</f>
        <v>0</v>
      </c>
      <c r="Q126" s="181">
        <v>6.0000000000000002E-05</v>
      </c>
      <c r="R126" s="181">
        <f>Q126*H126</f>
        <v>0.0016380000000000001</v>
      </c>
      <c r="S126" s="181">
        <v>0</v>
      </c>
      <c r="T126" s="18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280</v>
      </c>
      <c r="AT126" s="183" t="s">
        <v>277</v>
      </c>
      <c r="AU126" s="183" t="s">
        <v>90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270</v>
      </c>
      <c r="BM126" s="183" t="s">
        <v>2166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299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512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4" customFormat="1">
      <c r="A129" s="14"/>
      <c r="B129" s="193"/>
      <c r="C129" s="14"/>
      <c r="D129" s="186" t="s">
        <v>265</v>
      </c>
      <c r="E129" s="194" t="s">
        <v>1</v>
      </c>
      <c r="F129" s="195" t="s">
        <v>375</v>
      </c>
      <c r="G129" s="14"/>
      <c r="H129" s="196">
        <v>26</v>
      </c>
      <c r="I129" s="197"/>
      <c r="J129" s="14"/>
      <c r="K129" s="14"/>
      <c r="L129" s="193"/>
      <c r="M129" s="198"/>
      <c r="N129" s="199"/>
      <c r="O129" s="199"/>
      <c r="P129" s="199"/>
      <c r="Q129" s="199"/>
      <c r="R129" s="199"/>
      <c r="S129" s="199"/>
      <c r="T129" s="20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4" t="s">
        <v>265</v>
      </c>
      <c r="AU129" s="194" t="s">
        <v>90</v>
      </c>
      <c r="AV129" s="14" t="s">
        <v>90</v>
      </c>
      <c r="AW129" s="14" t="s">
        <v>35</v>
      </c>
      <c r="AX129" s="14" t="s">
        <v>79</v>
      </c>
      <c r="AY129" s="194" t="s">
        <v>255</v>
      </c>
    </row>
    <row r="130" s="15" customFormat="1">
      <c r="A130" s="15"/>
      <c r="B130" s="201"/>
      <c r="C130" s="15"/>
      <c r="D130" s="186" t="s">
        <v>265</v>
      </c>
      <c r="E130" s="202" t="s">
        <v>1</v>
      </c>
      <c r="F130" s="203" t="s">
        <v>269</v>
      </c>
      <c r="G130" s="15"/>
      <c r="H130" s="204">
        <v>26</v>
      </c>
      <c r="I130" s="205"/>
      <c r="J130" s="15"/>
      <c r="K130" s="15"/>
      <c r="L130" s="201"/>
      <c r="M130" s="206"/>
      <c r="N130" s="207"/>
      <c r="O130" s="207"/>
      <c r="P130" s="207"/>
      <c r="Q130" s="207"/>
      <c r="R130" s="207"/>
      <c r="S130" s="207"/>
      <c r="T130" s="208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2" t="s">
        <v>265</v>
      </c>
      <c r="AU130" s="202" t="s">
        <v>90</v>
      </c>
      <c r="AV130" s="15" t="s">
        <v>270</v>
      </c>
      <c r="AW130" s="15" t="s">
        <v>35</v>
      </c>
      <c r="AX130" s="15" t="s">
        <v>87</v>
      </c>
      <c r="AY130" s="202" t="s">
        <v>255</v>
      </c>
    </row>
    <row r="131" s="14" customFormat="1">
      <c r="A131" s="14"/>
      <c r="B131" s="193"/>
      <c r="C131" s="14"/>
      <c r="D131" s="186" t="s">
        <v>265</v>
      </c>
      <c r="E131" s="14"/>
      <c r="F131" s="195" t="s">
        <v>2167</v>
      </c>
      <c r="G131" s="14"/>
      <c r="H131" s="196">
        <v>27.300000000000001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</v>
      </c>
      <c r="AX131" s="14" t="s">
        <v>87</v>
      </c>
      <c r="AY131" s="194" t="s">
        <v>255</v>
      </c>
    </row>
    <row r="132" s="2" customFormat="1" ht="37.8" customHeight="1">
      <c r="A132" s="38"/>
      <c r="B132" s="171"/>
      <c r="C132" s="172" t="s">
        <v>268</v>
      </c>
      <c r="D132" s="172" t="s">
        <v>258</v>
      </c>
      <c r="E132" s="173" t="s">
        <v>1026</v>
      </c>
      <c r="F132" s="174" t="s">
        <v>1027</v>
      </c>
      <c r="G132" s="175" t="s">
        <v>261</v>
      </c>
      <c r="H132" s="176">
        <v>1</v>
      </c>
      <c r="I132" s="177"/>
      <c r="J132" s="178">
        <f>ROUND(I132*H132,2)</f>
        <v>0</v>
      </c>
      <c r="K132" s="174" t="s">
        <v>262</v>
      </c>
      <c r="L132" s="39"/>
      <c r="M132" s="179" t="s">
        <v>1</v>
      </c>
      <c r="N132" s="180" t="s">
        <v>44</v>
      </c>
      <c r="O132" s="77"/>
      <c r="P132" s="181">
        <f>O132*H132</f>
        <v>0</v>
      </c>
      <c r="Q132" s="181">
        <v>0</v>
      </c>
      <c r="R132" s="181">
        <f>Q132*H132</f>
        <v>0</v>
      </c>
      <c r="S132" s="181">
        <v>0</v>
      </c>
      <c r="T132" s="18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3" t="s">
        <v>270</v>
      </c>
      <c r="AT132" s="183" t="s">
        <v>258</v>
      </c>
      <c r="AU132" s="183" t="s">
        <v>90</v>
      </c>
      <c r="AY132" s="19" t="s">
        <v>255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19" t="s">
        <v>87</v>
      </c>
      <c r="BK132" s="184">
        <f>ROUND(I132*H132,2)</f>
        <v>0</v>
      </c>
      <c r="BL132" s="19" t="s">
        <v>270</v>
      </c>
      <c r="BM132" s="183" t="s">
        <v>2168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267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4" customFormat="1">
      <c r="A134" s="14"/>
      <c r="B134" s="193"/>
      <c r="C134" s="14"/>
      <c r="D134" s="186" t="s">
        <v>265</v>
      </c>
      <c r="E134" s="194" t="s">
        <v>1</v>
      </c>
      <c r="F134" s="195" t="s">
        <v>87</v>
      </c>
      <c r="G134" s="14"/>
      <c r="H134" s="196">
        <v>1</v>
      </c>
      <c r="I134" s="197"/>
      <c r="J134" s="14"/>
      <c r="K134" s="14"/>
      <c r="L134" s="193"/>
      <c r="M134" s="198"/>
      <c r="N134" s="199"/>
      <c r="O134" s="199"/>
      <c r="P134" s="199"/>
      <c r="Q134" s="199"/>
      <c r="R134" s="199"/>
      <c r="S134" s="199"/>
      <c r="T134" s="20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4" t="s">
        <v>265</v>
      </c>
      <c r="AU134" s="194" t="s">
        <v>90</v>
      </c>
      <c r="AV134" s="14" t="s">
        <v>90</v>
      </c>
      <c r="AW134" s="14" t="s">
        <v>35</v>
      </c>
      <c r="AX134" s="14" t="s">
        <v>79</v>
      </c>
      <c r="AY134" s="194" t="s">
        <v>255</v>
      </c>
    </row>
    <row r="135" s="15" customFormat="1">
      <c r="A135" s="15"/>
      <c r="B135" s="201"/>
      <c r="C135" s="15"/>
      <c r="D135" s="186" t="s">
        <v>265</v>
      </c>
      <c r="E135" s="202" t="s">
        <v>1</v>
      </c>
      <c r="F135" s="203" t="s">
        <v>269</v>
      </c>
      <c r="G135" s="15"/>
      <c r="H135" s="204">
        <v>1</v>
      </c>
      <c r="I135" s="205"/>
      <c r="J135" s="15"/>
      <c r="K135" s="15"/>
      <c r="L135" s="201"/>
      <c r="M135" s="206"/>
      <c r="N135" s="207"/>
      <c r="O135" s="207"/>
      <c r="P135" s="207"/>
      <c r="Q135" s="207"/>
      <c r="R135" s="207"/>
      <c r="S135" s="207"/>
      <c r="T135" s="208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02" t="s">
        <v>265</v>
      </c>
      <c r="AU135" s="202" t="s">
        <v>90</v>
      </c>
      <c r="AV135" s="15" t="s">
        <v>270</v>
      </c>
      <c r="AW135" s="15" t="s">
        <v>35</v>
      </c>
      <c r="AX135" s="15" t="s">
        <v>87</v>
      </c>
      <c r="AY135" s="202" t="s">
        <v>255</v>
      </c>
    </row>
    <row r="136" s="2" customFormat="1" ht="24.15" customHeight="1">
      <c r="A136" s="38"/>
      <c r="B136" s="171"/>
      <c r="C136" s="209" t="s">
        <v>263</v>
      </c>
      <c r="D136" s="209" t="s">
        <v>277</v>
      </c>
      <c r="E136" s="210" t="s">
        <v>1326</v>
      </c>
      <c r="F136" s="211" t="s">
        <v>1327</v>
      </c>
      <c r="G136" s="212" t="s">
        <v>261</v>
      </c>
      <c r="H136" s="213">
        <v>1</v>
      </c>
      <c r="I136" s="214"/>
      <c r="J136" s="215">
        <f>ROUND(I136*H136,2)</f>
        <v>0</v>
      </c>
      <c r="K136" s="211" t="s">
        <v>840</v>
      </c>
      <c r="L136" s="216"/>
      <c r="M136" s="217" t="s">
        <v>1</v>
      </c>
      <c r="N136" s="218" t="s">
        <v>44</v>
      </c>
      <c r="O136" s="77"/>
      <c r="P136" s="181">
        <f>O136*H136</f>
        <v>0</v>
      </c>
      <c r="Q136" s="181">
        <v>0.00014999999999999999</v>
      </c>
      <c r="R136" s="181">
        <f>Q136*H136</f>
        <v>0.00014999999999999999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280</v>
      </c>
      <c r="AT136" s="183" t="s">
        <v>277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2169</v>
      </c>
    </row>
    <row r="137" s="13" customFormat="1">
      <c r="A137" s="13"/>
      <c r="B137" s="185"/>
      <c r="C137" s="13"/>
      <c r="D137" s="186" t="s">
        <v>265</v>
      </c>
      <c r="E137" s="187" t="s">
        <v>1</v>
      </c>
      <c r="F137" s="188" t="s">
        <v>267</v>
      </c>
      <c r="G137" s="13"/>
      <c r="H137" s="187" t="s">
        <v>1</v>
      </c>
      <c r="I137" s="189"/>
      <c r="J137" s="13"/>
      <c r="K137" s="13"/>
      <c r="L137" s="185"/>
      <c r="M137" s="190"/>
      <c r="N137" s="191"/>
      <c r="O137" s="191"/>
      <c r="P137" s="191"/>
      <c r="Q137" s="191"/>
      <c r="R137" s="191"/>
      <c r="S137" s="191"/>
      <c r="T137" s="19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187" t="s">
        <v>265</v>
      </c>
      <c r="AU137" s="187" t="s">
        <v>90</v>
      </c>
      <c r="AV137" s="13" t="s">
        <v>87</v>
      </c>
      <c r="AW137" s="13" t="s">
        <v>35</v>
      </c>
      <c r="AX137" s="13" t="s">
        <v>79</v>
      </c>
      <c r="AY137" s="187" t="s">
        <v>255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87</v>
      </c>
      <c r="G138" s="14"/>
      <c r="H138" s="196">
        <v>1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79</v>
      </c>
      <c r="AY138" s="194" t="s">
        <v>255</v>
      </c>
    </row>
    <row r="139" s="15" customFormat="1">
      <c r="A139" s="15"/>
      <c r="B139" s="201"/>
      <c r="C139" s="15"/>
      <c r="D139" s="186" t="s">
        <v>265</v>
      </c>
      <c r="E139" s="202" t="s">
        <v>1</v>
      </c>
      <c r="F139" s="203" t="s">
        <v>269</v>
      </c>
      <c r="G139" s="15"/>
      <c r="H139" s="204">
        <v>1</v>
      </c>
      <c r="I139" s="205"/>
      <c r="J139" s="15"/>
      <c r="K139" s="15"/>
      <c r="L139" s="201"/>
      <c r="M139" s="206"/>
      <c r="N139" s="207"/>
      <c r="O139" s="207"/>
      <c r="P139" s="207"/>
      <c r="Q139" s="207"/>
      <c r="R139" s="207"/>
      <c r="S139" s="207"/>
      <c r="T139" s="208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02" t="s">
        <v>265</v>
      </c>
      <c r="AU139" s="202" t="s">
        <v>90</v>
      </c>
      <c r="AV139" s="15" t="s">
        <v>270</v>
      </c>
      <c r="AW139" s="15" t="s">
        <v>35</v>
      </c>
      <c r="AX139" s="15" t="s">
        <v>87</v>
      </c>
      <c r="AY139" s="202" t="s">
        <v>255</v>
      </c>
    </row>
    <row r="140" s="2" customFormat="1" ht="37.8" customHeight="1">
      <c r="A140" s="38"/>
      <c r="B140" s="171"/>
      <c r="C140" s="209" t="s">
        <v>337</v>
      </c>
      <c r="D140" s="209" t="s">
        <v>277</v>
      </c>
      <c r="E140" s="210" t="s">
        <v>1329</v>
      </c>
      <c r="F140" s="211" t="s">
        <v>1330</v>
      </c>
      <c r="G140" s="212" t="s">
        <v>261</v>
      </c>
      <c r="H140" s="213">
        <v>4</v>
      </c>
      <c r="I140" s="214"/>
      <c r="J140" s="215">
        <f>ROUND(I140*H140,2)</f>
        <v>0</v>
      </c>
      <c r="K140" s="211" t="s">
        <v>1</v>
      </c>
      <c r="L140" s="216"/>
      <c r="M140" s="217" t="s">
        <v>1</v>
      </c>
      <c r="N140" s="218" t="s">
        <v>44</v>
      </c>
      <c r="O140" s="77"/>
      <c r="P140" s="181">
        <f>O140*H140</f>
        <v>0</v>
      </c>
      <c r="Q140" s="181">
        <v>2.0000000000000002E-05</v>
      </c>
      <c r="R140" s="181">
        <f>Q140*H140</f>
        <v>8.0000000000000007E-05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397</v>
      </c>
      <c r="AT140" s="183" t="s">
        <v>277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263</v>
      </c>
      <c r="BM140" s="183" t="s">
        <v>2170</v>
      </c>
    </row>
    <row r="141" s="2" customFormat="1" ht="24.15" customHeight="1">
      <c r="A141" s="38"/>
      <c r="B141" s="171"/>
      <c r="C141" s="172" t="s">
        <v>340</v>
      </c>
      <c r="D141" s="172" t="s">
        <v>258</v>
      </c>
      <c r="E141" s="173" t="s">
        <v>1332</v>
      </c>
      <c r="F141" s="174" t="s">
        <v>1333</v>
      </c>
      <c r="G141" s="175" t="s">
        <v>261</v>
      </c>
      <c r="H141" s="176">
        <v>4</v>
      </c>
      <c r="I141" s="177"/>
      <c r="J141" s="178">
        <f>ROUND(I141*H141,2)</f>
        <v>0</v>
      </c>
      <c r="K141" s="174" t="s">
        <v>1334</v>
      </c>
      <c r="L141" s="39"/>
      <c r="M141" s="179" t="s">
        <v>1</v>
      </c>
      <c r="N141" s="180" t="s">
        <v>44</v>
      </c>
      <c r="O141" s="77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3" t="s">
        <v>263</v>
      </c>
      <c r="AT141" s="183" t="s">
        <v>258</v>
      </c>
      <c r="AU141" s="183" t="s">
        <v>90</v>
      </c>
      <c r="AY141" s="19" t="s">
        <v>255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19" t="s">
        <v>87</v>
      </c>
      <c r="BK141" s="184">
        <f>ROUND(I141*H141,2)</f>
        <v>0</v>
      </c>
      <c r="BL141" s="19" t="s">
        <v>263</v>
      </c>
      <c r="BM141" s="183" t="s">
        <v>2171</v>
      </c>
    </row>
    <row r="142" s="2" customFormat="1" ht="24.15" customHeight="1">
      <c r="A142" s="38"/>
      <c r="B142" s="171"/>
      <c r="C142" s="172" t="s">
        <v>343</v>
      </c>
      <c r="D142" s="172" t="s">
        <v>258</v>
      </c>
      <c r="E142" s="173" t="s">
        <v>1350</v>
      </c>
      <c r="F142" s="174" t="s">
        <v>1351</v>
      </c>
      <c r="G142" s="175" t="s">
        <v>261</v>
      </c>
      <c r="H142" s="176">
        <v>2</v>
      </c>
      <c r="I142" s="177"/>
      <c r="J142" s="178">
        <f>ROUND(I142*H142,2)</f>
        <v>0</v>
      </c>
      <c r="K142" s="174" t="s">
        <v>1352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263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263</v>
      </c>
      <c r="BM142" s="183" t="s">
        <v>2172</v>
      </c>
    </row>
    <row r="143" s="2" customFormat="1" ht="33" customHeight="1">
      <c r="A143" s="38"/>
      <c r="B143" s="171"/>
      <c r="C143" s="172" t="s">
        <v>282</v>
      </c>
      <c r="D143" s="172" t="s">
        <v>258</v>
      </c>
      <c r="E143" s="173" t="s">
        <v>553</v>
      </c>
      <c r="F143" s="174" t="s">
        <v>554</v>
      </c>
      <c r="G143" s="175" t="s">
        <v>297</v>
      </c>
      <c r="H143" s="176">
        <v>25</v>
      </c>
      <c r="I143" s="177"/>
      <c r="J143" s="178">
        <f>ROUND(I143*H143,2)</f>
        <v>0</v>
      </c>
      <c r="K143" s="174" t="s">
        <v>1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270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2173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371</v>
      </c>
      <c r="G145" s="14"/>
      <c r="H145" s="196">
        <v>25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25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45" customHeight="1">
      <c r="A147" s="38"/>
      <c r="B147" s="171"/>
      <c r="C147" s="209" t="s">
        <v>287</v>
      </c>
      <c r="D147" s="209" t="s">
        <v>277</v>
      </c>
      <c r="E147" s="210" t="s">
        <v>557</v>
      </c>
      <c r="F147" s="211" t="s">
        <v>2174</v>
      </c>
      <c r="G147" s="212" t="s">
        <v>297</v>
      </c>
      <c r="H147" s="213">
        <v>25</v>
      </c>
      <c r="I147" s="214"/>
      <c r="J147" s="215">
        <f>ROUND(I147*H147,2)</f>
        <v>0</v>
      </c>
      <c r="K147" s="211" t="s">
        <v>1</v>
      </c>
      <c r="L147" s="216"/>
      <c r="M147" s="217" t="s">
        <v>1</v>
      </c>
      <c r="N147" s="218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280</v>
      </c>
      <c r="AT147" s="183" t="s">
        <v>277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2175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299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371</v>
      </c>
      <c r="G149" s="14"/>
      <c r="H149" s="196">
        <v>25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25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7.8" customHeight="1">
      <c r="A151" s="38"/>
      <c r="B151" s="171"/>
      <c r="C151" s="209" t="s">
        <v>280</v>
      </c>
      <c r="D151" s="209" t="s">
        <v>277</v>
      </c>
      <c r="E151" s="210" t="s">
        <v>565</v>
      </c>
      <c r="F151" s="211" t="s">
        <v>566</v>
      </c>
      <c r="G151" s="212" t="s">
        <v>473</v>
      </c>
      <c r="H151" s="213">
        <v>1</v>
      </c>
      <c r="I151" s="214"/>
      <c r="J151" s="215">
        <f>ROUND(I151*H151,2)</f>
        <v>0</v>
      </c>
      <c r="K151" s="211" t="s">
        <v>1</v>
      </c>
      <c r="L151" s="216"/>
      <c r="M151" s="217" t="s">
        <v>1</v>
      </c>
      <c r="N151" s="218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280</v>
      </c>
      <c r="AT151" s="183" t="s">
        <v>277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2176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475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87</v>
      </c>
      <c r="G153" s="14"/>
      <c r="H153" s="196">
        <v>1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49.05" customHeight="1">
      <c r="A155" s="38"/>
      <c r="B155" s="171"/>
      <c r="C155" s="172" t="s">
        <v>301</v>
      </c>
      <c r="D155" s="172" t="s">
        <v>258</v>
      </c>
      <c r="E155" s="173" t="s">
        <v>451</v>
      </c>
      <c r="F155" s="174" t="s">
        <v>452</v>
      </c>
      <c r="G155" s="175" t="s">
        <v>261</v>
      </c>
      <c r="H155" s="176">
        <v>4</v>
      </c>
      <c r="I155" s="177"/>
      <c r="J155" s="178">
        <f>ROUND(I155*H155,2)</f>
        <v>0</v>
      </c>
      <c r="K155" s="174" t="s">
        <v>262</v>
      </c>
      <c r="L155" s="39"/>
      <c r="M155" s="179" t="s">
        <v>1</v>
      </c>
      <c r="N155" s="180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270</v>
      </c>
      <c r="AT155" s="183" t="s">
        <v>258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2177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270</v>
      </c>
      <c r="G157" s="14"/>
      <c r="H157" s="196">
        <v>4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4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33" customHeight="1">
      <c r="A159" s="38"/>
      <c r="B159" s="171"/>
      <c r="C159" s="209" t="s">
        <v>307</v>
      </c>
      <c r="D159" s="209" t="s">
        <v>277</v>
      </c>
      <c r="E159" s="210" t="s">
        <v>569</v>
      </c>
      <c r="F159" s="211" t="s">
        <v>2178</v>
      </c>
      <c r="G159" s="212" t="s">
        <v>261</v>
      </c>
      <c r="H159" s="213">
        <v>4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2179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270</v>
      </c>
      <c r="G161" s="14"/>
      <c r="H161" s="196">
        <v>4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4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24.15" customHeight="1">
      <c r="A163" s="38"/>
      <c r="B163" s="171"/>
      <c r="C163" s="172" t="s">
        <v>312</v>
      </c>
      <c r="D163" s="172" t="s">
        <v>258</v>
      </c>
      <c r="E163" s="173" t="s">
        <v>484</v>
      </c>
      <c r="F163" s="174" t="s">
        <v>485</v>
      </c>
      <c r="G163" s="175" t="s">
        <v>486</v>
      </c>
      <c r="H163" s="176">
        <v>1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2180</v>
      </c>
    </row>
    <row r="164" s="2" customFormat="1" ht="16.5" customHeight="1">
      <c r="A164" s="38"/>
      <c r="B164" s="171"/>
      <c r="C164" s="209" t="s">
        <v>320</v>
      </c>
      <c r="D164" s="209" t="s">
        <v>277</v>
      </c>
      <c r="E164" s="210" t="s">
        <v>573</v>
      </c>
      <c r="F164" s="211" t="s">
        <v>493</v>
      </c>
      <c r="G164" s="212" t="s">
        <v>473</v>
      </c>
      <c r="H164" s="213">
        <v>1</v>
      </c>
      <c r="I164" s="214"/>
      <c r="J164" s="215">
        <f>ROUND(I164*H164,2)</f>
        <v>0</v>
      </c>
      <c r="K164" s="211" t="s">
        <v>1</v>
      </c>
      <c r="L164" s="216"/>
      <c r="M164" s="217" t="s">
        <v>1</v>
      </c>
      <c r="N164" s="218" t="s">
        <v>44</v>
      </c>
      <c r="O164" s="77"/>
      <c r="P164" s="181">
        <f>O164*H164</f>
        <v>0</v>
      </c>
      <c r="Q164" s="181">
        <v>0</v>
      </c>
      <c r="R164" s="181">
        <f>Q164*H164</f>
        <v>0</v>
      </c>
      <c r="S164" s="181">
        <v>0</v>
      </c>
      <c r="T164" s="18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3" t="s">
        <v>280</v>
      </c>
      <c r="AT164" s="183" t="s">
        <v>277</v>
      </c>
      <c r="AU164" s="183" t="s">
        <v>90</v>
      </c>
      <c r="AY164" s="19" t="s">
        <v>255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19" t="s">
        <v>87</v>
      </c>
      <c r="BK164" s="184">
        <f>ROUND(I164*H164,2)</f>
        <v>0</v>
      </c>
      <c r="BL164" s="19" t="s">
        <v>270</v>
      </c>
      <c r="BM164" s="183" t="s">
        <v>2181</v>
      </c>
    </row>
    <row r="165" s="2" customFormat="1" ht="16.5" customHeight="1">
      <c r="A165" s="38"/>
      <c r="B165" s="171"/>
      <c r="C165" s="172" t="s">
        <v>325</v>
      </c>
      <c r="D165" s="172" t="s">
        <v>258</v>
      </c>
      <c r="E165" s="173" t="s">
        <v>500</v>
      </c>
      <c r="F165" s="174" t="s">
        <v>501</v>
      </c>
      <c r="G165" s="175" t="s">
        <v>502</v>
      </c>
      <c r="H165" s="176">
        <v>1</v>
      </c>
      <c r="I165" s="177"/>
      <c r="J165" s="178">
        <f>ROUND(I165*H165,2)</f>
        <v>0</v>
      </c>
      <c r="K165" s="174" t="s">
        <v>262</v>
      </c>
      <c r="L165" s="39"/>
      <c r="M165" s="219" t="s">
        <v>1</v>
      </c>
      <c r="N165" s="220" t="s">
        <v>44</v>
      </c>
      <c r="O165" s="221"/>
      <c r="P165" s="222">
        <f>O165*H165</f>
        <v>0</v>
      </c>
      <c r="Q165" s="222">
        <v>0</v>
      </c>
      <c r="R165" s="222">
        <f>Q165*H165</f>
        <v>0</v>
      </c>
      <c r="S165" s="222">
        <v>0</v>
      </c>
      <c r="T165" s="223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3" t="s">
        <v>503</v>
      </c>
      <c r="AT165" s="183" t="s">
        <v>258</v>
      </c>
      <c r="AU165" s="183" t="s">
        <v>90</v>
      </c>
      <c r="AY165" s="19" t="s">
        <v>255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19" t="s">
        <v>87</v>
      </c>
      <c r="BK165" s="184">
        <f>ROUND(I165*H165,2)</f>
        <v>0</v>
      </c>
      <c r="BL165" s="19" t="s">
        <v>503</v>
      </c>
      <c r="BM165" s="183" t="s">
        <v>2182</v>
      </c>
    </row>
    <row r="166" s="2" customFormat="1" ht="6.96" customHeight="1">
      <c r="A166" s="38"/>
      <c r="B166" s="60"/>
      <c r="C166" s="61"/>
      <c r="D166" s="61"/>
      <c r="E166" s="61"/>
      <c r="F166" s="61"/>
      <c r="G166" s="61"/>
      <c r="H166" s="61"/>
      <c r="I166" s="61"/>
      <c r="J166" s="61"/>
      <c r="K166" s="61"/>
      <c r="L166" s="39"/>
      <c r="M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</sheetData>
  <autoFilter ref="C117:K165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2183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ROUND((SUM(BE121:BE174)),  2)</f>
        <v>0</v>
      </c>
      <c r="G33" s="38"/>
      <c r="H33" s="38"/>
      <c r="I33" s="128">
        <v>0.20999999999999999</v>
      </c>
      <c r="J33" s="127">
        <f>ROUND(((SUM(BE121:BE174))*I33),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ROUND((SUM(BF121:BF174)),  2)</f>
        <v>0</v>
      </c>
      <c r="G34" s="38"/>
      <c r="H34" s="38"/>
      <c r="I34" s="128">
        <v>0.12</v>
      </c>
      <c r="J34" s="127">
        <f>ROUND(((SUM(BF121:BF174))*I34),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208.3 - Stavební přípomoce při elektromontážích - místnost č. 318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208.3 - Stavební přípomoce při elektromontážích - místnost č. 318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0.0069823259999999996</v>
      </c>
      <c r="S121" s="90"/>
      <c r="T121" s="156">
        <f>T122+T141</f>
        <v>0.087899999999999992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4.7826000000000006E-05</v>
      </c>
      <c r="S122" s="164"/>
      <c r="T122" s="166">
        <f>T123+T134</f>
        <v>0.00165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4.7826000000000006E-05</v>
      </c>
      <c r="S123" s="164"/>
      <c r="T123" s="166">
        <f>SUM(T124:T133)</f>
        <v>0.00165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2184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0.45000000000000001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3.8700000000000006E-05</v>
      </c>
      <c r="S129" s="181">
        <v>0.0030000000000000001</v>
      </c>
      <c r="T129" s="182">
        <f>S129*H129</f>
        <v>0.0013500000000000001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2185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1043</v>
      </c>
      <c r="G132" s="14"/>
      <c r="H132" s="196">
        <v>0.45000000000000001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0.45000000000000001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0.002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2186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0.002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2187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0.029999999999999999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2188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1047</v>
      </c>
      <c r="G138" s="14"/>
      <c r="H138" s="196">
        <v>0.029999999999999999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2189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2190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0.0069344999999999997</v>
      </c>
      <c r="S141" s="164"/>
      <c r="T141" s="166">
        <f>T142</f>
        <v>0.086249999999999993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SUM(P143:P174)</f>
        <v>0</v>
      </c>
      <c r="Q142" s="164"/>
      <c r="R142" s="165">
        <f>SUM(R143:R174)</f>
        <v>0.0069344999999999997</v>
      </c>
      <c r="S142" s="164"/>
      <c r="T142" s="166">
        <f>SUM(T143:T174)</f>
        <v>0.086249999999999993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SUM(BK143:BK174)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17.25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0.0025875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2191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2192</v>
      </c>
      <c r="G148" s="14"/>
      <c r="H148" s="196">
        <v>17.25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17.25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301</v>
      </c>
      <c r="D150" s="172" t="s">
        <v>258</v>
      </c>
      <c r="E150" s="173" t="s">
        <v>630</v>
      </c>
      <c r="F150" s="174" t="s">
        <v>631</v>
      </c>
      <c r="G150" s="175" t="s">
        <v>297</v>
      </c>
      <c r="H150" s="176">
        <v>10.35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0.00042000000000000002</v>
      </c>
      <c r="R150" s="181">
        <f>Q150*H150</f>
        <v>0.0043470000000000002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2193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625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633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627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628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2194</v>
      </c>
      <c r="G155" s="14"/>
      <c r="H155" s="196">
        <v>10.35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10.35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2" customFormat="1" ht="37.8" customHeight="1">
      <c r="A157" s="38"/>
      <c r="B157" s="171"/>
      <c r="C157" s="172" t="s">
        <v>307</v>
      </c>
      <c r="D157" s="172" t="s">
        <v>258</v>
      </c>
      <c r="E157" s="173" t="s">
        <v>644</v>
      </c>
      <c r="F157" s="174" t="s">
        <v>645</v>
      </c>
      <c r="G157" s="175" t="s">
        <v>297</v>
      </c>
      <c r="H157" s="176">
        <v>17.25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0.002</v>
      </c>
      <c r="T157" s="182">
        <f>S157*H157</f>
        <v>0.034500000000000003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2195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647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627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628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2192</v>
      </c>
      <c r="G161" s="14"/>
      <c r="H161" s="196">
        <v>17.25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17.25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648</v>
      </c>
      <c r="F163" s="174" t="s">
        <v>649</v>
      </c>
      <c r="G163" s="175" t="s">
        <v>297</v>
      </c>
      <c r="H163" s="176">
        <v>10.35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0.0050000000000000001</v>
      </c>
      <c r="T163" s="182">
        <f>S163*H163</f>
        <v>0.051749999999999997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342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342</v>
      </c>
      <c r="BM163" s="183" t="s">
        <v>2196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627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2194</v>
      </c>
      <c r="G167" s="14"/>
      <c r="H167" s="196">
        <v>10.35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10.35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24.15" customHeight="1">
      <c r="A169" s="38"/>
      <c r="B169" s="171"/>
      <c r="C169" s="172" t="s">
        <v>8</v>
      </c>
      <c r="D169" s="172" t="s">
        <v>258</v>
      </c>
      <c r="E169" s="173" t="s">
        <v>656</v>
      </c>
      <c r="F169" s="174" t="s">
        <v>657</v>
      </c>
      <c r="G169" s="175" t="s">
        <v>604</v>
      </c>
      <c r="H169" s="176">
        <v>0.085999999999999993</v>
      </c>
      <c r="I169" s="177"/>
      <c r="J169" s="178">
        <f>ROUND(I169*H169,2)</f>
        <v>0</v>
      </c>
      <c r="K169" s="174" t="s">
        <v>658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2197</v>
      </c>
    </row>
    <row r="170" s="2" customFormat="1" ht="37.8" customHeight="1">
      <c r="A170" s="38"/>
      <c r="B170" s="171"/>
      <c r="C170" s="172" t="s">
        <v>320</v>
      </c>
      <c r="D170" s="172" t="s">
        <v>258</v>
      </c>
      <c r="E170" s="173" t="s">
        <v>660</v>
      </c>
      <c r="F170" s="174" t="s">
        <v>661</v>
      </c>
      <c r="G170" s="175" t="s">
        <v>604</v>
      </c>
      <c r="H170" s="176">
        <v>0.085999999999999993</v>
      </c>
      <c r="I170" s="177"/>
      <c r="J170" s="178">
        <f>ROUND(I170*H170,2)</f>
        <v>0</v>
      </c>
      <c r="K170" s="174" t="s">
        <v>658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342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342</v>
      </c>
      <c r="BM170" s="183" t="s">
        <v>2198</v>
      </c>
    </row>
    <row r="171" s="2" customFormat="1" ht="24.15" customHeight="1">
      <c r="A171" s="38"/>
      <c r="B171" s="171"/>
      <c r="C171" s="172" t="s">
        <v>325</v>
      </c>
      <c r="D171" s="172" t="s">
        <v>258</v>
      </c>
      <c r="E171" s="173" t="s">
        <v>663</v>
      </c>
      <c r="F171" s="174" t="s">
        <v>664</v>
      </c>
      <c r="G171" s="175" t="s">
        <v>604</v>
      </c>
      <c r="H171" s="176">
        <v>0.085999999999999993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2199</v>
      </c>
    </row>
    <row r="172" s="2" customFormat="1" ht="37.8" customHeight="1">
      <c r="A172" s="38"/>
      <c r="B172" s="171"/>
      <c r="C172" s="172" t="s">
        <v>330</v>
      </c>
      <c r="D172" s="172" t="s">
        <v>258</v>
      </c>
      <c r="E172" s="173" t="s">
        <v>666</v>
      </c>
      <c r="F172" s="174" t="s">
        <v>667</v>
      </c>
      <c r="G172" s="175" t="s">
        <v>604</v>
      </c>
      <c r="H172" s="176">
        <v>1.29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2200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2201</v>
      </c>
      <c r="G173" s="14"/>
      <c r="H173" s="196">
        <v>1.29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263</v>
      </c>
      <c r="D174" s="172" t="s">
        <v>258</v>
      </c>
      <c r="E174" s="173" t="s">
        <v>670</v>
      </c>
      <c r="F174" s="174" t="s">
        <v>671</v>
      </c>
      <c r="G174" s="175" t="s">
        <v>604</v>
      </c>
      <c r="H174" s="176">
        <v>0.085999999999999993</v>
      </c>
      <c r="I174" s="177"/>
      <c r="J174" s="178">
        <f>ROUND(I174*H174,2)</f>
        <v>0</v>
      </c>
      <c r="K174" s="174" t="s">
        <v>262</v>
      </c>
      <c r="L174" s="39"/>
      <c r="M174" s="219" t="s">
        <v>1</v>
      </c>
      <c r="N174" s="220" t="s">
        <v>44</v>
      </c>
      <c r="O174" s="221"/>
      <c r="P174" s="222">
        <f>O174*H174</f>
        <v>0</v>
      </c>
      <c r="Q174" s="222">
        <v>0</v>
      </c>
      <c r="R174" s="222">
        <f>Q174*H174</f>
        <v>0</v>
      </c>
      <c r="S174" s="222">
        <v>0</v>
      </c>
      <c r="T174" s="223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2202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0:K17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2203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ROUND((SUM(BE134:BE416)),  2)</f>
        <v>0</v>
      </c>
      <c r="G33" s="38"/>
      <c r="H33" s="38"/>
      <c r="I33" s="128">
        <v>0.20999999999999999</v>
      </c>
      <c r="J33" s="127">
        <f>ROUND(((SUM(BE134:BE416))*I33),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ROUND((SUM(BF134:BF416)),  2)</f>
        <v>0</v>
      </c>
      <c r="G34" s="38"/>
      <c r="H34" s="38"/>
      <c r="I34" s="128">
        <v>0.12</v>
      </c>
      <c r="J34" s="127">
        <f>ROUND(((SUM(BF134:BF416))*I34),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ROUND((SUM(BG134:BG416)),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ROUND((SUM(BH134:BH416)),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ROUND((SUM(BI134:BI416)),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208.4 - Stavební úpravy - místnost č. 318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J135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J136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J157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J168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J174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J176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677</v>
      </c>
      <c r="E103" s="146"/>
      <c r="F103" s="146"/>
      <c r="G103" s="146"/>
      <c r="H103" s="146"/>
      <c r="I103" s="146"/>
      <c r="J103" s="147">
        <f>J177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678</v>
      </c>
      <c r="E104" s="146"/>
      <c r="F104" s="146"/>
      <c r="G104" s="146"/>
      <c r="H104" s="146"/>
      <c r="I104" s="146"/>
      <c r="J104" s="147">
        <f>J190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680</v>
      </c>
      <c r="E105" s="146"/>
      <c r="F105" s="146"/>
      <c r="G105" s="146"/>
      <c r="H105" s="146"/>
      <c r="I105" s="146"/>
      <c r="J105" s="147">
        <f>J246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681</v>
      </c>
      <c r="E106" s="146"/>
      <c r="F106" s="146"/>
      <c r="G106" s="146"/>
      <c r="H106" s="146"/>
      <c r="I106" s="146"/>
      <c r="J106" s="147">
        <f>J314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682</v>
      </c>
      <c r="E107" s="146"/>
      <c r="F107" s="146"/>
      <c r="G107" s="146"/>
      <c r="H107" s="146"/>
      <c r="I107" s="146"/>
      <c r="J107" s="147">
        <f>J360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40"/>
      <c r="C108" s="9"/>
      <c r="D108" s="141" t="s">
        <v>683</v>
      </c>
      <c r="E108" s="142"/>
      <c r="F108" s="142"/>
      <c r="G108" s="142"/>
      <c r="H108" s="142"/>
      <c r="I108" s="142"/>
      <c r="J108" s="143">
        <f>J403</f>
        <v>0</v>
      </c>
      <c r="K108" s="9"/>
      <c r="L108" s="14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44"/>
      <c r="C109" s="10"/>
      <c r="D109" s="145" t="s">
        <v>684</v>
      </c>
      <c r="E109" s="146"/>
      <c r="F109" s="146"/>
      <c r="G109" s="146"/>
      <c r="H109" s="146"/>
      <c r="I109" s="146"/>
      <c r="J109" s="147">
        <f>J404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44"/>
      <c r="C110" s="10"/>
      <c r="D110" s="145" t="s">
        <v>685</v>
      </c>
      <c r="E110" s="146"/>
      <c r="F110" s="146"/>
      <c r="G110" s="146"/>
      <c r="H110" s="146"/>
      <c r="I110" s="146"/>
      <c r="J110" s="147">
        <f>J406</f>
        <v>0</v>
      </c>
      <c r="K110" s="10"/>
      <c r="L110" s="14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44"/>
      <c r="C111" s="10"/>
      <c r="D111" s="145" t="s">
        <v>686</v>
      </c>
      <c r="E111" s="146"/>
      <c r="F111" s="146"/>
      <c r="G111" s="146"/>
      <c r="H111" s="146"/>
      <c r="I111" s="146"/>
      <c r="J111" s="147">
        <f>J408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687</v>
      </c>
      <c r="E112" s="146"/>
      <c r="F112" s="146"/>
      <c r="G112" s="146"/>
      <c r="H112" s="146"/>
      <c r="I112" s="146"/>
      <c r="J112" s="147">
        <f>J411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688</v>
      </c>
      <c r="E113" s="146"/>
      <c r="F113" s="146"/>
      <c r="G113" s="146"/>
      <c r="H113" s="146"/>
      <c r="I113" s="146"/>
      <c r="J113" s="147">
        <f>J413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689</v>
      </c>
      <c r="E114" s="146"/>
      <c r="F114" s="146"/>
      <c r="G114" s="146"/>
      <c r="H114" s="146"/>
      <c r="I114" s="146"/>
      <c r="J114" s="147">
        <f>J415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2" customFormat="1" ht="21.84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60"/>
      <c r="C116" s="61"/>
      <c r="D116" s="61"/>
      <c r="E116" s="61"/>
      <c r="F116" s="61"/>
      <c r="G116" s="61"/>
      <c r="H116" s="61"/>
      <c r="I116" s="61"/>
      <c r="J116" s="61"/>
      <c r="K116" s="61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20" s="2" customFormat="1" ht="6.96" customHeight="1">
      <c r="A120" s="38"/>
      <c r="B120" s="62"/>
      <c r="C120" s="63"/>
      <c r="D120" s="63"/>
      <c r="E120" s="63"/>
      <c r="F120" s="63"/>
      <c r="G120" s="63"/>
      <c r="H120" s="63"/>
      <c r="I120" s="63"/>
      <c r="J120" s="63"/>
      <c r="K120" s="63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24.96" customHeight="1">
      <c r="A121" s="38"/>
      <c r="B121" s="39"/>
      <c r="C121" s="23" t="s">
        <v>240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16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26.25" customHeight="1">
      <c r="A124" s="38"/>
      <c r="B124" s="39"/>
      <c r="C124" s="38"/>
      <c r="D124" s="38"/>
      <c r="E124" s="121" t="str">
        <f>E7</f>
        <v>UPRAVENO ZŠ Pionýrů, Sokolov, Oprava elektroinstalace učeben v 3.NP 1. stupně</v>
      </c>
      <c r="F124" s="32"/>
      <c r="G124" s="32"/>
      <c r="H124" s="32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230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67" t="str">
        <f>E9</f>
        <v>208.4 - Stavební úpravy - místnost č. 318</v>
      </c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22</v>
      </c>
      <c r="D128" s="38"/>
      <c r="E128" s="38"/>
      <c r="F128" s="27" t="str">
        <f>F12</f>
        <v>Pionýrů 1614, 356 01 Sokolov</v>
      </c>
      <c r="G128" s="38"/>
      <c r="H128" s="38"/>
      <c r="I128" s="32" t="s">
        <v>24</v>
      </c>
      <c r="J128" s="69" t="str">
        <f>IF(J12="","",J12)</f>
        <v>30. 1. 2026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26</v>
      </c>
      <c r="D130" s="38"/>
      <c r="E130" s="38"/>
      <c r="F130" s="27" t="str">
        <f>E15</f>
        <v>Město Sokolov</v>
      </c>
      <c r="G130" s="38"/>
      <c r="H130" s="38"/>
      <c r="I130" s="32" t="s">
        <v>33</v>
      </c>
      <c r="J130" s="36" t="str">
        <f>E21</f>
        <v>Josef Dryk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31</v>
      </c>
      <c r="D131" s="38"/>
      <c r="E131" s="38"/>
      <c r="F131" s="27" t="str">
        <f>IF(E18="","",E18)</f>
        <v>Vyplň údaj</v>
      </c>
      <c r="G131" s="38"/>
      <c r="H131" s="38"/>
      <c r="I131" s="32" t="s">
        <v>36</v>
      </c>
      <c r="J131" s="36" t="str">
        <f>E24</f>
        <v>Kateřina Smetanová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0.32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11" customFormat="1" ht="29.28" customHeight="1">
      <c r="A133" s="148"/>
      <c r="B133" s="149"/>
      <c r="C133" s="150" t="s">
        <v>241</v>
      </c>
      <c r="D133" s="151" t="s">
        <v>64</v>
      </c>
      <c r="E133" s="151" t="s">
        <v>60</v>
      </c>
      <c r="F133" s="151" t="s">
        <v>61</v>
      </c>
      <c r="G133" s="151" t="s">
        <v>242</v>
      </c>
      <c r="H133" s="151" t="s">
        <v>243</v>
      </c>
      <c r="I133" s="151" t="s">
        <v>244</v>
      </c>
      <c r="J133" s="151" t="s">
        <v>235</v>
      </c>
      <c r="K133" s="152" t="s">
        <v>245</v>
      </c>
      <c r="L133" s="153"/>
      <c r="M133" s="86" t="s">
        <v>1</v>
      </c>
      <c r="N133" s="87" t="s">
        <v>43</v>
      </c>
      <c r="O133" s="87" t="s">
        <v>246</v>
      </c>
      <c r="P133" s="87" t="s">
        <v>247</v>
      </c>
      <c r="Q133" s="87" t="s">
        <v>248</v>
      </c>
      <c r="R133" s="87" t="s">
        <v>249</v>
      </c>
      <c r="S133" s="87" t="s">
        <v>250</v>
      </c>
      <c r="T133" s="88" t="s">
        <v>251</v>
      </c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</row>
    <row r="134" s="2" customFormat="1" ht="22.8" customHeight="1">
      <c r="A134" s="38"/>
      <c r="B134" s="39"/>
      <c r="C134" s="93" t="s">
        <v>252</v>
      </c>
      <c r="D134" s="38"/>
      <c r="E134" s="38"/>
      <c r="F134" s="38"/>
      <c r="G134" s="38"/>
      <c r="H134" s="38"/>
      <c r="I134" s="38"/>
      <c r="J134" s="154">
        <f>BK134</f>
        <v>0</v>
      </c>
      <c r="K134" s="38"/>
      <c r="L134" s="39"/>
      <c r="M134" s="89"/>
      <c r="N134" s="73"/>
      <c r="O134" s="90"/>
      <c r="P134" s="155">
        <f>P135+P176+P403</f>
        <v>0</v>
      </c>
      <c r="Q134" s="90"/>
      <c r="R134" s="155">
        <f>R135+R176+R403</f>
        <v>0.71948290000000004</v>
      </c>
      <c r="S134" s="90"/>
      <c r="T134" s="156">
        <f>T135+T176+T403</f>
        <v>0.10838320000000001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78</v>
      </c>
      <c r="AU134" s="19" t="s">
        <v>237</v>
      </c>
      <c r="BK134" s="157">
        <f>BK135+BK176+BK403</f>
        <v>0</v>
      </c>
    </row>
    <row r="135" s="12" customFormat="1" ht="25.92" customHeight="1">
      <c r="A135" s="12"/>
      <c r="B135" s="158"/>
      <c r="C135" s="12"/>
      <c r="D135" s="159" t="s">
        <v>78</v>
      </c>
      <c r="E135" s="160" t="s">
        <v>582</v>
      </c>
      <c r="F135" s="160" t="s">
        <v>583</v>
      </c>
      <c r="G135" s="12"/>
      <c r="H135" s="12"/>
      <c r="I135" s="161"/>
      <c r="J135" s="162">
        <f>BK135</f>
        <v>0</v>
      </c>
      <c r="K135" s="12"/>
      <c r="L135" s="158"/>
      <c r="M135" s="163"/>
      <c r="N135" s="164"/>
      <c r="O135" s="164"/>
      <c r="P135" s="165">
        <f>P136+P157+P168+P174</f>
        <v>0</v>
      </c>
      <c r="Q135" s="164"/>
      <c r="R135" s="165">
        <f>R136+R157+R168+R174</f>
        <v>0.40131099999999997</v>
      </c>
      <c r="S135" s="164"/>
      <c r="T135" s="166">
        <f>T136+T157+T168+T174</f>
        <v>0.00096930000000000009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59" t="s">
        <v>87</v>
      </c>
      <c r="AT135" s="167" t="s">
        <v>78</v>
      </c>
      <c r="AU135" s="167" t="s">
        <v>79</v>
      </c>
      <c r="AY135" s="159" t="s">
        <v>255</v>
      </c>
      <c r="BK135" s="168">
        <f>BK136+BK157+BK168+BK174</f>
        <v>0</v>
      </c>
    </row>
    <row r="136" s="12" customFormat="1" ht="22.8" customHeight="1">
      <c r="A136" s="12"/>
      <c r="B136" s="158"/>
      <c r="C136" s="12"/>
      <c r="D136" s="159" t="s">
        <v>78</v>
      </c>
      <c r="E136" s="169" t="s">
        <v>287</v>
      </c>
      <c r="F136" s="169" t="s">
        <v>690</v>
      </c>
      <c r="G136" s="12"/>
      <c r="H136" s="12"/>
      <c r="I136" s="161"/>
      <c r="J136" s="170">
        <f>BK136</f>
        <v>0</v>
      </c>
      <c r="K136" s="12"/>
      <c r="L136" s="158"/>
      <c r="M136" s="163"/>
      <c r="N136" s="164"/>
      <c r="O136" s="164"/>
      <c r="P136" s="165">
        <f>SUM(P137:P156)</f>
        <v>0</v>
      </c>
      <c r="Q136" s="164"/>
      <c r="R136" s="165">
        <f>SUM(R137:R156)</f>
        <v>0.40052144999999995</v>
      </c>
      <c r="S136" s="164"/>
      <c r="T136" s="166">
        <f>SUM(T137:T156)</f>
        <v>0.00096930000000000009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59" t="s">
        <v>87</v>
      </c>
      <c r="AT136" s="167" t="s">
        <v>78</v>
      </c>
      <c r="AU136" s="167" t="s">
        <v>87</v>
      </c>
      <c r="AY136" s="159" t="s">
        <v>255</v>
      </c>
      <c r="BK136" s="168">
        <f>SUM(BK137:BK156)</f>
        <v>0</v>
      </c>
    </row>
    <row r="137" s="2" customFormat="1" ht="24.15" customHeight="1">
      <c r="A137" s="38"/>
      <c r="B137" s="171"/>
      <c r="C137" s="172" t="s">
        <v>87</v>
      </c>
      <c r="D137" s="172" t="s">
        <v>258</v>
      </c>
      <c r="E137" s="173" t="s">
        <v>702</v>
      </c>
      <c r="F137" s="174" t="s">
        <v>703</v>
      </c>
      <c r="G137" s="175" t="s">
        <v>693</v>
      </c>
      <c r="H137" s="176">
        <v>20.465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0.0030000000000000001</v>
      </c>
      <c r="R137" s="181">
        <f>Q137*H137</f>
        <v>0.061394999999999998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2204</v>
      </c>
    </row>
    <row r="138" s="13" customFormat="1">
      <c r="A138" s="13"/>
      <c r="B138" s="185"/>
      <c r="C138" s="13"/>
      <c r="D138" s="186" t="s">
        <v>265</v>
      </c>
      <c r="E138" s="187" t="s">
        <v>1</v>
      </c>
      <c r="F138" s="188" t="s">
        <v>2205</v>
      </c>
      <c r="G138" s="13"/>
      <c r="H138" s="187" t="s">
        <v>1</v>
      </c>
      <c r="I138" s="189"/>
      <c r="J138" s="13"/>
      <c r="K138" s="13"/>
      <c r="L138" s="185"/>
      <c r="M138" s="190"/>
      <c r="N138" s="191"/>
      <c r="O138" s="191"/>
      <c r="P138" s="191"/>
      <c r="Q138" s="191"/>
      <c r="R138" s="191"/>
      <c r="S138" s="191"/>
      <c r="T138" s="19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187" t="s">
        <v>265</v>
      </c>
      <c r="AU138" s="187" t="s">
        <v>90</v>
      </c>
      <c r="AV138" s="13" t="s">
        <v>87</v>
      </c>
      <c r="AW138" s="13" t="s">
        <v>35</v>
      </c>
      <c r="AX138" s="13" t="s">
        <v>79</v>
      </c>
      <c r="AY138" s="187" t="s">
        <v>255</v>
      </c>
    </row>
    <row r="139" s="14" customFormat="1">
      <c r="A139" s="14"/>
      <c r="B139" s="193"/>
      <c r="C139" s="14"/>
      <c r="D139" s="186" t="s">
        <v>265</v>
      </c>
      <c r="E139" s="194" t="s">
        <v>1</v>
      </c>
      <c r="F139" s="195" t="s">
        <v>2206</v>
      </c>
      <c r="G139" s="14"/>
      <c r="H139" s="196">
        <v>29.969999999999999</v>
      </c>
      <c r="I139" s="197"/>
      <c r="J139" s="14"/>
      <c r="K139" s="14"/>
      <c r="L139" s="193"/>
      <c r="M139" s="198"/>
      <c r="N139" s="199"/>
      <c r="O139" s="199"/>
      <c r="P139" s="199"/>
      <c r="Q139" s="199"/>
      <c r="R139" s="199"/>
      <c r="S139" s="199"/>
      <c r="T139" s="20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194" t="s">
        <v>265</v>
      </c>
      <c r="AU139" s="194" t="s">
        <v>90</v>
      </c>
      <c r="AV139" s="14" t="s">
        <v>90</v>
      </c>
      <c r="AW139" s="14" t="s">
        <v>35</v>
      </c>
      <c r="AX139" s="14" t="s">
        <v>79</v>
      </c>
      <c r="AY139" s="194" t="s">
        <v>255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2207</v>
      </c>
      <c r="G140" s="14"/>
      <c r="H140" s="196">
        <v>-0.32900000000000001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79</v>
      </c>
      <c r="AY140" s="194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2208</v>
      </c>
      <c r="G141" s="14"/>
      <c r="H141" s="196">
        <v>-0.376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1391</v>
      </c>
      <c r="G142" s="14"/>
      <c r="H142" s="196">
        <v>-8.8000000000000007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5" customFormat="1">
      <c r="A143" s="15"/>
      <c r="B143" s="201"/>
      <c r="C143" s="15"/>
      <c r="D143" s="186" t="s">
        <v>265</v>
      </c>
      <c r="E143" s="202" t="s">
        <v>1</v>
      </c>
      <c r="F143" s="203" t="s">
        <v>269</v>
      </c>
      <c r="G143" s="15"/>
      <c r="H143" s="204">
        <v>20.464999999999996</v>
      </c>
      <c r="I143" s="205"/>
      <c r="J143" s="15"/>
      <c r="K143" s="15"/>
      <c r="L143" s="201"/>
      <c r="M143" s="206"/>
      <c r="N143" s="207"/>
      <c r="O143" s="207"/>
      <c r="P143" s="207"/>
      <c r="Q143" s="207"/>
      <c r="R143" s="207"/>
      <c r="S143" s="207"/>
      <c r="T143" s="208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02" t="s">
        <v>265</v>
      </c>
      <c r="AU143" s="202" t="s">
        <v>90</v>
      </c>
      <c r="AV143" s="15" t="s">
        <v>270</v>
      </c>
      <c r="AW143" s="15" t="s">
        <v>35</v>
      </c>
      <c r="AX143" s="15" t="s">
        <v>87</v>
      </c>
      <c r="AY143" s="202" t="s">
        <v>255</v>
      </c>
    </row>
    <row r="144" s="2" customFormat="1" ht="37.8" customHeight="1">
      <c r="A144" s="38"/>
      <c r="B144" s="171"/>
      <c r="C144" s="172" t="s">
        <v>90</v>
      </c>
      <c r="D144" s="172" t="s">
        <v>258</v>
      </c>
      <c r="E144" s="173" t="s">
        <v>708</v>
      </c>
      <c r="F144" s="174" t="s">
        <v>709</v>
      </c>
      <c r="G144" s="175" t="s">
        <v>693</v>
      </c>
      <c r="H144" s="176">
        <v>20.465</v>
      </c>
      <c r="I144" s="177"/>
      <c r="J144" s="178">
        <f>ROUND(I144*H144,2)</f>
        <v>0</v>
      </c>
      <c r="K144" s="174" t="s">
        <v>262</v>
      </c>
      <c r="L144" s="39"/>
      <c r="M144" s="179" t="s">
        <v>1</v>
      </c>
      <c r="N144" s="180" t="s">
        <v>44</v>
      </c>
      <c r="O144" s="77"/>
      <c r="P144" s="181">
        <f>O144*H144</f>
        <v>0</v>
      </c>
      <c r="Q144" s="181">
        <v>0.016500000000000001</v>
      </c>
      <c r="R144" s="181">
        <f>Q144*H144</f>
        <v>0.33767249999999999</v>
      </c>
      <c r="S144" s="181">
        <v>0</v>
      </c>
      <c r="T144" s="18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3" t="s">
        <v>270</v>
      </c>
      <c r="AT144" s="183" t="s">
        <v>258</v>
      </c>
      <c r="AU144" s="183" t="s">
        <v>90</v>
      </c>
      <c r="AY144" s="19" t="s">
        <v>255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19" t="s">
        <v>87</v>
      </c>
      <c r="BK144" s="184">
        <f>ROUND(I144*H144,2)</f>
        <v>0</v>
      </c>
      <c r="BL144" s="19" t="s">
        <v>270</v>
      </c>
      <c r="BM144" s="183" t="s">
        <v>2209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2205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4" customFormat="1">
      <c r="A146" s="14"/>
      <c r="B146" s="193"/>
      <c r="C146" s="14"/>
      <c r="D146" s="186" t="s">
        <v>265</v>
      </c>
      <c r="E146" s="194" t="s">
        <v>1</v>
      </c>
      <c r="F146" s="195" t="s">
        <v>2206</v>
      </c>
      <c r="G146" s="14"/>
      <c r="H146" s="196">
        <v>29.969999999999999</v>
      </c>
      <c r="I146" s="197"/>
      <c r="J146" s="14"/>
      <c r="K146" s="14"/>
      <c r="L146" s="193"/>
      <c r="M146" s="198"/>
      <c r="N146" s="199"/>
      <c r="O146" s="199"/>
      <c r="P146" s="199"/>
      <c r="Q146" s="199"/>
      <c r="R146" s="199"/>
      <c r="S146" s="199"/>
      <c r="T146" s="20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194" t="s">
        <v>265</v>
      </c>
      <c r="AU146" s="194" t="s">
        <v>90</v>
      </c>
      <c r="AV146" s="14" t="s">
        <v>90</v>
      </c>
      <c r="AW146" s="14" t="s">
        <v>35</v>
      </c>
      <c r="AX146" s="14" t="s">
        <v>79</v>
      </c>
      <c r="AY146" s="194" t="s">
        <v>255</v>
      </c>
    </row>
    <row r="147" s="14" customFormat="1">
      <c r="A147" s="14"/>
      <c r="B147" s="193"/>
      <c r="C147" s="14"/>
      <c r="D147" s="186" t="s">
        <v>265</v>
      </c>
      <c r="E147" s="194" t="s">
        <v>1</v>
      </c>
      <c r="F147" s="195" t="s">
        <v>2207</v>
      </c>
      <c r="G147" s="14"/>
      <c r="H147" s="196">
        <v>-0.32900000000000001</v>
      </c>
      <c r="I147" s="197"/>
      <c r="J147" s="14"/>
      <c r="K147" s="14"/>
      <c r="L147" s="193"/>
      <c r="M147" s="198"/>
      <c r="N147" s="199"/>
      <c r="O147" s="199"/>
      <c r="P147" s="199"/>
      <c r="Q147" s="199"/>
      <c r="R147" s="199"/>
      <c r="S147" s="199"/>
      <c r="T147" s="20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194" t="s">
        <v>265</v>
      </c>
      <c r="AU147" s="194" t="s">
        <v>90</v>
      </c>
      <c r="AV147" s="14" t="s">
        <v>90</v>
      </c>
      <c r="AW147" s="14" t="s">
        <v>35</v>
      </c>
      <c r="AX147" s="14" t="s">
        <v>79</v>
      </c>
      <c r="AY147" s="194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2208</v>
      </c>
      <c r="G148" s="14"/>
      <c r="H148" s="196">
        <v>-0.376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1391</v>
      </c>
      <c r="G149" s="14"/>
      <c r="H149" s="196">
        <v>-8.8000000000000007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20.464999999999996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3" customHeight="1">
      <c r="A151" s="38"/>
      <c r="B151" s="171"/>
      <c r="C151" s="172" t="s">
        <v>268</v>
      </c>
      <c r="D151" s="172" t="s">
        <v>258</v>
      </c>
      <c r="E151" s="173" t="s">
        <v>711</v>
      </c>
      <c r="F151" s="174" t="s">
        <v>712</v>
      </c>
      <c r="G151" s="175" t="s">
        <v>693</v>
      </c>
      <c r="H151" s="176">
        <v>16.155000000000001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9.0000000000000006E-05</v>
      </c>
      <c r="R151" s="181">
        <f>Q151*H151</f>
        <v>0.0014539500000000003</v>
      </c>
      <c r="S151" s="181">
        <v>6.0000000000000002E-05</v>
      </c>
      <c r="T151" s="182">
        <f>S151*H151</f>
        <v>0.00096930000000000009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2210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714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2211</v>
      </c>
      <c r="G153" s="14"/>
      <c r="H153" s="196">
        <v>1.379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715</v>
      </c>
      <c r="G154" s="14"/>
      <c r="H154" s="196">
        <v>1.5760000000000001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1394</v>
      </c>
      <c r="G155" s="14"/>
      <c r="H155" s="196">
        <v>13.199999999999999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16.155000000000001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12" customFormat="1" ht="22.8" customHeight="1">
      <c r="A157" s="12"/>
      <c r="B157" s="158"/>
      <c r="C157" s="12"/>
      <c r="D157" s="159" t="s">
        <v>78</v>
      </c>
      <c r="E157" s="169" t="s">
        <v>301</v>
      </c>
      <c r="F157" s="169" t="s">
        <v>584</v>
      </c>
      <c r="G157" s="12"/>
      <c r="H157" s="12"/>
      <c r="I157" s="161"/>
      <c r="J157" s="170">
        <f>BK157</f>
        <v>0</v>
      </c>
      <c r="K157" s="12"/>
      <c r="L157" s="158"/>
      <c r="M157" s="163"/>
      <c r="N157" s="164"/>
      <c r="O157" s="164"/>
      <c r="P157" s="165">
        <f>SUM(P158:P167)</f>
        <v>0</v>
      </c>
      <c r="Q157" s="164"/>
      <c r="R157" s="165">
        <f>SUM(R158:R167)</f>
        <v>0.00078954999999999997</v>
      </c>
      <c r="S157" s="164"/>
      <c r="T157" s="166">
        <f>SUM(T158:T167)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59" t="s">
        <v>87</v>
      </c>
      <c r="AT157" s="167" t="s">
        <v>78</v>
      </c>
      <c r="AU157" s="167" t="s">
        <v>87</v>
      </c>
      <c r="AY157" s="159" t="s">
        <v>255</v>
      </c>
      <c r="BK157" s="168">
        <f>SUM(BK158:BK167)</f>
        <v>0</v>
      </c>
    </row>
    <row r="158" s="2" customFormat="1" ht="37.8" customHeight="1">
      <c r="A158" s="38"/>
      <c r="B158" s="171"/>
      <c r="C158" s="172" t="s">
        <v>270</v>
      </c>
      <c r="D158" s="172" t="s">
        <v>258</v>
      </c>
      <c r="E158" s="173" t="s">
        <v>718</v>
      </c>
      <c r="F158" s="174" t="s">
        <v>719</v>
      </c>
      <c r="G158" s="175" t="s">
        <v>693</v>
      </c>
      <c r="H158" s="176">
        <v>15.699999999999999</v>
      </c>
      <c r="I158" s="177"/>
      <c r="J158" s="178">
        <f>ROUND(I158*H158,2)</f>
        <v>0</v>
      </c>
      <c r="K158" s="174" t="s">
        <v>262</v>
      </c>
      <c r="L158" s="39"/>
      <c r="M158" s="179" t="s">
        <v>1</v>
      </c>
      <c r="N158" s="180" t="s">
        <v>44</v>
      </c>
      <c r="O158" s="77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3" t="s">
        <v>270</v>
      </c>
      <c r="AT158" s="183" t="s">
        <v>258</v>
      </c>
      <c r="AU158" s="183" t="s">
        <v>90</v>
      </c>
      <c r="AY158" s="19" t="s">
        <v>255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19" t="s">
        <v>87</v>
      </c>
      <c r="BK158" s="184">
        <f>ROUND(I158*H158,2)</f>
        <v>0</v>
      </c>
      <c r="BL158" s="19" t="s">
        <v>270</v>
      </c>
      <c r="BM158" s="183" t="s">
        <v>2212</v>
      </c>
    </row>
    <row r="159" s="14" customFormat="1">
      <c r="A159" s="14"/>
      <c r="B159" s="193"/>
      <c r="C159" s="14"/>
      <c r="D159" s="186" t="s">
        <v>265</v>
      </c>
      <c r="E159" s="194" t="s">
        <v>1</v>
      </c>
      <c r="F159" s="195" t="s">
        <v>2213</v>
      </c>
      <c r="G159" s="14"/>
      <c r="H159" s="196">
        <v>15.699999999999999</v>
      </c>
      <c r="I159" s="197"/>
      <c r="J159" s="14"/>
      <c r="K159" s="14"/>
      <c r="L159" s="193"/>
      <c r="M159" s="198"/>
      <c r="N159" s="199"/>
      <c r="O159" s="199"/>
      <c r="P159" s="199"/>
      <c r="Q159" s="199"/>
      <c r="R159" s="199"/>
      <c r="S159" s="199"/>
      <c r="T159" s="20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194" t="s">
        <v>265</v>
      </c>
      <c r="AU159" s="194" t="s">
        <v>90</v>
      </c>
      <c r="AV159" s="14" t="s">
        <v>90</v>
      </c>
      <c r="AW159" s="14" t="s">
        <v>35</v>
      </c>
      <c r="AX159" s="14" t="s">
        <v>87</v>
      </c>
      <c r="AY159" s="194" t="s">
        <v>255</v>
      </c>
    </row>
    <row r="160" s="2" customFormat="1" ht="37.8" customHeight="1">
      <c r="A160" s="38"/>
      <c r="B160" s="171"/>
      <c r="C160" s="172" t="s">
        <v>282</v>
      </c>
      <c r="D160" s="172" t="s">
        <v>258</v>
      </c>
      <c r="E160" s="173" t="s">
        <v>722</v>
      </c>
      <c r="F160" s="174" t="s">
        <v>723</v>
      </c>
      <c r="G160" s="175" t="s">
        <v>693</v>
      </c>
      <c r="H160" s="176">
        <v>16.155000000000001</v>
      </c>
      <c r="I160" s="177"/>
      <c r="J160" s="178">
        <f>ROUND(I160*H160,2)</f>
        <v>0</v>
      </c>
      <c r="K160" s="174" t="s">
        <v>262</v>
      </c>
      <c r="L160" s="39"/>
      <c r="M160" s="179" t="s">
        <v>1</v>
      </c>
      <c r="N160" s="180" t="s">
        <v>44</v>
      </c>
      <c r="O160" s="77"/>
      <c r="P160" s="181">
        <f>O160*H160</f>
        <v>0</v>
      </c>
      <c r="Q160" s="181">
        <v>1.0000000000000001E-05</v>
      </c>
      <c r="R160" s="181">
        <f>Q160*H160</f>
        <v>0.00016155000000000002</v>
      </c>
      <c r="S160" s="181">
        <v>0</v>
      </c>
      <c r="T160" s="18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3" t="s">
        <v>270</v>
      </c>
      <c r="AT160" s="183" t="s">
        <v>258</v>
      </c>
      <c r="AU160" s="183" t="s">
        <v>90</v>
      </c>
      <c r="AY160" s="19" t="s">
        <v>255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19" t="s">
        <v>87</v>
      </c>
      <c r="BK160" s="184">
        <f>ROUND(I160*H160,2)</f>
        <v>0</v>
      </c>
      <c r="BL160" s="19" t="s">
        <v>270</v>
      </c>
      <c r="BM160" s="183" t="s">
        <v>2214</v>
      </c>
    </row>
    <row r="161" s="13" customFormat="1">
      <c r="A161" s="13"/>
      <c r="B161" s="185"/>
      <c r="C161" s="13"/>
      <c r="D161" s="186" t="s">
        <v>265</v>
      </c>
      <c r="E161" s="187" t="s">
        <v>1</v>
      </c>
      <c r="F161" s="188" t="s">
        <v>714</v>
      </c>
      <c r="G161" s="13"/>
      <c r="H161" s="187" t="s">
        <v>1</v>
      </c>
      <c r="I161" s="189"/>
      <c r="J161" s="13"/>
      <c r="K161" s="13"/>
      <c r="L161" s="185"/>
      <c r="M161" s="190"/>
      <c r="N161" s="191"/>
      <c r="O161" s="191"/>
      <c r="P161" s="191"/>
      <c r="Q161" s="191"/>
      <c r="R161" s="191"/>
      <c r="S161" s="191"/>
      <c r="T161" s="19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87" t="s">
        <v>265</v>
      </c>
      <c r="AU161" s="187" t="s">
        <v>90</v>
      </c>
      <c r="AV161" s="13" t="s">
        <v>87</v>
      </c>
      <c r="AW161" s="13" t="s">
        <v>35</v>
      </c>
      <c r="AX161" s="13" t="s">
        <v>79</v>
      </c>
      <c r="AY161" s="187" t="s">
        <v>255</v>
      </c>
    </row>
    <row r="162" s="14" customFormat="1">
      <c r="A162" s="14"/>
      <c r="B162" s="193"/>
      <c r="C162" s="14"/>
      <c r="D162" s="186" t="s">
        <v>265</v>
      </c>
      <c r="E162" s="194" t="s">
        <v>1</v>
      </c>
      <c r="F162" s="195" t="s">
        <v>2211</v>
      </c>
      <c r="G162" s="14"/>
      <c r="H162" s="196">
        <v>1.379</v>
      </c>
      <c r="I162" s="197"/>
      <c r="J162" s="14"/>
      <c r="K162" s="14"/>
      <c r="L162" s="193"/>
      <c r="M162" s="198"/>
      <c r="N162" s="199"/>
      <c r="O162" s="199"/>
      <c r="P162" s="199"/>
      <c r="Q162" s="199"/>
      <c r="R162" s="199"/>
      <c r="S162" s="199"/>
      <c r="T162" s="20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4" t="s">
        <v>265</v>
      </c>
      <c r="AU162" s="194" t="s">
        <v>90</v>
      </c>
      <c r="AV162" s="14" t="s">
        <v>90</v>
      </c>
      <c r="AW162" s="14" t="s">
        <v>35</v>
      </c>
      <c r="AX162" s="14" t="s">
        <v>79</v>
      </c>
      <c r="AY162" s="194" t="s">
        <v>255</v>
      </c>
    </row>
    <row r="163" s="14" customFormat="1">
      <c r="A163" s="14"/>
      <c r="B163" s="193"/>
      <c r="C163" s="14"/>
      <c r="D163" s="186" t="s">
        <v>265</v>
      </c>
      <c r="E163" s="194" t="s">
        <v>1</v>
      </c>
      <c r="F163" s="195" t="s">
        <v>715</v>
      </c>
      <c r="G163" s="14"/>
      <c r="H163" s="196">
        <v>1.5760000000000001</v>
      </c>
      <c r="I163" s="197"/>
      <c r="J163" s="14"/>
      <c r="K163" s="14"/>
      <c r="L163" s="193"/>
      <c r="M163" s="198"/>
      <c r="N163" s="199"/>
      <c r="O163" s="199"/>
      <c r="P163" s="199"/>
      <c r="Q163" s="199"/>
      <c r="R163" s="199"/>
      <c r="S163" s="199"/>
      <c r="T163" s="20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4" t="s">
        <v>265</v>
      </c>
      <c r="AU163" s="194" t="s">
        <v>90</v>
      </c>
      <c r="AV163" s="14" t="s">
        <v>90</v>
      </c>
      <c r="AW163" s="14" t="s">
        <v>35</v>
      </c>
      <c r="AX163" s="14" t="s">
        <v>79</v>
      </c>
      <c r="AY163" s="194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1394</v>
      </c>
      <c r="G164" s="14"/>
      <c r="H164" s="196">
        <v>13.199999999999999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5" customFormat="1">
      <c r="A165" s="15"/>
      <c r="B165" s="201"/>
      <c r="C165" s="15"/>
      <c r="D165" s="186" t="s">
        <v>265</v>
      </c>
      <c r="E165" s="202" t="s">
        <v>1</v>
      </c>
      <c r="F165" s="203" t="s">
        <v>269</v>
      </c>
      <c r="G165" s="15"/>
      <c r="H165" s="204">
        <v>16.155000000000001</v>
      </c>
      <c r="I165" s="205"/>
      <c r="J165" s="15"/>
      <c r="K165" s="15"/>
      <c r="L165" s="201"/>
      <c r="M165" s="206"/>
      <c r="N165" s="207"/>
      <c r="O165" s="207"/>
      <c r="P165" s="207"/>
      <c r="Q165" s="207"/>
      <c r="R165" s="207"/>
      <c r="S165" s="207"/>
      <c r="T165" s="20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02" t="s">
        <v>265</v>
      </c>
      <c r="AU165" s="202" t="s">
        <v>90</v>
      </c>
      <c r="AV165" s="15" t="s">
        <v>270</v>
      </c>
      <c r="AW165" s="15" t="s">
        <v>35</v>
      </c>
      <c r="AX165" s="15" t="s">
        <v>87</v>
      </c>
      <c r="AY165" s="202" t="s">
        <v>255</v>
      </c>
    </row>
    <row r="166" s="2" customFormat="1" ht="37.8" customHeight="1">
      <c r="A166" s="38"/>
      <c r="B166" s="171"/>
      <c r="C166" s="172" t="s">
        <v>287</v>
      </c>
      <c r="D166" s="172" t="s">
        <v>258</v>
      </c>
      <c r="E166" s="173" t="s">
        <v>725</v>
      </c>
      <c r="F166" s="174" t="s">
        <v>726</v>
      </c>
      <c r="G166" s="175" t="s">
        <v>693</v>
      </c>
      <c r="H166" s="176">
        <v>15.699999999999999</v>
      </c>
      <c r="I166" s="177"/>
      <c r="J166" s="178">
        <f>ROUND(I166*H166,2)</f>
        <v>0</v>
      </c>
      <c r="K166" s="174" t="s">
        <v>262</v>
      </c>
      <c r="L166" s="39"/>
      <c r="M166" s="179" t="s">
        <v>1</v>
      </c>
      <c r="N166" s="180" t="s">
        <v>44</v>
      </c>
      <c r="O166" s="77"/>
      <c r="P166" s="181">
        <f>O166*H166</f>
        <v>0</v>
      </c>
      <c r="Q166" s="181">
        <v>4.0000000000000003E-05</v>
      </c>
      <c r="R166" s="181">
        <f>Q166*H166</f>
        <v>0.00062799999999999998</v>
      </c>
      <c r="S166" s="181">
        <v>0</v>
      </c>
      <c r="T166" s="18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83" t="s">
        <v>270</v>
      </c>
      <c r="AT166" s="183" t="s">
        <v>258</v>
      </c>
      <c r="AU166" s="183" t="s">
        <v>90</v>
      </c>
      <c r="AY166" s="19" t="s">
        <v>255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19" t="s">
        <v>87</v>
      </c>
      <c r="BK166" s="184">
        <f>ROUND(I166*H166,2)</f>
        <v>0</v>
      </c>
      <c r="BL166" s="19" t="s">
        <v>270</v>
      </c>
      <c r="BM166" s="183" t="s">
        <v>2215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2213</v>
      </c>
      <c r="G167" s="14"/>
      <c r="H167" s="196">
        <v>15.699999999999999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87</v>
      </c>
      <c r="AY167" s="194" t="s">
        <v>255</v>
      </c>
    </row>
    <row r="168" s="12" customFormat="1" ht="22.8" customHeight="1">
      <c r="A168" s="12"/>
      <c r="B168" s="158"/>
      <c r="C168" s="12"/>
      <c r="D168" s="159" t="s">
        <v>78</v>
      </c>
      <c r="E168" s="169" t="s">
        <v>600</v>
      </c>
      <c r="F168" s="169" t="s">
        <v>601</v>
      </c>
      <c r="G168" s="12"/>
      <c r="H168" s="12"/>
      <c r="I168" s="161"/>
      <c r="J168" s="170">
        <f>BK168</f>
        <v>0</v>
      </c>
      <c r="K168" s="12"/>
      <c r="L168" s="158"/>
      <c r="M168" s="163"/>
      <c r="N168" s="164"/>
      <c r="O168" s="164"/>
      <c r="P168" s="165">
        <f>SUM(P169:P173)</f>
        <v>0</v>
      </c>
      <c r="Q168" s="164"/>
      <c r="R168" s="165">
        <f>SUM(R169:R173)</f>
        <v>0</v>
      </c>
      <c r="S168" s="164"/>
      <c r="T168" s="166">
        <f>SUM(T169:T173)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159" t="s">
        <v>87</v>
      </c>
      <c r="AT168" s="167" t="s">
        <v>78</v>
      </c>
      <c r="AU168" s="167" t="s">
        <v>87</v>
      </c>
      <c r="AY168" s="159" t="s">
        <v>255</v>
      </c>
      <c r="BK168" s="168">
        <f>SUM(BK169:BK173)</f>
        <v>0</v>
      </c>
    </row>
    <row r="169" s="2" customFormat="1" ht="37.8" customHeight="1">
      <c r="A169" s="38"/>
      <c r="B169" s="171"/>
      <c r="C169" s="172" t="s">
        <v>291</v>
      </c>
      <c r="D169" s="172" t="s">
        <v>258</v>
      </c>
      <c r="E169" s="173" t="s">
        <v>728</v>
      </c>
      <c r="F169" s="174" t="s">
        <v>729</v>
      </c>
      <c r="G169" s="175" t="s">
        <v>604</v>
      </c>
      <c r="H169" s="176">
        <v>0.108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270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270</v>
      </c>
      <c r="BM169" s="183" t="s">
        <v>2216</v>
      </c>
    </row>
    <row r="170" s="2" customFormat="1" ht="33" customHeight="1">
      <c r="A170" s="38"/>
      <c r="B170" s="171"/>
      <c r="C170" s="172" t="s">
        <v>280</v>
      </c>
      <c r="D170" s="172" t="s">
        <v>258</v>
      </c>
      <c r="E170" s="173" t="s">
        <v>606</v>
      </c>
      <c r="F170" s="174" t="s">
        <v>607</v>
      </c>
      <c r="G170" s="175" t="s">
        <v>604</v>
      </c>
      <c r="H170" s="176">
        <v>0.108</v>
      </c>
      <c r="I170" s="177"/>
      <c r="J170" s="178">
        <f>ROUND(I170*H170,2)</f>
        <v>0</v>
      </c>
      <c r="K170" s="174" t="s">
        <v>262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270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2217</v>
      </c>
    </row>
    <row r="171" s="2" customFormat="1" ht="44.25" customHeight="1">
      <c r="A171" s="38"/>
      <c r="B171" s="171"/>
      <c r="C171" s="172" t="s">
        <v>301</v>
      </c>
      <c r="D171" s="172" t="s">
        <v>258</v>
      </c>
      <c r="E171" s="173" t="s">
        <v>609</v>
      </c>
      <c r="F171" s="174" t="s">
        <v>732</v>
      </c>
      <c r="G171" s="175" t="s">
        <v>604</v>
      </c>
      <c r="H171" s="176">
        <v>1.6200000000000001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2218</v>
      </c>
    </row>
    <row r="172" s="14" customFormat="1">
      <c r="A172" s="14"/>
      <c r="B172" s="193"/>
      <c r="C172" s="14"/>
      <c r="D172" s="186" t="s">
        <v>265</v>
      </c>
      <c r="E172" s="194" t="s">
        <v>1</v>
      </c>
      <c r="F172" s="195" t="s">
        <v>2219</v>
      </c>
      <c r="G172" s="14"/>
      <c r="H172" s="196">
        <v>1.6200000000000001</v>
      </c>
      <c r="I172" s="197"/>
      <c r="J172" s="14"/>
      <c r="K172" s="14"/>
      <c r="L172" s="193"/>
      <c r="M172" s="198"/>
      <c r="N172" s="199"/>
      <c r="O172" s="199"/>
      <c r="P172" s="199"/>
      <c r="Q172" s="199"/>
      <c r="R172" s="199"/>
      <c r="S172" s="199"/>
      <c r="T172" s="20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4" t="s">
        <v>265</v>
      </c>
      <c r="AU172" s="194" t="s">
        <v>90</v>
      </c>
      <c r="AV172" s="14" t="s">
        <v>90</v>
      </c>
      <c r="AW172" s="14" t="s">
        <v>35</v>
      </c>
      <c r="AX172" s="14" t="s">
        <v>87</v>
      </c>
      <c r="AY172" s="194" t="s">
        <v>255</v>
      </c>
    </row>
    <row r="173" s="2" customFormat="1" ht="44.25" customHeight="1">
      <c r="A173" s="38"/>
      <c r="B173" s="171"/>
      <c r="C173" s="172" t="s">
        <v>307</v>
      </c>
      <c r="D173" s="172" t="s">
        <v>258</v>
      </c>
      <c r="E173" s="173" t="s">
        <v>616</v>
      </c>
      <c r="F173" s="174" t="s">
        <v>617</v>
      </c>
      <c r="G173" s="175" t="s">
        <v>604</v>
      </c>
      <c r="H173" s="176">
        <v>0.108</v>
      </c>
      <c r="I173" s="177"/>
      <c r="J173" s="178">
        <f>ROUND(I173*H173,2)</f>
        <v>0</v>
      </c>
      <c r="K173" s="174" t="s">
        <v>262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270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2220</v>
      </c>
    </row>
    <row r="174" s="12" customFormat="1" ht="22.8" customHeight="1">
      <c r="A174" s="12"/>
      <c r="B174" s="158"/>
      <c r="C174" s="12"/>
      <c r="D174" s="159" t="s">
        <v>78</v>
      </c>
      <c r="E174" s="169" t="s">
        <v>736</v>
      </c>
      <c r="F174" s="169" t="s">
        <v>737</v>
      </c>
      <c r="G174" s="12"/>
      <c r="H174" s="12"/>
      <c r="I174" s="161"/>
      <c r="J174" s="170">
        <f>BK174</f>
        <v>0</v>
      </c>
      <c r="K174" s="12"/>
      <c r="L174" s="158"/>
      <c r="M174" s="163"/>
      <c r="N174" s="164"/>
      <c r="O174" s="164"/>
      <c r="P174" s="165">
        <f>P175</f>
        <v>0</v>
      </c>
      <c r="Q174" s="164"/>
      <c r="R174" s="165">
        <f>R175</f>
        <v>0</v>
      </c>
      <c r="S174" s="164"/>
      <c r="T174" s="166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59" t="s">
        <v>87</v>
      </c>
      <c r="AT174" s="167" t="s">
        <v>78</v>
      </c>
      <c r="AU174" s="167" t="s">
        <v>87</v>
      </c>
      <c r="AY174" s="159" t="s">
        <v>255</v>
      </c>
      <c r="BK174" s="168">
        <f>BK175</f>
        <v>0</v>
      </c>
    </row>
    <row r="175" s="2" customFormat="1" ht="62.7" customHeight="1">
      <c r="A175" s="38"/>
      <c r="B175" s="171"/>
      <c r="C175" s="172" t="s">
        <v>312</v>
      </c>
      <c r="D175" s="172" t="s">
        <v>258</v>
      </c>
      <c r="E175" s="173" t="s">
        <v>738</v>
      </c>
      <c r="F175" s="174" t="s">
        <v>739</v>
      </c>
      <c r="G175" s="175" t="s">
        <v>604</v>
      </c>
      <c r="H175" s="176">
        <v>0.40100000000000002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270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2221</v>
      </c>
    </row>
    <row r="176" s="12" customFormat="1" ht="25.92" customHeight="1">
      <c r="A176" s="12"/>
      <c r="B176" s="158"/>
      <c r="C176" s="12"/>
      <c r="D176" s="159" t="s">
        <v>78</v>
      </c>
      <c r="E176" s="160" t="s">
        <v>253</v>
      </c>
      <c r="F176" s="160" t="s">
        <v>254</v>
      </c>
      <c r="G176" s="12"/>
      <c r="H176" s="12"/>
      <c r="I176" s="161"/>
      <c r="J176" s="162">
        <f>BK176</f>
        <v>0</v>
      </c>
      <c r="K176" s="12"/>
      <c r="L176" s="158"/>
      <c r="M176" s="163"/>
      <c r="N176" s="164"/>
      <c r="O176" s="164"/>
      <c r="P176" s="165">
        <f>P177+P190+P246+P314+P360</f>
        <v>0</v>
      </c>
      <c r="Q176" s="164"/>
      <c r="R176" s="165">
        <f>R177+R190+R246+R314+R360</f>
        <v>0.31817190000000001</v>
      </c>
      <c r="S176" s="164"/>
      <c r="T176" s="166">
        <f>T177+T190+T246+T314+T360</f>
        <v>0.10741390000000001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59" t="s">
        <v>90</v>
      </c>
      <c r="AT176" s="167" t="s">
        <v>78</v>
      </c>
      <c r="AU176" s="167" t="s">
        <v>79</v>
      </c>
      <c r="AY176" s="159" t="s">
        <v>255</v>
      </c>
      <c r="BK176" s="168">
        <f>BK177+BK190+BK246+BK314+BK360</f>
        <v>0</v>
      </c>
    </row>
    <row r="177" s="12" customFormat="1" ht="22.8" customHeight="1">
      <c r="A177" s="12"/>
      <c r="B177" s="158"/>
      <c r="C177" s="12"/>
      <c r="D177" s="159" t="s">
        <v>78</v>
      </c>
      <c r="E177" s="169" t="s">
        <v>741</v>
      </c>
      <c r="F177" s="169" t="s">
        <v>742</v>
      </c>
      <c r="G177" s="12"/>
      <c r="H177" s="12"/>
      <c r="I177" s="161"/>
      <c r="J177" s="170">
        <f>BK177</f>
        <v>0</v>
      </c>
      <c r="K177" s="12"/>
      <c r="L177" s="158"/>
      <c r="M177" s="163"/>
      <c r="N177" s="164"/>
      <c r="O177" s="164"/>
      <c r="P177" s="165">
        <f>SUM(P178:P189)</f>
        <v>0</v>
      </c>
      <c r="Q177" s="164"/>
      <c r="R177" s="165">
        <f>SUM(R178:R189)</f>
        <v>0.20886000000000002</v>
      </c>
      <c r="S177" s="164"/>
      <c r="T177" s="166">
        <f>SUM(T178:T189)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159" t="s">
        <v>90</v>
      </c>
      <c r="AT177" s="167" t="s">
        <v>78</v>
      </c>
      <c r="AU177" s="167" t="s">
        <v>87</v>
      </c>
      <c r="AY177" s="159" t="s">
        <v>255</v>
      </c>
      <c r="BK177" s="168">
        <f>SUM(BK178:BK189)</f>
        <v>0</v>
      </c>
    </row>
    <row r="178" s="2" customFormat="1" ht="49.05" customHeight="1">
      <c r="A178" s="38"/>
      <c r="B178" s="171"/>
      <c r="C178" s="172" t="s">
        <v>8</v>
      </c>
      <c r="D178" s="172" t="s">
        <v>258</v>
      </c>
      <c r="E178" s="173" t="s">
        <v>1112</v>
      </c>
      <c r="F178" s="174" t="s">
        <v>1113</v>
      </c>
      <c r="G178" s="175" t="s">
        <v>693</v>
      </c>
      <c r="H178" s="176">
        <v>15.699999999999999</v>
      </c>
      <c r="I178" s="177"/>
      <c r="J178" s="178">
        <f>ROUND(I178*H178,2)</f>
        <v>0</v>
      </c>
      <c r="K178" s="174" t="s">
        <v>262</v>
      </c>
      <c r="L178" s="39"/>
      <c r="M178" s="179" t="s">
        <v>1</v>
      </c>
      <c r="N178" s="180" t="s">
        <v>44</v>
      </c>
      <c r="O178" s="77"/>
      <c r="P178" s="181">
        <f>O178*H178</f>
        <v>0</v>
      </c>
      <c r="Q178" s="181">
        <v>0.012200000000000001</v>
      </c>
      <c r="R178" s="181">
        <f>Q178*H178</f>
        <v>0.19154000000000002</v>
      </c>
      <c r="S178" s="181">
        <v>0</v>
      </c>
      <c r="T178" s="18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3" t="s">
        <v>263</v>
      </c>
      <c r="AT178" s="183" t="s">
        <v>258</v>
      </c>
      <c r="AU178" s="183" t="s">
        <v>90</v>
      </c>
      <c r="AY178" s="19" t="s">
        <v>255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19" t="s">
        <v>87</v>
      </c>
      <c r="BK178" s="184">
        <f>ROUND(I178*H178,2)</f>
        <v>0</v>
      </c>
      <c r="BL178" s="19" t="s">
        <v>263</v>
      </c>
      <c r="BM178" s="183" t="s">
        <v>2222</v>
      </c>
    </row>
    <row r="179" s="13" customFormat="1">
      <c r="A179" s="13"/>
      <c r="B179" s="185"/>
      <c r="C179" s="13"/>
      <c r="D179" s="186" t="s">
        <v>265</v>
      </c>
      <c r="E179" s="187" t="s">
        <v>1</v>
      </c>
      <c r="F179" s="188" t="s">
        <v>2205</v>
      </c>
      <c r="G179" s="13"/>
      <c r="H179" s="187" t="s">
        <v>1</v>
      </c>
      <c r="I179" s="189"/>
      <c r="J179" s="13"/>
      <c r="K179" s="13"/>
      <c r="L179" s="185"/>
      <c r="M179" s="190"/>
      <c r="N179" s="191"/>
      <c r="O179" s="191"/>
      <c r="P179" s="191"/>
      <c r="Q179" s="191"/>
      <c r="R179" s="191"/>
      <c r="S179" s="191"/>
      <c r="T179" s="19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87" t="s">
        <v>265</v>
      </c>
      <c r="AU179" s="187" t="s">
        <v>90</v>
      </c>
      <c r="AV179" s="13" t="s">
        <v>87</v>
      </c>
      <c r="AW179" s="13" t="s">
        <v>35</v>
      </c>
      <c r="AX179" s="13" t="s">
        <v>79</v>
      </c>
      <c r="AY179" s="187" t="s">
        <v>255</v>
      </c>
    </row>
    <row r="180" s="14" customFormat="1">
      <c r="A180" s="14"/>
      <c r="B180" s="193"/>
      <c r="C180" s="14"/>
      <c r="D180" s="186" t="s">
        <v>265</v>
      </c>
      <c r="E180" s="194" t="s">
        <v>1</v>
      </c>
      <c r="F180" s="195" t="s">
        <v>2213</v>
      </c>
      <c r="G180" s="14"/>
      <c r="H180" s="196">
        <v>15.699999999999999</v>
      </c>
      <c r="I180" s="197"/>
      <c r="J180" s="14"/>
      <c r="K180" s="14"/>
      <c r="L180" s="193"/>
      <c r="M180" s="198"/>
      <c r="N180" s="199"/>
      <c r="O180" s="199"/>
      <c r="P180" s="199"/>
      <c r="Q180" s="199"/>
      <c r="R180" s="199"/>
      <c r="S180" s="199"/>
      <c r="T180" s="20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194" t="s">
        <v>265</v>
      </c>
      <c r="AU180" s="194" t="s">
        <v>90</v>
      </c>
      <c r="AV180" s="14" t="s">
        <v>90</v>
      </c>
      <c r="AW180" s="14" t="s">
        <v>35</v>
      </c>
      <c r="AX180" s="14" t="s">
        <v>79</v>
      </c>
      <c r="AY180" s="194" t="s">
        <v>255</v>
      </c>
    </row>
    <row r="181" s="15" customFormat="1">
      <c r="A181" s="15"/>
      <c r="B181" s="201"/>
      <c r="C181" s="15"/>
      <c r="D181" s="186" t="s">
        <v>265</v>
      </c>
      <c r="E181" s="202" t="s">
        <v>1</v>
      </c>
      <c r="F181" s="203" t="s">
        <v>269</v>
      </c>
      <c r="G181" s="15"/>
      <c r="H181" s="204">
        <v>15.699999999999999</v>
      </c>
      <c r="I181" s="205"/>
      <c r="J181" s="15"/>
      <c r="K181" s="15"/>
      <c r="L181" s="201"/>
      <c r="M181" s="206"/>
      <c r="N181" s="207"/>
      <c r="O181" s="207"/>
      <c r="P181" s="207"/>
      <c r="Q181" s="207"/>
      <c r="R181" s="207"/>
      <c r="S181" s="207"/>
      <c r="T181" s="20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02" t="s">
        <v>265</v>
      </c>
      <c r="AU181" s="202" t="s">
        <v>90</v>
      </c>
      <c r="AV181" s="15" t="s">
        <v>270</v>
      </c>
      <c r="AW181" s="15" t="s">
        <v>35</v>
      </c>
      <c r="AX181" s="15" t="s">
        <v>87</v>
      </c>
      <c r="AY181" s="202" t="s">
        <v>255</v>
      </c>
    </row>
    <row r="182" s="2" customFormat="1" ht="44.25" customHeight="1">
      <c r="A182" s="38"/>
      <c r="B182" s="171"/>
      <c r="C182" s="172" t="s">
        <v>320</v>
      </c>
      <c r="D182" s="172" t="s">
        <v>258</v>
      </c>
      <c r="E182" s="173" t="s">
        <v>2223</v>
      </c>
      <c r="F182" s="174" t="s">
        <v>2224</v>
      </c>
      <c r="G182" s="175" t="s">
        <v>297</v>
      </c>
      <c r="H182" s="176">
        <v>3</v>
      </c>
      <c r="I182" s="177"/>
      <c r="J182" s="178">
        <f>ROUND(I182*H182,2)</f>
        <v>0</v>
      </c>
      <c r="K182" s="174" t="s">
        <v>262</v>
      </c>
      <c r="L182" s="39"/>
      <c r="M182" s="179" t="s">
        <v>1</v>
      </c>
      <c r="N182" s="180" t="s">
        <v>44</v>
      </c>
      <c r="O182" s="77"/>
      <c r="P182" s="181">
        <f>O182*H182</f>
        <v>0</v>
      </c>
      <c r="Q182" s="181">
        <v>0.0050299999999999997</v>
      </c>
      <c r="R182" s="181">
        <f>Q182*H182</f>
        <v>0.015089999999999999</v>
      </c>
      <c r="S182" s="181">
        <v>0</v>
      </c>
      <c r="T182" s="18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3" t="s">
        <v>263</v>
      </c>
      <c r="AT182" s="183" t="s">
        <v>258</v>
      </c>
      <c r="AU182" s="183" t="s">
        <v>90</v>
      </c>
      <c r="AY182" s="19" t="s">
        <v>255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19" t="s">
        <v>87</v>
      </c>
      <c r="BK182" s="184">
        <f>ROUND(I182*H182,2)</f>
        <v>0</v>
      </c>
      <c r="BL182" s="19" t="s">
        <v>263</v>
      </c>
      <c r="BM182" s="183" t="s">
        <v>2225</v>
      </c>
    </row>
    <row r="183" s="13" customFormat="1">
      <c r="A183" s="13"/>
      <c r="B183" s="185"/>
      <c r="C183" s="13"/>
      <c r="D183" s="186" t="s">
        <v>265</v>
      </c>
      <c r="E183" s="187" t="s">
        <v>1</v>
      </c>
      <c r="F183" s="188" t="s">
        <v>2226</v>
      </c>
      <c r="G183" s="13"/>
      <c r="H183" s="187" t="s">
        <v>1</v>
      </c>
      <c r="I183" s="189"/>
      <c r="J183" s="13"/>
      <c r="K183" s="13"/>
      <c r="L183" s="185"/>
      <c r="M183" s="190"/>
      <c r="N183" s="191"/>
      <c r="O183" s="191"/>
      <c r="P183" s="191"/>
      <c r="Q183" s="191"/>
      <c r="R183" s="191"/>
      <c r="S183" s="191"/>
      <c r="T183" s="19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87" t="s">
        <v>265</v>
      </c>
      <c r="AU183" s="187" t="s">
        <v>90</v>
      </c>
      <c r="AV183" s="13" t="s">
        <v>87</v>
      </c>
      <c r="AW183" s="13" t="s">
        <v>35</v>
      </c>
      <c r="AX183" s="13" t="s">
        <v>79</v>
      </c>
      <c r="AY183" s="187" t="s">
        <v>255</v>
      </c>
    </row>
    <row r="184" s="14" customFormat="1">
      <c r="A184" s="14"/>
      <c r="B184" s="193"/>
      <c r="C184" s="14"/>
      <c r="D184" s="186" t="s">
        <v>265</v>
      </c>
      <c r="E184" s="194" t="s">
        <v>1</v>
      </c>
      <c r="F184" s="195" t="s">
        <v>268</v>
      </c>
      <c r="G184" s="14"/>
      <c r="H184" s="196">
        <v>3</v>
      </c>
      <c r="I184" s="197"/>
      <c r="J184" s="14"/>
      <c r="K184" s="14"/>
      <c r="L184" s="193"/>
      <c r="M184" s="198"/>
      <c r="N184" s="199"/>
      <c r="O184" s="199"/>
      <c r="P184" s="199"/>
      <c r="Q184" s="199"/>
      <c r="R184" s="199"/>
      <c r="S184" s="199"/>
      <c r="T184" s="20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4" t="s">
        <v>265</v>
      </c>
      <c r="AU184" s="194" t="s">
        <v>90</v>
      </c>
      <c r="AV184" s="14" t="s">
        <v>90</v>
      </c>
      <c r="AW184" s="14" t="s">
        <v>35</v>
      </c>
      <c r="AX184" s="14" t="s">
        <v>87</v>
      </c>
      <c r="AY184" s="194" t="s">
        <v>255</v>
      </c>
    </row>
    <row r="185" s="2" customFormat="1" ht="37.8" customHeight="1">
      <c r="A185" s="38"/>
      <c r="B185" s="171"/>
      <c r="C185" s="172" t="s">
        <v>325</v>
      </c>
      <c r="D185" s="172" t="s">
        <v>258</v>
      </c>
      <c r="E185" s="173" t="s">
        <v>2227</v>
      </c>
      <c r="F185" s="174" t="s">
        <v>2228</v>
      </c>
      <c r="G185" s="175" t="s">
        <v>261</v>
      </c>
      <c r="H185" s="176">
        <v>1</v>
      </c>
      <c r="I185" s="177"/>
      <c r="J185" s="178">
        <f>ROUND(I185*H185,2)</f>
        <v>0</v>
      </c>
      <c r="K185" s="174" t="s">
        <v>262</v>
      </c>
      <c r="L185" s="39"/>
      <c r="M185" s="179" t="s">
        <v>1</v>
      </c>
      <c r="N185" s="180" t="s">
        <v>44</v>
      </c>
      <c r="O185" s="77"/>
      <c r="P185" s="181">
        <f>O185*H185</f>
        <v>0</v>
      </c>
      <c r="Q185" s="181">
        <v>3.0000000000000001E-05</v>
      </c>
      <c r="R185" s="181">
        <f>Q185*H185</f>
        <v>3.0000000000000001E-05</v>
      </c>
      <c r="S185" s="181">
        <v>0</v>
      </c>
      <c r="T185" s="18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3" t="s">
        <v>263</v>
      </c>
      <c r="AT185" s="183" t="s">
        <v>258</v>
      </c>
      <c r="AU185" s="183" t="s">
        <v>90</v>
      </c>
      <c r="AY185" s="19" t="s">
        <v>255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19" t="s">
        <v>87</v>
      </c>
      <c r="BK185" s="184">
        <f>ROUND(I185*H185,2)</f>
        <v>0</v>
      </c>
      <c r="BL185" s="19" t="s">
        <v>263</v>
      </c>
      <c r="BM185" s="183" t="s">
        <v>2229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2205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87</v>
      </c>
      <c r="G187" s="14"/>
      <c r="H187" s="196">
        <v>1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87</v>
      </c>
      <c r="AY187" s="194" t="s">
        <v>255</v>
      </c>
    </row>
    <row r="188" s="2" customFormat="1" ht="16.5" customHeight="1">
      <c r="A188" s="38"/>
      <c r="B188" s="171"/>
      <c r="C188" s="209" t="s">
        <v>330</v>
      </c>
      <c r="D188" s="209" t="s">
        <v>277</v>
      </c>
      <c r="E188" s="210" t="s">
        <v>2230</v>
      </c>
      <c r="F188" s="211" t="s">
        <v>2231</v>
      </c>
      <c r="G188" s="212" t="s">
        <v>261</v>
      </c>
      <c r="H188" s="213">
        <v>1</v>
      </c>
      <c r="I188" s="214"/>
      <c r="J188" s="215">
        <f>ROUND(I188*H188,2)</f>
        <v>0</v>
      </c>
      <c r="K188" s="211" t="s">
        <v>1</v>
      </c>
      <c r="L188" s="216"/>
      <c r="M188" s="217" t="s">
        <v>1</v>
      </c>
      <c r="N188" s="218" t="s">
        <v>44</v>
      </c>
      <c r="O188" s="77"/>
      <c r="P188" s="181">
        <f>O188*H188</f>
        <v>0</v>
      </c>
      <c r="Q188" s="181">
        <v>0.0022000000000000001</v>
      </c>
      <c r="R188" s="181">
        <f>Q188*H188</f>
        <v>0.0022000000000000001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397</v>
      </c>
      <c r="AT188" s="183" t="s">
        <v>277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263</v>
      </c>
      <c r="BM188" s="183" t="s">
        <v>2232</v>
      </c>
    </row>
    <row r="189" s="2" customFormat="1" ht="76.35" customHeight="1">
      <c r="A189" s="38"/>
      <c r="B189" s="171"/>
      <c r="C189" s="172" t="s">
        <v>263</v>
      </c>
      <c r="D189" s="172" t="s">
        <v>258</v>
      </c>
      <c r="E189" s="173" t="s">
        <v>757</v>
      </c>
      <c r="F189" s="174" t="s">
        <v>758</v>
      </c>
      <c r="G189" s="175" t="s">
        <v>759</v>
      </c>
      <c r="H189" s="224"/>
      <c r="I189" s="177"/>
      <c r="J189" s="178">
        <f>ROUND(I189*H189,2)</f>
        <v>0</v>
      </c>
      <c r="K189" s="174" t="s">
        <v>262</v>
      </c>
      <c r="L189" s="39"/>
      <c r="M189" s="179" t="s">
        <v>1</v>
      </c>
      <c r="N189" s="180" t="s">
        <v>44</v>
      </c>
      <c r="O189" s="77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263</v>
      </c>
      <c r="AT189" s="183" t="s">
        <v>258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263</v>
      </c>
      <c r="BM189" s="183" t="s">
        <v>2233</v>
      </c>
    </row>
    <row r="190" s="12" customFormat="1" ht="22.8" customHeight="1">
      <c r="A190" s="12"/>
      <c r="B190" s="158"/>
      <c r="C190" s="12"/>
      <c r="D190" s="159" t="s">
        <v>78</v>
      </c>
      <c r="E190" s="169" t="s">
        <v>761</v>
      </c>
      <c r="F190" s="169" t="s">
        <v>762</v>
      </c>
      <c r="G190" s="12"/>
      <c r="H190" s="12"/>
      <c r="I190" s="161"/>
      <c r="J190" s="170">
        <f>BK190</f>
        <v>0</v>
      </c>
      <c r="K190" s="12"/>
      <c r="L190" s="158"/>
      <c r="M190" s="163"/>
      <c r="N190" s="164"/>
      <c r="O190" s="164"/>
      <c r="P190" s="165">
        <f>SUM(P191:P245)</f>
        <v>0</v>
      </c>
      <c r="Q190" s="164"/>
      <c r="R190" s="165">
        <f>SUM(R191:R245)</f>
        <v>0.043310000000000008</v>
      </c>
      <c r="S190" s="164"/>
      <c r="T190" s="166">
        <f>SUM(T191:T245)</f>
        <v>0.050900000000000001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59" t="s">
        <v>90</v>
      </c>
      <c r="AT190" s="167" t="s">
        <v>78</v>
      </c>
      <c r="AU190" s="167" t="s">
        <v>87</v>
      </c>
      <c r="AY190" s="159" t="s">
        <v>255</v>
      </c>
      <c r="BK190" s="168">
        <f>SUM(BK191:BK245)</f>
        <v>0</v>
      </c>
    </row>
    <row r="191" s="2" customFormat="1" ht="24.15" customHeight="1">
      <c r="A191" s="38"/>
      <c r="B191" s="171"/>
      <c r="C191" s="172" t="s">
        <v>337</v>
      </c>
      <c r="D191" s="172" t="s">
        <v>258</v>
      </c>
      <c r="E191" s="173" t="s">
        <v>763</v>
      </c>
      <c r="F191" s="174" t="s">
        <v>764</v>
      </c>
      <c r="G191" s="175" t="s">
        <v>261</v>
      </c>
      <c r="H191" s="176">
        <v>2</v>
      </c>
      <c r="I191" s="177"/>
      <c r="J191" s="178">
        <f>ROUND(I191*H191,2)</f>
        <v>0</v>
      </c>
      <c r="K191" s="174" t="s">
        <v>262</v>
      </c>
      <c r="L191" s="39"/>
      <c r="M191" s="179" t="s">
        <v>1</v>
      </c>
      <c r="N191" s="180" t="s">
        <v>44</v>
      </c>
      <c r="O191" s="77"/>
      <c r="P191" s="181">
        <f>O191*H191</f>
        <v>0</v>
      </c>
      <c r="Q191" s="181">
        <v>0</v>
      </c>
      <c r="R191" s="181">
        <f>Q191*H191</f>
        <v>0</v>
      </c>
      <c r="S191" s="181">
        <v>0.001</v>
      </c>
      <c r="T191" s="182">
        <f>S191*H191</f>
        <v>0.002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3" t="s">
        <v>263</v>
      </c>
      <c r="AT191" s="183" t="s">
        <v>258</v>
      </c>
      <c r="AU191" s="183" t="s">
        <v>90</v>
      </c>
      <c r="AY191" s="19" t="s">
        <v>255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19" t="s">
        <v>87</v>
      </c>
      <c r="BK191" s="184">
        <f>ROUND(I191*H191,2)</f>
        <v>0</v>
      </c>
      <c r="BL191" s="19" t="s">
        <v>263</v>
      </c>
      <c r="BM191" s="183" t="s">
        <v>2234</v>
      </c>
    </row>
    <row r="192" s="13" customFormat="1">
      <c r="A192" s="13"/>
      <c r="B192" s="185"/>
      <c r="C192" s="13"/>
      <c r="D192" s="186" t="s">
        <v>265</v>
      </c>
      <c r="E192" s="187" t="s">
        <v>1</v>
      </c>
      <c r="F192" s="188" t="s">
        <v>2235</v>
      </c>
      <c r="G192" s="13"/>
      <c r="H192" s="187" t="s">
        <v>1</v>
      </c>
      <c r="I192" s="189"/>
      <c r="J192" s="13"/>
      <c r="K192" s="13"/>
      <c r="L192" s="185"/>
      <c r="M192" s="190"/>
      <c r="N192" s="191"/>
      <c r="O192" s="191"/>
      <c r="P192" s="191"/>
      <c r="Q192" s="191"/>
      <c r="R192" s="191"/>
      <c r="S192" s="191"/>
      <c r="T192" s="19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187" t="s">
        <v>265</v>
      </c>
      <c r="AU192" s="187" t="s">
        <v>90</v>
      </c>
      <c r="AV192" s="13" t="s">
        <v>87</v>
      </c>
      <c r="AW192" s="13" t="s">
        <v>35</v>
      </c>
      <c r="AX192" s="13" t="s">
        <v>79</v>
      </c>
      <c r="AY192" s="187" t="s">
        <v>255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2205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3" customFormat="1">
      <c r="A195" s="13"/>
      <c r="B195" s="185"/>
      <c r="C195" s="13"/>
      <c r="D195" s="186" t="s">
        <v>265</v>
      </c>
      <c r="E195" s="187" t="s">
        <v>1</v>
      </c>
      <c r="F195" s="188" t="s">
        <v>766</v>
      </c>
      <c r="G195" s="13"/>
      <c r="H195" s="187" t="s">
        <v>1</v>
      </c>
      <c r="I195" s="189"/>
      <c r="J195" s="13"/>
      <c r="K195" s="13"/>
      <c r="L195" s="185"/>
      <c r="M195" s="190"/>
      <c r="N195" s="191"/>
      <c r="O195" s="191"/>
      <c r="P195" s="191"/>
      <c r="Q195" s="191"/>
      <c r="R195" s="191"/>
      <c r="S195" s="191"/>
      <c r="T195" s="19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87" t="s">
        <v>265</v>
      </c>
      <c r="AU195" s="187" t="s">
        <v>90</v>
      </c>
      <c r="AV195" s="13" t="s">
        <v>87</v>
      </c>
      <c r="AW195" s="13" t="s">
        <v>35</v>
      </c>
      <c r="AX195" s="13" t="s">
        <v>79</v>
      </c>
      <c r="AY195" s="187" t="s">
        <v>255</v>
      </c>
    </row>
    <row r="196" s="13" customFormat="1">
      <c r="A196" s="13"/>
      <c r="B196" s="185"/>
      <c r="C196" s="13"/>
      <c r="D196" s="186" t="s">
        <v>265</v>
      </c>
      <c r="E196" s="187" t="s">
        <v>1</v>
      </c>
      <c r="F196" s="188" t="s">
        <v>2205</v>
      </c>
      <c r="G196" s="13"/>
      <c r="H196" s="187" t="s">
        <v>1</v>
      </c>
      <c r="I196" s="189"/>
      <c r="J196" s="13"/>
      <c r="K196" s="13"/>
      <c r="L196" s="185"/>
      <c r="M196" s="190"/>
      <c r="N196" s="191"/>
      <c r="O196" s="191"/>
      <c r="P196" s="191"/>
      <c r="Q196" s="191"/>
      <c r="R196" s="191"/>
      <c r="S196" s="191"/>
      <c r="T196" s="19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87" t="s">
        <v>265</v>
      </c>
      <c r="AU196" s="187" t="s">
        <v>90</v>
      </c>
      <c r="AV196" s="13" t="s">
        <v>87</v>
      </c>
      <c r="AW196" s="13" t="s">
        <v>35</v>
      </c>
      <c r="AX196" s="13" t="s">
        <v>79</v>
      </c>
      <c r="AY196" s="187" t="s">
        <v>255</v>
      </c>
    </row>
    <row r="197" s="14" customFormat="1">
      <c r="A197" s="14"/>
      <c r="B197" s="193"/>
      <c r="C197" s="14"/>
      <c r="D197" s="186" t="s">
        <v>265</v>
      </c>
      <c r="E197" s="194" t="s">
        <v>1</v>
      </c>
      <c r="F197" s="195" t="s">
        <v>87</v>
      </c>
      <c r="G197" s="14"/>
      <c r="H197" s="196">
        <v>1</v>
      </c>
      <c r="I197" s="197"/>
      <c r="J197" s="14"/>
      <c r="K197" s="14"/>
      <c r="L197" s="193"/>
      <c r="M197" s="198"/>
      <c r="N197" s="199"/>
      <c r="O197" s="199"/>
      <c r="P197" s="199"/>
      <c r="Q197" s="199"/>
      <c r="R197" s="199"/>
      <c r="S197" s="199"/>
      <c r="T197" s="20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194" t="s">
        <v>265</v>
      </c>
      <c r="AU197" s="194" t="s">
        <v>90</v>
      </c>
      <c r="AV197" s="14" t="s">
        <v>90</v>
      </c>
      <c r="AW197" s="14" t="s">
        <v>35</v>
      </c>
      <c r="AX197" s="14" t="s">
        <v>79</v>
      </c>
      <c r="AY197" s="194" t="s">
        <v>255</v>
      </c>
    </row>
    <row r="198" s="15" customFormat="1">
      <c r="A198" s="15"/>
      <c r="B198" s="201"/>
      <c r="C198" s="15"/>
      <c r="D198" s="186" t="s">
        <v>265</v>
      </c>
      <c r="E198" s="202" t="s">
        <v>1</v>
      </c>
      <c r="F198" s="203" t="s">
        <v>269</v>
      </c>
      <c r="G198" s="15"/>
      <c r="H198" s="204">
        <v>2</v>
      </c>
      <c r="I198" s="205"/>
      <c r="J198" s="15"/>
      <c r="K198" s="15"/>
      <c r="L198" s="201"/>
      <c r="M198" s="206"/>
      <c r="N198" s="207"/>
      <c r="O198" s="207"/>
      <c r="P198" s="207"/>
      <c r="Q198" s="207"/>
      <c r="R198" s="207"/>
      <c r="S198" s="207"/>
      <c r="T198" s="20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02" t="s">
        <v>265</v>
      </c>
      <c r="AU198" s="202" t="s">
        <v>90</v>
      </c>
      <c r="AV198" s="15" t="s">
        <v>270</v>
      </c>
      <c r="AW198" s="15" t="s">
        <v>35</v>
      </c>
      <c r="AX198" s="15" t="s">
        <v>87</v>
      </c>
      <c r="AY198" s="202" t="s">
        <v>255</v>
      </c>
    </row>
    <row r="199" s="2" customFormat="1" ht="37.8" customHeight="1">
      <c r="A199" s="38"/>
      <c r="B199" s="171"/>
      <c r="C199" s="172" t="s">
        <v>340</v>
      </c>
      <c r="D199" s="172" t="s">
        <v>258</v>
      </c>
      <c r="E199" s="173" t="s">
        <v>768</v>
      </c>
      <c r="F199" s="174" t="s">
        <v>769</v>
      </c>
      <c r="G199" s="175" t="s">
        <v>261</v>
      </c>
      <c r="H199" s="176">
        <v>2</v>
      </c>
      <c r="I199" s="177"/>
      <c r="J199" s="178">
        <f>ROUND(I199*H199,2)</f>
        <v>0</v>
      </c>
      <c r="K199" s="174" t="s">
        <v>262</v>
      </c>
      <c r="L199" s="39"/>
      <c r="M199" s="179" t="s">
        <v>1</v>
      </c>
      <c r="N199" s="180" t="s">
        <v>44</v>
      </c>
      <c r="O199" s="77"/>
      <c r="P199" s="181">
        <f>O199*H199</f>
        <v>0</v>
      </c>
      <c r="Q199" s="181">
        <v>0</v>
      </c>
      <c r="R199" s="181">
        <f>Q199*H199</f>
        <v>0</v>
      </c>
      <c r="S199" s="181">
        <v>0</v>
      </c>
      <c r="T199" s="18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3" t="s">
        <v>263</v>
      </c>
      <c r="AT199" s="183" t="s">
        <v>258</v>
      </c>
      <c r="AU199" s="183" t="s">
        <v>90</v>
      </c>
      <c r="AY199" s="19" t="s">
        <v>255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19" t="s">
        <v>87</v>
      </c>
      <c r="BK199" s="184">
        <f>ROUND(I199*H199,2)</f>
        <v>0</v>
      </c>
      <c r="BL199" s="19" t="s">
        <v>263</v>
      </c>
      <c r="BM199" s="183" t="s">
        <v>2236</v>
      </c>
    </row>
    <row r="200" s="13" customFormat="1">
      <c r="A200" s="13"/>
      <c r="B200" s="185"/>
      <c r="C200" s="13"/>
      <c r="D200" s="186" t="s">
        <v>265</v>
      </c>
      <c r="E200" s="187" t="s">
        <v>1</v>
      </c>
      <c r="F200" s="188" t="s">
        <v>2237</v>
      </c>
      <c r="G200" s="13"/>
      <c r="H200" s="187" t="s">
        <v>1</v>
      </c>
      <c r="I200" s="189"/>
      <c r="J200" s="13"/>
      <c r="K200" s="13"/>
      <c r="L200" s="185"/>
      <c r="M200" s="190"/>
      <c r="N200" s="191"/>
      <c r="O200" s="191"/>
      <c r="P200" s="191"/>
      <c r="Q200" s="191"/>
      <c r="R200" s="191"/>
      <c r="S200" s="191"/>
      <c r="T200" s="19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87" t="s">
        <v>265</v>
      </c>
      <c r="AU200" s="187" t="s">
        <v>90</v>
      </c>
      <c r="AV200" s="13" t="s">
        <v>87</v>
      </c>
      <c r="AW200" s="13" t="s">
        <v>35</v>
      </c>
      <c r="AX200" s="13" t="s">
        <v>79</v>
      </c>
      <c r="AY200" s="187" t="s">
        <v>255</v>
      </c>
    </row>
    <row r="201" s="14" customFormat="1">
      <c r="A201" s="14"/>
      <c r="B201" s="193"/>
      <c r="C201" s="14"/>
      <c r="D201" s="186" t="s">
        <v>265</v>
      </c>
      <c r="E201" s="194" t="s">
        <v>1</v>
      </c>
      <c r="F201" s="195" t="s">
        <v>87</v>
      </c>
      <c r="G201" s="14"/>
      <c r="H201" s="196">
        <v>1</v>
      </c>
      <c r="I201" s="197"/>
      <c r="J201" s="14"/>
      <c r="K201" s="14"/>
      <c r="L201" s="193"/>
      <c r="M201" s="198"/>
      <c r="N201" s="199"/>
      <c r="O201" s="199"/>
      <c r="P201" s="199"/>
      <c r="Q201" s="199"/>
      <c r="R201" s="199"/>
      <c r="S201" s="199"/>
      <c r="T201" s="20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194" t="s">
        <v>265</v>
      </c>
      <c r="AU201" s="194" t="s">
        <v>90</v>
      </c>
      <c r="AV201" s="14" t="s">
        <v>90</v>
      </c>
      <c r="AW201" s="14" t="s">
        <v>35</v>
      </c>
      <c r="AX201" s="14" t="s">
        <v>79</v>
      </c>
      <c r="AY201" s="194" t="s">
        <v>255</v>
      </c>
    </row>
    <row r="202" s="13" customFormat="1">
      <c r="A202" s="13"/>
      <c r="B202" s="185"/>
      <c r="C202" s="13"/>
      <c r="D202" s="186" t="s">
        <v>265</v>
      </c>
      <c r="E202" s="187" t="s">
        <v>1</v>
      </c>
      <c r="F202" s="188" t="s">
        <v>2238</v>
      </c>
      <c r="G202" s="13"/>
      <c r="H202" s="187" t="s">
        <v>1</v>
      </c>
      <c r="I202" s="189"/>
      <c r="J202" s="13"/>
      <c r="K202" s="13"/>
      <c r="L202" s="185"/>
      <c r="M202" s="190"/>
      <c r="N202" s="191"/>
      <c r="O202" s="191"/>
      <c r="P202" s="191"/>
      <c r="Q202" s="191"/>
      <c r="R202" s="191"/>
      <c r="S202" s="191"/>
      <c r="T202" s="19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87" t="s">
        <v>265</v>
      </c>
      <c r="AU202" s="187" t="s">
        <v>90</v>
      </c>
      <c r="AV202" s="13" t="s">
        <v>87</v>
      </c>
      <c r="AW202" s="13" t="s">
        <v>35</v>
      </c>
      <c r="AX202" s="13" t="s">
        <v>79</v>
      </c>
      <c r="AY202" s="187" t="s">
        <v>255</v>
      </c>
    </row>
    <row r="203" s="14" customFormat="1">
      <c r="A203" s="14"/>
      <c r="B203" s="193"/>
      <c r="C203" s="14"/>
      <c r="D203" s="186" t="s">
        <v>265</v>
      </c>
      <c r="E203" s="194" t="s">
        <v>1</v>
      </c>
      <c r="F203" s="195" t="s">
        <v>87</v>
      </c>
      <c r="G203" s="14"/>
      <c r="H203" s="196">
        <v>1</v>
      </c>
      <c r="I203" s="197"/>
      <c r="J203" s="14"/>
      <c r="K203" s="14"/>
      <c r="L203" s="193"/>
      <c r="M203" s="198"/>
      <c r="N203" s="199"/>
      <c r="O203" s="199"/>
      <c r="P203" s="199"/>
      <c r="Q203" s="199"/>
      <c r="R203" s="199"/>
      <c r="S203" s="199"/>
      <c r="T203" s="20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194" t="s">
        <v>265</v>
      </c>
      <c r="AU203" s="194" t="s">
        <v>90</v>
      </c>
      <c r="AV203" s="14" t="s">
        <v>90</v>
      </c>
      <c r="AW203" s="14" t="s">
        <v>35</v>
      </c>
      <c r="AX203" s="14" t="s">
        <v>79</v>
      </c>
      <c r="AY203" s="194" t="s">
        <v>255</v>
      </c>
    </row>
    <row r="204" s="15" customFormat="1">
      <c r="A204" s="15"/>
      <c r="B204" s="201"/>
      <c r="C204" s="15"/>
      <c r="D204" s="186" t="s">
        <v>265</v>
      </c>
      <c r="E204" s="202" t="s">
        <v>1</v>
      </c>
      <c r="F204" s="203" t="s">
        <v>269</v>
      </c>
      <c r="G204" s="15"/>
      <c r="H204" s="204">
        <v>2</v>
      </c>
      <c r="I204" s="205"/>
      <c r="J204" s="15"/>
      <c r="K204" s="15"/>
      <c r="L204" s="201"/>
      <c r="M204" s="206"/>
      <c r="N204" s="207"/>
      <c r="O204" s="207"/>
      <c r="P204" s="207"/>
      <c r="Q204" s="207"/>
      <c r="R204" s="207"/>
      <c r="S204" s="207"/>
      <c r="T204" s="20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02" t="s">
        <v>265</v>
      </c>
      <c r="AU204" s="202" t="s">
        <v>90</v>
      </c>
      <c r="AV204" s="15" t="s">
        <v>270</v>
      </c>
      <c r="AW204" s="15" t="s">
        <v>35</v>
      </c>
      <c r="AX204" s="15" t="s">
        <v>87</v>
      </c>
      <c r="AY204" s="202" t="s">
        <v>255</v>
      </c>
    </row>
    <row r="205" s="2" customFormat="1" ht="24.15" customHeight="1">
      <c r="A205" s="38"/>
      <c r="B205" s="171"/>
      <c r="C205" s="209" t="s">
        <v>343</v>
      </c>
      <c r="D205" s="209" t="s">
        <v>277</v>
      </c>
      <c r="E205" s="210" t="s">
        <v>2239</v>
      </c>
      <c r="F205" s="211" t="s">
        <v>2240</v>
      </c>
      <c r="G205" s="212" t="s">
        <v>261</v>
      </c>
      <c r="H205" s="213">
        <v>1</v>
      </c>
      <c r="I205" s="214"/>
      <c r="J205" s="215">
        <f>ROUND(I205*H205,2)</f>
        <v>0</v>
      </c>
      <c r="K205" s="211" t="s">
        <v>262</v>
      </c>
      <c r="L205" s="216"/>
      <c r="M205" s="217" t="s">
        <v>1</v>
      </c>
      <c r="N205" s="218" t="s">
        <v>44</v>
      </c>
      <c r="O205" s="77"/>
      <c r="P205" s="181">
        <f>O205*H205</f>
        <v>0</v>
      </c>
      <c r="Q205" s="181">
        <v>0.017500000000000002</v>
      </c>
      <c r="R205" s="181">
        <f>Q205*H205</f>
        <v>0.017500000000000002</v>
      </c>
      <c r="S205" s="181">
        <v>0</v>
      </c>
      <c r="T205" s="18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3" t="s">
        <v>397</v>
      </c>
      <c r="AT205" s="183" t="s">
        <v>277</v>
      </c>
      <c r="AU205" s="183" t="s">
        <v>90</v>
      </c>
      <c r="AY205" s="19" t="s">
        <v>255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19" t="s">
        <v>87</v>
      </c>
      <c r="BK205" s="184">
        <f>ROUND(I205*H205,2)</f>
        <v>0</v>
      </c>
      <c r="BL205" s="19" t="s">
        <v>263</v>
      </c>
      <c r="BM205" s="183" t="s">
        <v>2241</v>
      </c>
    </row>
    <row r="206" s="13" customFormat="1">
      <c r="A206" s="13"/>
      <c r="B206" s="185"/>
      <c r="C206" s="13"/>
      <c r="D206" s="186" t="s">
        <v>265</v>
      </c>
      <c r="E206" s="187" t="s">
        <v>1</v>
      </c>
      <c r="F206" s="188" t="s">
        <v>2237</v>
      </c>
      <c r="G206" s="13"/>
      <c r="H206" s="187" t="s">
        <v>1</v>
      </c>
      <c r="I206" s="189"/>
      <c r="J206" s="13"/>
      <c r="K206" s="13"/>
      <c r="L206" s="185"/>
      <c r="M206" s="190"/>
      <c r="N206" s="191"/>
      <c r="O206" s="191"/>
      <c r="P206" s="191"/>
      <c r="Q206" s="191"/>
      <c r="R206" s="191"/>
      <c r="S206" s="191"/>
      <c r="T206" s="19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87" t="s">
        <v>265</v>
      </c>
      <c r="AU206" s="187" t="s">
        <v>90</v>
      </c>
      <c r="AV206" s="13" t="s">
        <v>87</v>
      </c>
      <c r="AW206" s="13" t="s">
        <v>35</v>
      </c>
      <c r="AX206" s="13" t="s">
        <v>79</v>
      </c>
      <c r="AY206" s="187" t="s">
        <v>255</v>
      </c>
    </row>
    <row r="207" s="14" customFormat="1">
      <c r="A207" s="14"/>
      <c r="B207" s="193"/>
      <c r="C207" s="14"/>
      <c r="D207" s="186" t="s">
        <v>265</v>
      </c>
      <c r="E207" s="194" t="s">
        <v>1</v>
      </c>
      <c r="F207" s="195" t="s">
        <v>87</v>
      </c>
      <c r="G207" s="14"/>
      <c r="H207" s="196">
        <v>1</v>
      </c>
      <c r="I207" s="197"/>
      <c r="J207" s="14"/>
      <c r="K207" s="14"/>
      <c r="L207" s="193"/>
      <c r="M207" s="198"/>
      <c r="N207" s="199"/>
      <c r="O207" s="199"/>
      <c r="P207" s="199"/>
      <c r="Q207" s="199"/>
      <c r="R207" s="199"/>
      <c r="S207" s="199"/>
      <c r="T207" s="20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194" t="s">
        <v>265</v>
      </c>
      <c r="AU207" s="194" t="s">
        <v>90</v>
      </c>
      <c r="AV207" s="14" t="s">
        <v>90</v>
      </c>
      <c r="AW207" s="14" t="s">
        <v>35</v>
      </c>
      <c r="AX207" s="14" t="s">
        <v>87</v>
      </c>
      <c r="AY207" s="194" t="s">
        <v>255</v>
      </c>
    </row>
    <row r="208" s="2" customFormat="1" ht="24.15" customHeight="1">
      <c r="A208" s="38"/>
      <c r="B208" s="171"/>
      <c r="C208" s="209" t="s">
        <v>348</v>
      </c>
      <c r="D208" s="209" t="s">
        <v>277</v>
      </c>
      <c r="E208" s="210" t="s">
        <v>2242</v>
      </c>
      <c r="F208" s="211" t="s">
        <v>2243</v>
      </c>
      <c r="G208" s="212" t="s">
        <v>261</v>
      </c>
      <c r="H208" s="213">
        <v>1</v>
      </c>
      <c r="I208" s="214"/>
      <c r="J208" s="215">
        <f>ROUND(I208*H208,2)</f>
        <v>0</v>
      </c>
      <c r="K208" s="211" t="s">
        <v>262</v>
      </c>
      <c r="L208" s="216"/>
      <c r="M208" s="217" t="s">
        <v>1</v>
      </c>
      <c r="N208" s="218" t="s">
        <v>44</v>
      </c>
      <c r="O208" s="77"/>
      <c r="P208" s="181">
        <f>O208*H208</f>
        <v>0</v>
      </c>
      <c r="Q208" s="181">
        <v>0.0195</v>
      </c>
      <c r="R208" s="181">
        <f>Q208*H208</f>
        <v>0.0195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397</v>
      </c>
      <c r="AT208" s="183" t="s">
        <v>277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263</v>
      </c>
      <c r="BM208" s="183" t="s">
        <v>2244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2238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87</v>
      </c>
      <c r="G210" s="14"/>
      <c r="H210" s="196">
        <v>1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24.15" customHeight="1">
      <c r="A212" s="38"/>
      <c r="B212" s="171"/>
      <c r="C212" s="172" t="s">
        <v>7</v>
      </c>
      <c r="D212" s="172" t="s">
        <v>258</v>
      </c>
      <c r="E212" s="173" t="s">
        <v>776</v>
      </c>
      <c r="F212" s="174" t="s">
        <v>777</v>
      </c>
      <c r="G212" s="175" t="s">
        <v>261</v>
      </c>
      <c r="H212" s="176">
        <v>2</v>
      </c>
      <c r="I212" s="177"/>
      <c r="J212" s="178">
        <f>ROUND(I212*H212,2)</f>
        <v>0</v>
      </c>
      <c r="K212" s="174" t="s">
        <v>262</v>
      </c>
      <c r="L212" s="39"/>
      <c r="M212" s="179" t="s">
        <v>1</v>
      </c>
      <c r="N212" s="180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263</v>
      </c>
      <c r="AT212" s="183" t="s">
        <v>258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263</v>
      </c>
      <c r="BM212" s="183" t="s">
        <v>2245</v>
      </c>
    </row>
    <row r="213" s="14" customFormat="1">
      <c r="A213" s="14"/>
      <c r="B213" s="193"/>
      <c r="C213" s="14"/>
      <c r="D213" s="186" t="s">
        <v>265</v>
      </c>
      <c r="E213" s="194" t="s">
        <v>1</v>
      </c>
      <c r="F213" s="195" t="s">
        <v>90</v>
      </c>
      <c r="G213" s="14"/>
      <c r="H213" s="196">
        <v>2</v>
      </c>
      <c r="I213" s="197"/>
      <c r="J213" s="14"/>
      <c r="K213" s="14"/>
      <c r="L213" s="193"/>
      <c r="M213" s="198"/>
      <c r="N213" s="199"/>
      <c r="O213" s="199"/>
      <c r="P213" s="199"/>
      <c r="Q213" s="199"/>
      <c r="R213" s="199"/>
      <c r="S213" s="199"/>
      <c r="T213" s="20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4" t="s">
        <v>265</v>
      </c>
      <c r="AU213" s="194" t="s">
        <v>90</v>
      </c>
      <c r="AV213" s="14" t="s">
        <v>90</v>
      </c>
      <c r="AW213" s="14" t="s">
        <v>35</v>
      </c>
      <c r="AX213" s="14" t="s">
        <v>87</v>
      </c>
      <c r="AY213" s="194" t="s">
        <v>255</v>
      </c>
    </row>
    <row r="214" s="2" customFormat="1" ht="16.5" customHeight="1">
      <c r="A214" s="38"/>
      <c r="B214" s="171"/>
      <c r="C214" s="209" t="s">
        <v>357</v>
      </c>
      <c r="D214" s="209" t="s">
        <v>277</v>
      </c>
      <c r="E214" s="210" t="s">
        <v>779</v>
      </c>
      <c r="F214" s="211" t="s">
        <v>780</v>
      </c>
      <c r="G214" s="212" t="s">
        <v>261</v>
      </c>
      <c r="H214" s="213">
        <v>2</v>
      </c>
      <c r="I214" s="214"/>
      <c r="J214" s="215">
        <f>ROUND(I214*H214,2)</f>
        <v>0</v>
      </c>
      <c r="K214" s="211" t="s">
        <v>262</v>
      </c>
      <c r="L214" s="216"/>
      <c r="M214" s="217" t="s">
        <v>1</v>
      </c>
      <c r="N214" s="218" t="s">
        <v>44</v>
      </c>
      <c r="O214" s="77"/>
      <c r="P214" s="181">
        <f>O214*H214</f>
        <v>0</v>
      </c>
      <c r="Q214" s="181">
        <v>0.00014999999999999999</v>
      </c>
      <c r="R214" s="181">
        <f>Q214*H214</f>
        <v>0.00029999999999999997</v>
      </c>
      <c r="S214" s="181">
        <v>0</v>
      </c>
      <c r="T214" s="18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3" t="s">
        <v>397</v>
      </c>
      <c r="AT214" s="183" t="s">
        <v>277</v>
      </c>
      <c r="AU214" s="183" t="s">
        <v>90</v>
      </c>
      <c r="AY214" s="19" t="s">
        <v>255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19" t="s">
        <v>87</v>
      </c>
      <c r="BK214" s="184">
        <f>ROUND(I214*H214,2)</f>
        <v>0</v>
      </c>
      <c r="BL214" s="19" t="s">
        <v>263</v>
      </c>
      <c r="BM214" s="183" t="s">
        <v>2246</v>
      </c>
    </row>
    <row r="215" s="2" customFormat="1" ht="24.15" customHeight="1">
      <c r="A215" s="38"/>
      <c r="B215" s="171"/>
      <c r="C215" s="172" t="s">
        <v>362</v>
      </c>
      <c r="D215" s="172" t="s">
        <v>258</v>
      </c>
      <c r="E215" s="173" t="s">
        <v>782</v>
      </c>
      <c r="F215" s="174" t="s">
        <v>783</v>
      </c>
      <c r="G215" s="175" t="s">
        <v>261</v>
      </c>
      <c r="H215" s="176">
        <v>2</v>
      </c>
      <c r="I215" s="177"/>
      <c r="J215" s="178">
        <f>ROUND(I215*H215,2)</f>
        <v>0</v>
      </c>
      <c r="K215" s="174" t="s">
        <v>262</v>
      </c>
      <c r="L215" s="39"/>
      <c r="M215" s="179" t="s">
        <v>1</v>
      </c>
      <c r="N215" s="180" t="s">
        <v>44</v>
      </c>
      <c r="O215" s="77"/>
      <c r="P215" s="181">
        <f>O215*H215</f>
        <v>0</v>
      </c>
      <c r="Q215" s="181">
        <v>0</v>
      </c>
      <c r="R215" s="181">
        <f>Q215*H215</f>
        <v>0</v>
      </c>
      <c r="S215" s="181">
        <v>0.00044999999999999999</v>
      </c>
      <c r="T215" s="182">
        <f>S215*H215</f>
        <v>0.00089999999999999998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3" t="s">
        <v>263</v>
      </c>
      <c r="AT215" s="183" t="s">
        <v>258</v>
      </c>
      <c r="AU215" s="183" t="s">
        <v>90</v>
      </c>
      <c r="AY215" s="19" t="s">
        <v>255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19" t="s">
        <v>87</v>
      </c>
      <c r="BK215" s="184">
        <f>ROUND(I215*H215,2)</f>
        <v>0</v>
      </c>
      <c r="BL215" s="19" t="s">
        <v>263</v>
      </c>
      <c r="BM215" s="183" t="s">
        <v>2247</v>
      </c>
    </row>
    <row r="216" s="14" customFormat="1">
      <c r="A216" s="14"/>
      <c r="B216" s="193"/>
      <c r="C216" s="14"/>
      <c r="D216" s="186" t="s">
        <v>265</v>
      </c>
      <c r="E216" s="194" t="s">
        <v>1</v>
      </c>
      <c r="F216" s="195" t="s">
        <v>90</v>
      </c>
      <c r="G216" s="14"/>
      <c r="H216" s="196">
        <v>2</v>
      </c>
      <c r="I216" s="197"/>
      <c r="J216" s="14"/>
      <c r="K216" s="14"/>
      <c r="L216" s="193"/>
      <c r="M216" s="198"/>
      <c r="N216" s="199"/>
      <c r="O216" s="199"/>
      <c r="P216" s="199"/>
      <c r="Q216" s="199"/>
      <c r="R216" s="199"/>
      <c r="S216" s="199"/>
      <c r="T216" s="20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194" t="s">
        <v>265</v>
      </c>
      <c r="AU216" s="194" t="s">
        <v>90</v>
      </c>
      <c r="AV216" s="14" t="s">
        <v>90</v>
      </c>
      <c r="AW216" s="14" t="s">
        <v>35</v>
      </c>
      <c r="AX216" s="14" t="s">
        <v>87</v>
      </c>
      <c r="AY216" s="194" t="s">
        <v>255</v>
      </c>
    </row>
    <row r="217" s="2" customFormat="1" ht="24.15" customHeight="1">
      <c r="A217" s="38"/>
      <c r="B217" s="171"/>
      <c r="C217" s="172" t="s">
        <v>366</v>
      </c>
      <c r="D217" s="172" t="s">
        <v>258</v>
      </c>
      <c r="E217" s="173" t="s">
        <v>785</v>
      </c>
      <c r="F217" s="174" t="s">
        <v>786</v>
      </c>
      <c r="G217" s="175" t="s">
        <v>297</v>
      </c>
      <c r="H217" s="176">
        <v>9.5</v>
      </c>
      <c r="I217" s="177"/>
      <c r="J217" s="178">
        <f>ROUND(I217*H217,2)</f>
        <v>0</v>
      </c>
      <c r="K217" s="174" t="s">
        <v>262</v>
      </c>
      <c r="L217" s="39"/>
      <c r="M217" s="179" t="s">
        <v>1</v>
      </c>
      <c r="N217" s="180" t="s">
        <v>44</v>
      </c>
      <c r="O217" s="77"/>
      <c r="P217" s="181">
        <f>O217*H217</f>
        <v>0</v>
      </c>
      <c r="Q217" s="181">
        <v>0</v>
      </c>
      <c r="R217" s="181">
        <f>Q217*H217</f>
        <v>0</v>
      </c>
      <c r="S217" s="181">
        <v>0</v>
      </c>
      <c r="T217" s="18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83" t="s">
        <v>263</v>
      </c>
      <c r="AT217" s="183" t="s">
        <v>258</v>
      </c>
      <c r="AU217" s="183" t="s">
        <v>90</v>
      </c>
      <c r="AY217" s="19" t="s">
        <v>255</v>
      </c>
      <c r="BE217" s="184">
        <f>IF(N217="základní",J217,0)</f>
        <v>0</v>
      </c>
      <c r="BF217" s="184">
        <f>IF(N217="snížená",J217,0)</f>
        <v>0</v>
      </c>
      <c r="BG217" s="184">
        <f>IF(N217="zákl. přenesená",J217,0)</f>
        <v>0</v>
      </c>
      <c r="BH217" s="184">
        <f>IF(N217="sníž. přenesená",J217,0)</f>
        <v>0</v>
      </c>
      <c r="BI217" s="184">
        <f>IF(N217="nulová",J217,0)</f>
        <v>0</v>
      </c>
      <c r="BJ217" s="19" t="s">
        <v>87</v>
      </c>
      <c r="BK217" s="184">
        <f>ROUND(I217*H217,2)</f>
        <v>0</v>
      </c>
      <c r="BL217" s="19" t="s">
        <v>263</v>
      </c>
      <c r="BM217" s="183" t="s">
        <v>2248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2249</v>
      </c>
      <c r="G218" s="14"/>
      <c r="H218" s="196">
        <v>4.7000000000000002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4" customFormat="1">
      <c r="A219" s="14"/>
      <c r="B219" s="193"/>
      <c r="C219" s="14"/>
      <c r="D219" s="186" t="s">
        <v>265</v>
      </c>
      <c r="E219" s="194" t="s">
        <v>1</v>
      </c>
      <c r="F219" s="195" t="s">
        <v>2250</v>
      </c>
      <c r="G219" s="14"/>
      <c r="H219" s="196">
        <v>4.7999999999999998</v>
      </c>
      <c r="I219" s="197"/>
      <c r="J219" s="14"/>
      <c r="K219" s="14"/>
      <c r="L219" s="193"/>
      <c r="M219" s="198"/>
      <c r="N219" s="199"/>
      <c r="O219" s="199"/>
      <c r="P219" s="199"/>
      <c r="Q219" s="199"/>
      <c r="R219" s="199"/>
      <c r="S219" s="199"/>
      <c r="T219" s="20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194" t="s">
        <v>265</v>
      </c>
      <c r="AU219" s="194" t="s">
        <v>90</v>
      </c>
      <c r="AV219" s="14" t="s">
        <v>90</v>
      </c>
      <c r="AW219" s="14" t="s">
        <v>35</v>
      </c>
      <c r="AX219" s="14" t="s">
        <v>79</v>
      </c>
      <c r="AY219" s="194" t="s">
        <v>255</v>
      </c>
    </row>
    <row r="220" s="15" customFormat="1">
      <c r="A220" s="15"/>
      <c r="B220" s="201"/>
      <c r="C220" s="15"/>
      <c r="D220" s="186" t="s">
        <v>265</v>
      </c>
      <c r="E220" s="202" t="s">
        <v>1</v>
      </c>
      <c r="F220" s="203" t="s">
        <v>269</v>
      </c>
      <c r="G220" s="15"/>
      <c r="H220" s="204">
        <v>9.5</v>
      </c>
      <c r="I220" s="205"/>
      <c r="J220" s="15"/>
      <c r="K220" s="15"/>
      <c r="L220" s="201"/>
      <c r="M220" s="206"/>
      <c r="N220" s="207"/>
      <c r="O220" s="207"/>
      <c r="P220" s="207"/>
      <c r="Q220" s="207"/>
      <c r="R220" s="207"/>
      <c r="S220" s="207"/>
      <c r="T220" s="208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02" t="s">
        <v>265</v>
      </c>
      <c r="AU220" s="202" t="s">
        <v>90</v>
      </c>
      <c r="AV220" s="15" t="s">
        <v>270</v>
      </c>
      <c r="AW220" s="15" t="s">
        <v>35</v>
      </c>
      <c r="AX220" s="15" t="s">
        <v>87</v>
      </c>
      <c r="AY220" s="202" t="s">
        <v>255</v>
      </c>
    </row>
    <row r="221" s="2" customFormat="1" ht="24.15" customHeight="1">
      <c r="A221" s="38"/>
      <c r="B221" s="171"/>
      <c r="C221" s="172" t="s">
        <v>371</v>
      </c>
      <c r="D221" s="172" t="s">
        <v>258</v>
      </c>
      <c r="E221" s="173" t="s">
        <v>789</v>
      </c>
      <c r="F221" s="174" t="s">
        <v>790</v>
      </c>
      <c r="G221" s="175" t="s">
        <v>261</v>
      </c>
      <c r="H221" s="176">
        <v>2</v>
      </c>
      <c r="I221" s="177"/>
      <c r="J221" s="178">
        <f>ROUND(I221*H221,2)</f>
        <v>0</v>
      </c>
      <c r="K221" s="174" t="s">
        <v>262</v>
      </c>
      <c r="L221" s="39"/>
      <c r="M221" s="179" t="s">
        <v>1</v>
      </c>
      <c r="N221" s="180" t="s">
        <v>44</v>
      </c>
      <c r="O221" s="77"/>
      <c r="P221" s="181">
        <f>O221*H221</f>
        <v>0</v>
      </c>
      <c r="Q221" s="181">
        <v>0</v>
      </c>
      <c r="R221" s="181">
        <f>Q221*H221</f>
        <v>0</v>
      </c>
      <c r="S221" s="181">
        <v>0.024</v>
      </c>
      <c r="T221" s="182">
        <f>S221*H221</f>
        <v>0.048000000000000001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3" t="s">
        <v>263</v>
      </c>
      <c r="AT221" s="183" t="s">
        <v>258</v>
      </c>
      <c r="AU221" s="183" t="s">
        <v>90</v>
      </c>
      <c r="AY221" s="19" t="s">
        <v>255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19" t="s">
        <v>87</v>
      </c>
      <c r="BK221" s="184">
        <f>ROUND(I221*H221,2)</f>
        <v>0</v>
      </c>
      <c r="BL221" s="19" t="s">
        <v>263</v>
      </c>
      <c r="BM221" s="183" t="s">
        <v>2251</v>
      </c>
    </row>
    <row r="222" s="13" customFormat="1">
      <c r="A222" s="13"/>
      <c r="B222" s="185"/>
      <c r="C222" s="13"/>
      <c r="D222" s="186" t="s">
        <v>265</v>
      </c>
      <c r="E222" s="187" t="s">
        <v>1</v>
      </c>
      <c r="F222" s="188" t="s">
        <v>792</v>
      </c>
      <c r="G222" s="13"/>
      <c r="H222" s="187" t="s">
        <v>1</v>
      </c>
      <c r="I222" s="189"/>
      <c r="J222" s="13"/>
      <c r="K222" s="13"/>
      <c r="L222" s="185"/>
      <c r="M222" s="190"/>
      <c r="N222" s="191"/>
      <c r="O222" s="191"/>
      <c r="P222" s="191"/>
      <c r="Q222" s="191"/>
      <c r="R222" s="191"/>
      <c r="S222" s="191"/>
      <c r="T222" s="19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187" t="s">
        <v>265</v>
      </c>
      <c r="AU222" s="187" t="s">
        <v>90</v>
      </c>
      <c r="AV222" s="13" t="s">
        <v>87</v>
      </c>
      <c r="AW222" s="13" t="s">
        <v>35</v>
      </c>
      <c r="AX222" s="13" t="s">
        <v>79</v>
      </c>
      <c r="AY222" s="187" t="s">
        <v>255</v>
      </c>
    </row>
    <row r="223" s="14" customFormat="1">
      <c r="A223" s="14"/>
      <c r="B223" s="193"/>
      <c r="C223" s="14"/>
      <c r="D223" s="186" t="s">
        <v>265</v>
      </c>
      <c r="E223" s="194" t="s">
        <v>1</v>
      </c>
      <c r="F223" s="195" t="s">
        <v>90</v>
      </c>
      <c r="G223" s="14"/>
      <c r="H223" s="196">
        <v>2</v>
      </c>
      <c r="I223" s="197"/>
      <c r="J223" s="14"/>
      <c r="K223" s="14"/>
      <c r="L223" s="193"/>
      <c r="M223" s="198"/>
      <c r="N223" s="199"/>
      <c r="O223" s="199"/>
      <c r="P223" s="199"/>
      <c r="Q223" s="199"/>
      <c r="R223" s="199"/>
      <c r="S223" s="199"/>
      <c r="T223" s="20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194" t="s">
        <v>265</v>
      </c>
      <c r="AU223" s="194" t="s">
        <v>90</v>
      </c>
      <c r="AV223" s="14" t="s">
        <v>90</v>
      </c>
      <c r="AW223" s="14" t="s">
        <v>35</v>
      </c>
      <c r="AX223" s="14" t="s">
        <v>87</v>
      </c>
      <c r="AY223" s="194" t="s">
        <v>255</v>
      </c>
    </row>
    <row r="224" s="2" customFormat="1" ht="24.15" customHeight="1">
      <c r="A224" s="38"/>
      <c r="B224" s="171"/>
      <c r="C224" s="172" t="s">
        <v>375</v>
      </c>
      <c r="D224" s="172" t="s">
        <v>258</v>
      </c>
      <c r="E224" s="173" t="s">
        <v>793</v>
      </c>
      <c r="F224" s="174" t="s">
        <v>794</v>
      </c>
      <c r="G224" s="175" t="s">
        <v>261</v>
      </c>
      <c r="H224" s="176">
        <v>2</v>
      </c>
      <c r="I224" s="177"/>
      <c r="J224" s="178">
        <f>ROUND(I224*H224,2)</f>
        <v>0</v>
      </c>
      <c r="K224" s="174" t="s">
        <v>262</v>
      </c>
      <c r="L224" s="39"/>
      <c r="M224" s="179" t="s">
        <v>1</v>
      </c>
      <c r="N224" s="180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263</v>
      </c>
      <c r="AT224" s="183" t="s">
        <v>258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263</v>
      </c>
      <c r="BM224" s="183" t="s">
        <v>2252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2235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3" customFormat="1">
      <c r="A226" s="13"/>
      <c r="B226" s="185"/>
      <c r="C226" s="13"/>
      <c r="D226" s="186" t="s">
        <v>265</v>
      </c>
      <c r="E226" s="187" t="s">
        <v>1</v>
      </c>
      <c r="F226" s="188" t="s">
        <v>2205</v>
      </c>
      <c r="G226" s="13"/>
      <c r="H226" s="187" t="s">
        <v>1</v>
      </c>
      <c r="I226" s="189"/>
      <c r="J226" s="13"/>
      <c r="K226" s="13"/>
      <c r="L226" s="185"/>
      <c r="M226" s="190"/>
      <c r="N226" s="191"/>
      <c r="O226" s="191"/>
      <c r="P226" s="191"/>
      <c r="Q226" s="191"/>
      <c r="R226" s="191"/>
      <c r="S226" s="191"/>
      <c r="T226" s="19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87" t="s">
        <v>265</v>
      </c>
      <c r="AU226" s="187" t="s">
        <v>90</v>
      </c>
      <c r="AV226" s="13" t="s">
        <v>87</v>
      </c>
      <c r="AW226" s="13" t="s">
        <v>35</v>
      </c>
      <c r="AX226" s="13" t="s">
        <v>79</v>
      </c>
      <c r="AY226" s="187" t="s">
        <v>255</v>
      </c>
    </row>
    <row r="227" s="14" customFormat="1">
      <c r="A227" s="14"/>
      <c r="B227" s="193"/>
      <c r="C227" s="14"/>
      <c r="D227" s="186" t="s">
        <v>265</v>
      </c>
      <c r="E227" s="194" t="s">
        <v>1</v>
      </c>
      <c r="F227" s="195" t="s">
        <v>87</v>
      </c>
      <c r="G227" s="14"/>
      <c r="H227" s="196">
        <v>1</v>
      </c>
      <c r="I227" s="197"/>
      <c r="J227" s="14"/>
      <c r="K227" s="14"/>
      <c r="L227" s="193"/>
      <c r="M227" s="198"/>
      <c r="N227" s="199"/>
      <c r="O227" s="199"/>
      <c r="P227" s="199"/>
      <c r="Q227" s="199"/>
      <c r="R227" s="199"/>
      <c r="S227" s="199"/>
      <c r="T227" s="20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194" t="s">
        <v>265</v>
      </c>
      <c r="AU227" s="194" t="s">
        <v>90</v>
      </c>
      <c r="AV227" s="14" t="s">
        <v>90</v>
      </c>
      <c r="AW227" s="14" t="s">
        <v>35</v>
      </c>
      <c r="AX227" s="14" t="s">
        <v>79</v>
      </c>
      <c r="AY227" s="194" t="s">
        <v>255</v>
      </c>
    </row>
    <row r="228" s="13" customFormat="1">
      <c r="A228" s="13"/>
      <c r="B228" s="185"/>
      <c r="C228" s="13"/>
      <c r="D228" s="186" t="s">
        <v>265</v>
      </c>
      <c r="E228" s="187" t="s">
        <v>1</v>
      </c>
      <c r="F228" s="188" t="s">
        <v>766</v>
      </c>
      <c r="G228" s="13"/>
      <c r="H228" s="187" t="s">
        <v>1</v>
      </c>
      <c r="I228" s="189"/>
      <c r="J228" s="13"/>
      <c r="K228" s="13"/>
      <c r="L228" s="185"/>
      <c r="M228" s="190"/>
      <c r="N228" s="191"/>
      <c r="O228" s="191"/>
      <c r="P228" s="191"/>
      <c r="Q228" s="191"/>
      <c r="R228" s="191"/>
      <c r="S228" s="191"/>
      <c r="T228" s="19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187" t="s">
        <v>265</v>
      </c>
      <c r="AU228" s="187" t="s">
        <v>90</v>
      </c>
      <c r="AV228" s="13" t="s">
        <v>87</v>
      </c>
      <c r="AW228" s="13" t="s">
        <v>35</v>
      </c>
      <c r="AX228" s="13" t="s">
        <v>79</v>
      </c>
      <c r="AY228" s="187" t="s">
        <v>255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2205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2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209" t="s">
        <v>379</v>
      </c>
      <c r="D232" s="209" t="s">
        <v>277</v>
      </c>
      <c r="E232" s="210" t="s">
        <v>2253</v>
      </c>
      <c r="F232" s="211" t="s">
        <v>2254</v>
      </c>
      <c r="G232" s="212" t="s">
        <v>261</v>
      </c>
      <c r="H232" s="213">
        <v>1</v>
      </c>
      <c r="I232" s="214"/>
      <c r="J232" s="215">
        <f>ROUND(I232*H232,2)</f>
        <v>0</v>
      </c>
      <c r="K232" s="211" t="s">
        <v>262</v>
      </c>
      <c r="L232" s="216"/>
      <c r="M232" s="217" t="s">
        <v>1</v>
      </c>
      <c r="N232" s="218" t="s">
        <v>44</v>
      </c>
      <c r="O232" s="77"/>
      <c r="P232" s="181">
        <f>O232*H232</f>
        <v>0</v>
      </c>
      <c r="Q232" s="181">
        <v>0.00075000000000000002</v>
      </c>
      <c r="R232" s="181">
        <f>Q232*H232</f>
        <v>0.00075000000000000002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397</v>
      </c>
      <c r="AT232" s="183" t="s">
        <v>277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263</v>
      </c>
      <c r="BM232" s="183" t="s">
        <v>2255</v>
      </c>
    </row>
    <row r="233" s="13" customFormat="1">
      <c r="A233" s="13"/>
      <c r="B233" s="185"/>
      <c r="C233" s="13"/>
      <c r="D233" s="186" t="s">
        <v>265</v>
      </c>
      <c r="E233" s="187" t="s">
        <v>1</v>
      </c>
      <c r="F233" s="188" t="s">
        <v>2235</v>
      </c>
      <c r="G233" s="13"/>
      <c r="H233" s="187" t="s">
        <v>1</v>
      </c>
      <c r="I233" s="189"/>
      <c r="J233" s="13"/>
      <c r="K233" s="13"/>
      <c r="L233" s="185"/>
      <c r="M233" s="190"/>
      <c r="N233" s="191"/>
      <c r="O233" s="191"/>
      <c r="P233" s="191"/>
      <c r="Q233" s="191"/>
      <c r="R233" s="191"/>
      <c r="S233" s="191"/>
      <c r="T233" s="19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87" t="s">
        <v>265</v>
      </c>
      <c r="AU233" s="187" t="s">
        <v>90</v>
      </c>
      <c r="AV233" s="13" t="s">
        <v>87</v>
      </c>
      <c r="AW233" s="13" t="s">
        <v>35</v>
      </c>
      <c r="AX233" s="13" t="s">
        <v>79</v>
      </c>
      <c r="AY233" s="187" t="s">
        <v>255</v>
      </c>
    </row>
    <row r="234" s="13" customFormat="1">
      <c r="A234" s="13"/>
      <c r="B234" s="185"/>
      <c r="C234" s="13"/>
      <c r="D234" s="186" t="s">
        <v>265</v>
      </c>
      <c r="E234" s="187" t="s">
        <v>1</v>
      </c>
      <c r="F234" s="188" t="s">
        <v>2205</v>
      </c>
      <c r="G234" s="13"/>
      <c r="H234" s="187" t="s">
        <v>1</v>
      </c>
      <c r="I234" s="189"/>
      <c r="J234" s="13"/>
      <c r="K234" s="13"/>
      <c r="L234" s="185"/>
      <c r="M234" s="190"/>
      <c r="N234" s="191"/>
      <c r="O234" s="191"/>
      <c r="P234" s="191"/>
      <c r="Q234" s="191"/>
      <c r="R234" s="191"/>
      <c r="S234" s="191"/>
      <c r="T234" s="19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87" t="s">
        <v>265</v>
      </c>
      <c r="AU234" s="187" t="s">
        <v>90</v>
      </c>
      <c r="AV234" s="13" t="s">
        <v>87</v>
      </c>
      <c r="AW234" s="13" t="s">
        <v>35</v>
      </c>
      <c r="AX234" s="13" t="s">
        <v>79</v>
      </c>
      <c r="AY234" s="187" t="s">
        <v>255</v>
      </c>
    </row>
    <row r="235" s="14" customFormat="1">
      <c r="A235" s="14"/>
      <c r="B235" s="193"/>
      <c r="C235" s="14"/>
      <c r="D235" s="186" t="s">
        <v>265</v>
      </c>
      <c r="E235" s="194" t="s">
        <v>1</v>
      </c>
      <c r="F235" s="195" t="s">
        <v>87</v>
      </c>
      <c r="G235" s="14"/>
      <c r="H235" s="196">
        <v>1</v>
      </c>
      <c r="I235" s="197"/>
      <c r="J235" s="14"/>
      <c r="K235" s="14"/>
      <c r="L235" s="193"/>
      <c r="M235" s="198"/>
      <c r="N235" s="199"/>
      <c r="O235" s="199"/>
      <c r="P235" s="199"/>
      <c r="Q235" s="199"/>
      <c r="R235" s="199"/>
      <c r="S235" s="199"/>
      <c r="T235" s="20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194" t="s">
        <v>265</v>
      </c>
      <c r="AU235" s="194" t="s">
        <v>90</v>
      </c>
      <c r="AV235" s="14" t="s">
        <v>90</v>
      </c>
      <c r="AW235" s="14" t="s">
        <v>35</v>
      </c>
      <c r="AX235" s="14" t="s">
        <v>87</v>
      </c>
      <c r="AY235" s="194" t="s">
        <v>255</v>
      </c>
    </row>
    <row r="236" s="2" customFormat="1" ht="24.15" customHeight="1">
      <c r="A236" s="38"/>
      <c r="B236" s="171"/>
      <c r="C236" s="209" t="s">
        <v>383</v>
      </c>
      <c r="D236" s="209" t="s">
        <v>277</v>
      </c>
      <c r="E236" s="210" t="s">
        <v>796</v>
      </c>
      <c r="F236" s="211" t="s">
        <v>797</v>
      </c>
      <c r="G236" s="212" t="s">
        <v>261</v>
      </c>
      <c r="H236" s="213">
        <v>1</v>
      </c>
      <c r="I236" s="214"/>
      <c r="J236" s="215">
        <f>ROUND(I236*H236,2)</f>
        <v>0</v>
      </c>
      <c r="K236" s="211" t="s">
        <v>262</v>
      </c>
      <c r="L236" s="216"/>
      <c r="M236" s="217" t="s">
        <v>1</v>
      </c>
      <c r="N236" s="218" t="s">
        <v>44</v>
      </c>
      <c r="O236" s="77"/>
      <c r="P236" s="181">
        <f>O236*H236</f>
        <v>0</v>
      </c>
      <c r="Q236" s="181">
        <v>0.00085999999999999998</v>
      </c>
      <c r="R236" s="181">
        <f>Q236*H236</f>
        <v>0.00085999999999999998</v>
      </c>
      <c r="S236" s="181">
        <v>0</v>
      </c>
      <c r="T236" s="18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397</v>
      </c>
      <c r="AT236" s="183" t="s">
        <v>277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263</v>
      </c>
      <c r="BM236" s="183" t="s">
        <v>2256</v>
      </c>
    </row>
    <row r="237" s="13" customFormat="1">
      <c r="A237" s="13"/>
      <c r="B237" s="185"/>
      <c r="C237" s="13"/>
      <c r="D237" s="186" t="s">
        <v>265</v>
      </c>
      <c r="E237" s="187" t="s">
        <v>1</v>
      </c>
      <c r="F237" s="188" t="s">
        <v>766</v>
      </c>
      <c r="G237" s="13"/>
      <c r="H237" s="187" t="s">
        <v>1</v>
      </c>
      <c r="I237" s="189"/>
      <c r="J237" s="13"/>
      <c r="K237" s="13"/>
      <c r="L237" s="185"/>
      <c r="M237" s="190"/>
      <c r="N237" s="191"/>
      <c r="O237" s="191"/>
      <c r="P237" s="191"/>
      <c r="Q237" s="191"/>
      <c r="R237" s="191"/>
      <c r="S237" s="191"/>
      <c r="T237" s="19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87" t="s">
        <v>265</v>
      </c>
      <c r="AU237" s="187" t="s">
        <v>90</v>
      </c>
      <c r="AV237" s="13" t="s">
        <v>87</v>
      </c>
      <c r="AW237" s="13" t="s">
        <v>35</v>
      </c>
      <c r="AX237" s="13" t="s">
        <v>79</v>
      </c>
      <c r="AY237" s="187" t="s">
        <v>255</v>
      </c>
    </row>
    <row r="238" s="13" customFormat="1">
      <c r="A238" s="13"/>
      <c r="B238" s="185"/>
      <c r="C238" s="13"/>
      <c r="D238" s="186" t="s">
        <v>265</v>
      </c>
      <c r="E238" s="187" t="s">
        <v>1</v>
      </c>
      <c r="F238" s="188" t="s">
        <v>2205</v>
      </c>
      <c r="G238" s="13"/>
      <c r="H238" s="187" t="s">
        <v>1</v>
      </c>
      <c r="I238" s="189"/>
      <c r="J238" s="13"/>
      <c r="K238" s="13"/>
      <c r="L238" s="185"/>
      <c r="M238" s="190"/>
      <c r="N238" s="191"/>
      <c r="O238" s="191"/>
      <c r="P238" s="191"/>
      <c r="Q238" s="191"/>
      <c r="R238" s="191"/>
      <c r="S238" s="191"/>
      <c r="T238" s="19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87" t="s">
        <v>265</v>
      </c>
      <c r="AU238" s="187" t="s">
        <v>90</v>
      </c>
      <c r="AV238" s="13" t="s">
        <v>87</v>
      </c>
      <c r="AW238" s="13" t="s">
        <v>35</v>
      </c>
      <c r="AX238" s="13" t="s">
        <v>79</v>
      </c>
      <c r="AY238" s="187" t="s">
        <v>255</v>
      </c>
    </row>
    <row r="239" s="14" customFormat="1">
      <c r="A239" s="14"/>
      <c r="B239" s="193"/>
      <c r="C239" s="14"/>
      <c r="D239" s="186" t="s">
        <v>265</v>
      </c>
      <c r="E239" s="194" t="s">
        <v>1</v>
      </c>
      <c r="F239" s="195" t="s">
        <v>87</v>
      </c>
      <c r="G239" s="14"/>
      <c r="H239" s="196">
        <v>1</v>
      </c>
      <c r="I239" s="197"/>
      <c r="J239" s="14"/>
      <c r="K239" s="14"/>
      <c r="L239" s="193"/>
      <c r="M239" s="198"/>
      <c r="N239" s="199"/>
      <c r="O239" s="199"/>
      <c r="P239" s="199"/>
      <c r="Q239" s="199"/>
      <c r="R239" s="199"/>
      <c r="S239" s="199"/>
      <c r="T239" s="20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4" t="s">
        <v>265</v>
      </c>
      <c r="AU239" s="194" t="s">
        <v>90</v>
      </c>
      <c r="AV239" s="14" t="s">
        <v>90</v>
      </c>
      <c r="AW239" s="14" t="s">
        <v>35</v>
      </c>
      <c r="AX239" s="14" t="s">
        <v>87</v>
      </c>
      <c r="AY239" s="194" t="s">
        <v>255</v>
      </c>
    </row>
    <row r="240" s="2" customFormat="1" ht="24.15" customHeight="1">
      <c r="A240" s="38"/>
      <c r="B240" s="171"/>
      <c r="C240" s="172" t="s">
        <v>387</v>
      </c>
      <c r="D240" s="172" t="s">
        <v>258</v>
      </c>
      <c r="E240" s="173" t="s">
        <v>799</v>
      </c>
      <c r="F240" s="174" t="s">
        <v>800</v>
      </c>
      <c r="G240" s="175" t="s">
        <v>261</v>
      </c>
      <c r="H240" s="176">
        <v>2</v>
      </c>
      <c r="I240" s="177"/>
      <c r="J240" s="178">
        <f>ROUND(I240*H240,2)</f>
        <v>0</v>
      </c>
      <c r="K240" s="174" t="s">
        <v>1</v>
      </c>
      <c r="L240" s="39"/>
      <c r="M240" s="179" t="s">
        <v>1</v>
      </c>
      <c r="N240" s="180" t="s">
        <v>44</v>
      </c>
      <c r="O240" s="77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3" t="s">
        <v>263</v>
      </c>
      <c r="AT240" s="183" t="s">
        <v>258</v>
      </c>
      <c r="AU240" s="183" t="s">
        <v>90</v>
      </c>
      <c r="AY240" s="19" t="s">
        <v>255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19" t="s">
        <v>87</v>
      </c>
      <c r="BK240" s="184">
        <f>ROUND(I240*H240,2)</f>
        <v>0</v>
      </c>
      <c r="BL240" s="19" t="s">
        <v>263</v>
      </c>
      <c r="BM240" s="183" t="s">
        <v>2257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90</v>
      </c>
      <c r="G241" s="14"/>
      <c r="H241" s="196">
        <v>2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87</v>
      </c>
      <c r="AY241" s="194" t="s">
        <v>255</v>
      </c>
    </row>
    <row r="242" s="2" customFormat="1" ht="16.5" customHeight="1">
      <c r="A242" s="38"/>
      <c r="B242" s="171"/>
      <c r="C242" s="209" t="s">
        <v>300</v>
      </c>
      <c r="D242" s="209" t="s">
        <v>277</v>
      </c>
      <c r="E242" s="210" t="s">
        <v>2258</v>
      </c>
      <c r="F242" s="211" t="s">
        <v>2259</v>
      </c>
      <c r="G242" s="212" t="s">
        <v>261</v>
      </c>
      <c r="H242" s="213">
        <v>2</v>
      </c>
      <c r="I242" s="214"/>
      <c r="J242" s="215">
        <f>ROUND(I242*H242,2)</f>
        <v>0</v>
      </c>
      <c r="K242" s="211" t="s">
        <v>262</v>
      </c>
      <c r="L242" s="216"/>
      <c r="M242" s="217" t="s">
        <v>1</v>
      </c>
      <c r="N242" s="218" t="s">
        <v>44</v>
      </c>
      <c r="O242" s="77"/>
      <c r="P242" s="181">
        <f>O242*H242</f>
        <v>0</v>
      </c>
      <c r="Q242" s="181">
        <v>0.0022000000000000001</v>
      </c>
      <c r="R242" s="181">
        <f>Q242*H242</f>
        <v>0.0044000000000000003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397</v>
      </c>
      <c r="AT242" s="183" t="s">
        <v>277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2260</v>
      </c>
    </row>
    <row r="243" s="13" customFormat="1">
      <c r="A243" s="13"/>
      <c r="B243" s="185"/>
      <c r="C243" s="13"/>
      <c r="D243" s="186" t="s">
        <v>265</v>
      </c>
      <c r="E243" s="187" t="s">
        <v>1</v>
      </c>
      <c r="F243" s="188" t="s">
        <v>2205</v>
      </c>
      <c r="G243" s="13"/>
      <c r="H243" s="187" t="s">
        <v>1</v>
      </c>
      <c r="I243" s="189"/>
      <c r="J243" s="13"/>
      <c r="K243" s="13"/>
      <c r="L243" s="185"/>
      <c r="M243" s="190"/>
      <c r="N243" s="191"/>
      <c r="O243" s="191"/>
      <c r="P243" s="191"/>
      <c r="Q243" s="191"/>
      <c r="R243" s="191"/>
      <c r="S243" s="191"/>
      <c r="T243" s="19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87" t="s">
        <v>265</v>
      </c>
      <c r="AU243" s="187" t="s">
        <v>90</v>
      </c>
      <c r="AV243" s="13" t="s">
        <v>87</v>
      </c>
      <c r="AW243" s="13" t="s">
        <v>35</v>
      </c>
      <c r="AX243" s="13" t="s">
        <v>79</v>
      </c>
      <c r="AY243" s="187" t="s">
        <v>255</v>
      </c>
    </row>
    <row r="244" s="14" customFormat="1">
      <c r="A244" s="14"/>
      <c r="B244" s="193"/>
      <c r="C244" s="14"/>
      <c r="D244" s="186" t="s">
        <v>265</v>
      </c>
      <c r="E244" s="194" t="s">
        <v>1</v>
      </c>
      <c r="F244" s="195" t="s">
        <v>90</v>
      </c>
      <c r="G244" s="14"/>
      <c r="H244" s="196">
        <v>2</v>
      </c>
      <c r="I244" s="197"/>
      <c r="J244" s="14"/>
      <c r="K244" s="14"/>
      <c r="L244" s="193"/>
      <c r="M244" s="198"/>
      <c r="N244" s="199"/>
      <c r="O244" s="199"/>
      <c r="P244" s="199"/>
      <c r="Q244" s="199"/>
      <c r="R244" s="199"/>
      <c r="S244" s="199"/>
      <c r="T244" s="20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194" t="s">
        <v>265</v>
      </c>
      <c r="AU244" s="194" t="s">
        <v>90</v>
      </c>
      <c r="AV244" s="14" t="s">
        <v>90</v>
      </c>
      <c r="AW244" s="14" t="s">
        <v>35</v>
      </c>
      <c r="AX244" s="14" t="s">
        <v>87</v>
      </c>
      <c r="AY244" s="194" t="s">
        <v>255</v>
      </c>
    </row>
    <row r="245" s="2" customFormat="1" ht="49.05" customHeight="1">
      <c r="A245" s="38"/>
      <c r="B245" s="171"/>
      <c r="C245" s="172" t="s">
        <v>306</v>
      </c>
      <c r="D245" s="172" t="s">
        <v>258</v>
      </c>
      <c r="E245" s="173" t="s">
        <v>805</v>
      </c>
      <c r="F245" s="174" t="s">
        <v>806</v>
      </c>
      <c r="G245" s="175" t="s">
        <v>759</v>
      </c>
      <c r="H245" s="224"/>
      <c r="I245" s="177"/>
      <c r="J245" s="178">
        <f>ROUND(I245*H245,2)</f>
        <v>0</v>
      </c>
      <c r="K245" s="174" t="s">
        <v>262</v>
      </c>
      <c r="L245" s="39"/>
      <c r="M245" s="179" t="s">
        <v>1</v>
      </c>
      <c r="N245" s="180" t="s">
        <v>44</v>
      </c>
      <c r="O245" s="77"/>
      <c r="P245" s="181">
        <f>O245*H245</f>
        <v>0</v>
      </c>
      <c r="Q245" s="181">
        <v>0</v>
      </c>
      <c r="R245" s="181">
        <f>Q245*H245</f>
        <v>0</v>
      </c>
      <c r="S245" s="181">
        <v>0</v>
      </c>
      <c r="T245" s="18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3" t="s">
        <v>263</v>
      </c>
      <c r="AT245" s="183" t="s">
        <v>258</v>
      </c>
      <c r="AU245" s="183" t="s">
        <v>90</v>
      </c>
      <c r="AY245" s="19" t="s">
        <v>255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19" t="s">
        <v>87</v>
      </c>
      <c r="BK245" s="184">
        <f>ROUND(I245*H245,2)</f>
        <v>0</v>
      </c>
      <c r="BL245" s="19" t="s">
        <v>263</v>
      </c>
      <c r="BM245" s="183" t="s">
        <v>2261</v>
      </c>
    </row>
    <row r="246" s="12" customFormat="1" ht="22.8" customHeight="1">
      <c r="A246" s="12"/>
      <c r="B246" s="158"/>
      <c r="C246" s="12"/>
      <c r="D246" s="159" t="s">
        <v>78</v>
      </c>
      <c r="E246" s="169" t="s">
        <v>823</v>
      </c>
      <c r="F246" s="169" t="s">
        <v>824</v>
      </c>
      <c r="G246" s="12"/>
      <c r="H246" s="12"/>
      <c r="I246" s="161"/>
      <c r="J246" s="170">
        <f>BK246</f>
        <v>0</v>
      </c>
      <c r="K246" s="12"/>
      <c r="L246" s="158"/>
      <c r="M246" s="163"/>
      <c r="N246" s="164"/>
      <c r="O246" s="164"/>
      <c r="P246" s="165">
        <f>SUM(P247:P313)</f>
        <v>0</v>
      </c>
      <c r="Q246" s="164"/>
      <c r="R246" s="165">
        <f>SUM(R247:R313)</f>
        <v>0.023129200000000003</v>
      </c>
      <c r="S246" s="164"/>
      <c r="T246" s="166">
        <f>SUM(T247:T313)</f>
        <v>0.047099999999999996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159" t="s">
        <v>90</v>
      </c>
      <c r="AT246" s="167" t="s">
        <v>78</v>
      </c>
      <c r="AU246" s="167" t="s">
        <v>87</v>
      </c>
      <c r="AY246" s="159" t="s">
        <v>255</v>
      </c>
      <c r="BK246" s="168">
        <f>SUM(BK247:BK313)</f>
        <v>0</v>
      </c>
    </row>
    <row r="247" s="2" customFormat="1" ht="37.8" customHeight="1">
      <c r="A247" s="38"/>
      <c r="B247" s="171"/>
      <c r="C247" s="172" t="s">
        <v>397</v>
      </c>
      <c r="D247" s="172" t="s">
        <v>258</v>
      </c>
      <c r="E247" s="173" t="s">
        <v>825</v>
      </c>
      <c r="F247" s="174" t="s">
        <v>826</v>
      </c>
      <c r="G247" s="175" t="s">
        <v>693</v>
      </c>
      <c r="H247" s="176">
        <v>15.699999999999999</v>
      </c>
      <c r="I247" s="177"/>
      <c r="J247" s="178">
        <f>ROUND(I247*H247,2)</f>
        <v>0</v>
      </c>
      <c r="K247" s="174" t="s">
        <v>262</v>
      </c>
      <c r="L247" s="39"/>
      <c r="M247" s="179" t="s">
        <v>1</v>
      </c>
      <c r="N247" s="180" t="s">
        <v>44</v>
      </c>
      <c r="O247" s="77"/>
      <c r="P247" s="181">
        <f>O247*H247</f>
        <v>0</v>
      </c>
      <c r="Q247" s="181">
        <v>0</v>
      </c>
      <c r="R247" s="181">
        <f>Q247*H247</f>
        <v>0</v>
      </c>
      <c r="S247" s="181">
        <v>0</v>
      </c>
      <c r="T247" s="18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83" t="s">
        <v>263</v>
      </c>
      <c r="AT247" s="183" t="s">
        <v>258</v>
      </c>
      <c r="AU247" s="183" t="s">
        <v>90</v>
      </c>
      <c r="AY247" s="19" t="s">
        <v>255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19" t="s">
        <v>87</v>
      </c>
      <c r="BK247" s="184">
        <f>ROUND(I247*H247,2)</f>
        <v>0</v>
      </c>
      <c r="BL247" s="19" t="s">
        <v>263</v>
      </c>
      <c r="BM247" s="183" t="s">
        <v>2262</v>
      </c>
    </row>
    <row r="248" s="13" customFormat="1">
      <c r="A248" s="13"/>
      <c r="B248" s="185"/>
      <c r="C248" s="13"/>
      <c r="D248" s="186" t="s">
        <v>265</v>
      </c>
      <c r="E248" s="187" t="s">
        <v>1</v>
      </c>
      <c r="F248" s="188" t="s">
        <v>2263</v>
      </c>
      <c r="G248" s="13"/>
      <c r="H248" s="187" t="s">
        <v>1</v>
      </c>
      <c r="I248" s="189"/>
      <c r="J248" s="13"/>
      <c r="K248" s="13"/>
      <c r="L248" s="185"/>
      <c r="M248" s="190"/>
      <c r="N248" s="191"/>
      <c r="O248" s="191"/>
      <c r="P248" s="191"/>
      <c r="Q248" s="191"/>
      <c r="R248" s="191"/>
      <c r="S248" s="191"/>
      <c r="T248" s="19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87" t="s">
        <v>265</v>
      </c>
      <c r="AU248" s="187" t="s">
        <v>90</v>
      </c>
      <c r="AV248" s="13" t="s">
        <v>87</v>
      </c>
      <c r="AW248" s="13" t="s">
        <v>35</v>
      </c>
      <c r="AX248" s="13" t="s">
        <v>79</v>
      </c>
      <c r="AY248" s="187" t="s">
        <v>255</v>
      </c>
    </row>
    <row r="249" s="13" customFormat="1">
      <c r="A249" s="13"/>
      <c r="B249" s="185"/>
      <c r="C249" s="13"/>
      <c r="D249" s="186" t="s">
        <v>265</v>
      </c>
      <c r="E249" s="187" t="s">
        <v>1</v>
      </c>
      <c r="F249" s="188" t="s">
        <v>2205</v>
      </c>
      <c r="G249" s="13"/>
      <c r="H249" s="187" t="s">
        <v>1</v>
      </c>
      <c r="I249" s="189"/>
      <c r="J249" s="13"/>
      <c r="K249" s="13"/>
      <c r="L249" s="185"/>
      <c r="M249" s="190"/>
      <c r="N249" s="191"/>
      <c r="O249" s="191"/>
      <c r="P249" s="191"/>
      <c r="Q249" s="191"/>
      <c r="R249" s="191"/>
      <c r="S249" s="191"/>
      <c r="T249" s="19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87" t="s">
        <v>265</v>
      </c>
      <c r="AU249" s="187" t="s">
        <v>90</v>
      </c>
      <c r="AV249" s="13" t="s">
        <v>87</v>
      </c>
      <c r="AW249" s="13" t="s">
        <v>35</v>
      </c>
      <c r="AX249" s="13" t="s">
        <v>79</v>
      </c>
      <c r="AY249" s="187" t="s">
        <v>255</v>
      </c>
    </row>
    <row r="250" s="14" customFormat="1">
      <c r="A250" s="14"/>
      <c r="B250" s="193"/>
      <c r="C250" s="14"/>
      <c r="D250" s="186" t="s">
        <v>265</v>
      </c>
      <c r="E250" s="194" t="s">
        <v>1</v>
      </c>
      <c r="F250" s="195" t="s">
        <v>2213</v>
      </c>
      <c r="G250" s="14"/>
      <c r="H250" s="196">
        <v>15.699999999999999</v>
      </c>
      <c r="I250" s="197"/>
      <c r="J250" s="14"/>
      <c r="K250" s="14"/>
      <c r="L250" s="193"/>
      <c r="M250" s="198"/>
      <c r="N250" s="199"/>
      <c r="O250" s="199"/>
      <c r="P250" s="199"/>
      <c r="Q250" s="199"/>
      <c r="R250" s="199"/>
      <c r="S250" s="199"/>
      <c r="T250" s="20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194" t="s">
        <v>265</v>
      </c>
      <c r="AU250" s="194" t="s">
        <v>90</v>
      </c>
      <c r="AV250" s="14" t="s">
        <v>90</v>
      </c>
      <c r="AW250" s="14" t="s">
        <v>35</v>
      </c>
      <c r="AX250" s="14" t="s">
        <v>79</v>
      </c>
      <c r="AY250" s="194" t="s">
        <v>255</v>
      </c>
    </row>
    <row r="251" s="15" customFormat="1">
      <c r="A251" s="15"/>
      <c r="B251" s="201"/>
      <c r="C251" s="15"/>
      <c r="D251" s="186" t="s">
        <v>265</v>
      </c>
      <c r="E251" s="202" t="s">
        <v>1</v>
      </c>
      <c r="F251" s="203" t="s">
        <v>269</v>
      </c>
      <c r="G251" s="15"/>
      <c r="H251" s="204">
        <v>15.699999999999999</v>
      </c>
      <c r="I251" s="205"/>
      <c r="J251" s="15"/>
      <c r="K251" s="15"/>
      <c r="L251" s="201"/>
      <c r="M251" s="206"/>
      <c r="N251" s="207"/>
      <c r="O251" s="207"/>
      <c r="P251" s="207"/>
      <c r="Q251" s="207"/>
      <c r="R251" s="207"/>
      <c r="S251" s="207"/>
      <c r="T251" s="20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02" t="s">
        <v>265</v>
      </c>
      <c r="AU251" s="202" t="s">
        <v>90</v>
      </c>
      <c r="AV251" s="15" t="s">
        <v>270</v>
      </c>
      <c r="AW251" s="15" t="s">
        <v>35</v>
      </c>
      <c r="AX251" s="15" t="s">
        <v>87</v>
      </c>
      <c r="AY251" s="202" t="s">
        <v>255</v>
      </c>
    </row>
    <row r="252" s="2" customFormat="1" ht="24.15" customHeight="1">
      <c r="A252" s="38"/>
      <c r="B252" s="171"/>
      <c r="C252" s="172" t="s">
        <v>401</v>
      </c>
      <c r="D252" s="172" t="s">
        <v>258</v>
      </c>
      <c r="E252" s="173" t="s">
        <v>829</v>
      </c>
      <c r="F252" s="174" t="s">
        <v>830</v>
      </c>
      <c r="G252" s="175" t="s">
        <v>693</v>
      </c>
      <c r="H252" s="176">
        <v>15.699999999999999</v>
      </c>
      <c r="I252" s="177"/>
      <c r="J252" s="178">
        <f>ROUND(I252*H252,2)</f>
        <v>0</v>
      </c>
      <c r="K252" s="174" t="s">
        <v>262</v>
      </c>
      <c r="L252" s="39"/>
      <c r="M252" s="179" t="s">
        <v>1</v>
      </c>
      <c r="N252" s="180" t="s">
        <v>44</v>
      </c>
      <c r="O252" s="77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3" t="s">
        <v>263</v>
      </c>
      <c r="AT252" s="183" t="s">
        <v>258</v>
      </c>
      <c r="AU252" s="183" t="s">
        <v>90</v>
      </c>
      <c r="AY252" s="19" t="s">
        <v>255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19" t="s">
        <v>87</v>
      </c>
      <c r="BK252" s="184">
        <f>ROUND(I252*H252,2)</f>
        <v>0</v>
      </c>
      <c r="BL252" s="19" t="s">
        <v>263</v>
      </c>
      <c r="BM252" s="183" t="s">
        <v>2264</v>
      </c>
    </row>
    <row r="253" s="13" customFormat="1">
      <c r="A253" s="13"/>
      <c r="B253" s="185"/>
      <c r="C253" s="13"/>
      <c r="D253" s="186" t="s">
        <v>265</v>
      </c>
      <c r="E253" s="187" t="s">
        <v>1</v>
      </c>
      <c r="F253" s="188" t="s">
        <v>2263</v>
      </c>
      <c r="G253" s="13"/>
      <c r="H253" s="187" t="s">
        <v>1</v>
      </c>
      <c r="I253" s="189"/>
      <c r="J253" s="13"/>
      <c r="K253" s="13"/>
      <c r="L253" s="185"/>
      <c r="M253" s="190"/>
      <c r="N253" s="191"/>
      <c r="O253" s="191"/>
      <c r="P253" s="191"/>
      <c r="Q253" s="191"/>
      <c r="R253" s="191"/>
      <c r="S253" s="191"/>
      <c r="T253" s="19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87" t="s">
        <v>265</v>
      </c>
      <c r="AU253" s="187" t="s">
        <v>90</v>
      </c>
      <c r="AV253" s="13" t="s">
        <v>87</v>
      </c>
      <c r="AW253" s="13" t="s">
        <v>35</v>
      </c>
      <c r="AX253" s="13" t="s">
        <v>79</v>
      </c>
      <c r="AY253" s="187" t="s">
        <v>255</v>
      </c>
    </row>
    <row r="254" s="13" customFormat="1">
      <c r="A254" s="13"/>
      <c r="B254" s="185"/>
      <c r="C254" s="13"/>
      <c r="D254" s="186" t="s">
        <v>265</v>
      </c>
      <c r="E254" s="187" t="s">
        <v>1</v>
      </c>
      <c r="F254" s="188" t="s">
        <v>2205</v>
      </c>
      <c r="G254" s="13"/>
      <c r="H254" s="187" t="s">
        <v>1</v>
      </c>
      <c r="I254" s="189"/>
      <c r="J254" s="13"/>
      <c r="K254" s="13"/>
      <c r="L254" s="185"/>
      <c r="M254" s="190"/>
      <c r="N254" s="191"/>
      <c r="O254" s="191"/>
      <c r="P254" s="191"/>
      <c r="Q254" s="191"/>
      <c r="R254" s="191"/>
      <c r="S254" s="191"/>
      <c r="T254" s="19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87" t="s">
        <v>265</v>
      </c>
      <c r="AU254" s="187" t="s">
        <v>90</v>
      </c>
      <c r="AV254" s="13" t="s">
        <v>87</v>
      </c>
      <c r="AW254" s="13" t="s">
        <v>35</v>
      </c>
      <c r="AX254" s="13" t="s">
        <v>79</v>
      </c>
      <c r="AY254" s="187" t="s">
        <v>255</v>
      </c>
    </row>
    <row r="255" s="14" customFormat="1">
      <c r="A255" s="14"/>
      <c r="B255" s="193"/>
      <c r="C255" s="14"/>
      <c r="D255" s="186" t="s">
        <v>265</v>
      </c>
      <c r="E255" s="194" t="s">
        <v>1</v>
      </c>
      <c r="F255" s="195" t="s">
        <v>2213</v>
      </c>
      <c r="G255" s="14"/>
      <c r="H255" s="196">
        <v>15.699999999999999</v>
      </c>
      <c r="I255" s="197"/>
      <c r="J255" s="14"/>
      <c r="K255" s="14"/>
      <c r="L255" s="193"/>
      <c r="M255" s="198"/>
      <c r="N255" s="199"/>
      <c r="O255" s="199"/>
      <c r="P255" s="199"/>
      <c r="Q255" s="199"/>
      <c r="R255" s="199"/>
      <c r="S255" s="199"/>
      <c r="T255" s="20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194" t="s">
        <v>265</v>
      </c>
      <c r="AU255" s="194" t="s">
        <v>90</v>
      </c>
      <c r="AV255" s="14" t="s">
        <v>90</v>
      </c>
      <c r="AW255" s="14" t="s">
        <v>35</v>
      </c>
      <c r="AX255" s="14" t="s">
        <v>79</v>
      </c>
      <c r="AY255" s="194" t="s">
        <v>255</v>
      </c>
    </row>
    <row r="256" s="15" customFormat="1">
      <c r="A256" s="15"/>
      <c r="B256" s="201"/>
      <c r="C256" s="15"/>
      <c r="D256" s="186" t="s">
        <v>265</v>
      </c>
      <c r="E256" s="202" t="s">
        <v>1</v>
      </c>
      <c r="F256" s="203" t="s">
        <v>269</v>
      </c>
      <c r="G256" s="15"/>
      <c r="H256" s="204">
        <v>15.699999999999999</v>
      </c>
      <c r="I256" s="205"/>
      <c r="J256" s="15"/>
      <c r="K256" s="15"/>
      <c r="L256" s="201"/>
      <c r="M256" s="206"/>
      <c r="N256" s="207"/>
      <c r="O256" s="207"/>
      <c r="P256" s="207"/>
      <c r="Q256" s="207"/>
      <c r="R256" s="207"/>
      <c r="S256" s="207"/>
      <c r="T256" s="208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02" t="s">
        <v>265</v>
      </c>
      <c r="AU256" s="202" t="s">
        <v>90</v>
      </c>
      <c r="AV256" s="15" t="s">
        <v>270</v>
      </c>
      <c r="AW256" s="15" t="s">
        <v>35</v>
      </c>
      <c r="AX256" s="15" t="s">
        <v>87</v>
      </c>
      <c r="AY256" s="202" t="s">
        <v>255</v>
      </c>
    </row>
    <row r="257" s="2" customFormat="1" ht="24.15" customHeight="1">
      <c r="A257" s="38"/>
      <c r="B257" s="171"/>
      <c r="C257" s="172" t="s">
        <v>406</v>
      </c>
      <c r="D257" s="172" t="s">
        <v>258</v>
      </c>
      <c r="E257" s="173" t="s">
        <v>832</v>
      </c>
      <c r="F257" s="174" t="s">
        <v>833</v>
      </c>
      <c r="G257" s="175" t="s">
        <v>693</v>
      </c>
      <c r="H257" s="176">
        <v>15.699999999999999</v>
      </c>
      <c r="I257" s="177"/>
      <c r="J257" s="178">
        <f>ROUND(I257*H257,2)</f>
        <v>0</v>
      </c>
      <c r="K257" s="174" t="s">
        <v>262</v>
      </c>
      <c r="L257" s="39"/>
      <c r="M257" s="179" t="s">
        <v>1</v>
      </c>
      <c r="N257" s="180" t="s">
        <v>44</v>
      </c>
      <c r="O257" s="77"/>
      <c r="P257" s="181">
        <f>O257*H257</f>
        <v>0</v>
      </c>
      <c r="Q257" s="181">
        <v>0</v>
      </c>
      <c r="R257" s="181">
        <f>Q257*H257</f>
        <v>0</v>
      </c>
      <c r="S257" s="181">
        <v>0.0030000000000000001</v>
      </c>
      <c r="T257" s="182">
        <f>S257*H257</f>
        <v>0.047099999999999996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3" t="s">
        <v>263</v>
      </c>
      <c r="AT257" s="183" t="s">
        <v>258</v>
      </c>
      <c r="AU257" s="183" t="s">
        <v>90</v>
      </c>
      <c r="AY257" s="19" t="s">
        <v>255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19" t="s">
        <v>87</v>
      </c>
      <c r="BK257" s="184">
        <f>ROUND(I257*H257,2)</f>
        <v>0</v>
      </c>
      <c r="BL257" s="19" t="s">
        <v>263</v>
      </c>
      <c r="BM257" s="183" t="s">
        <v>2265</v>
      </c>
    </row>
    <row r="258" s="13" customFormat="1">
      <c r="A258" s="13"/>
      <c r="B258" s="185"/>
      <c r="C258" s="13"/>
      <c r="D258" s="186" t="s">
        <v>265</v>
      </c>
      <c r="E258" s="187" t="s">
        <v>1</v>
      </c>
      <c r="F258" s="188" t="s">
        <v>2263</v>
      </c>
      <c r="G258" s="13"/>
      <c r="H258" s="187" t="s">
        <v>1</v>
      </c>
      <c r="I258" s="189"/>
      <c r="J258" s="13"/>
      <c r="K258" s="13"/>
      <c r="L258" s="185"/>
      <c r="M258" s="190"/>
      <c r="N258" s="191"/>
      <c r="O258" s="191"/>
      <c r="P258" s="191"/>
      <c r="Q258" s="191"/>
      <c r="R258" s="191"/>
      <c r="S258" s="191"/>
      <c r="T258" s="19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87" t="s">
        <v>265</v>
      </c>
      <c r="AU258" s="187" t="s">
        <v>90</v>
      </c>
      <c r="AV258" s="13" t="s">
        <v>87</v>
      </c>
      <c r="AW258" s="13" t="s">
        <v>35</v>
      </c>
      <c r="AX258" s="13" t="s">
        <v>79</v>
      </c>
      <c r="AY258" s="187" t="s">
        <v>255</v>
      </c>
    </row>
    <row r="259" s="13" customFormat="1">
      <c r="A259" s="13"/>
      <c r="B259" s="185"/>
      <c r="C259" s="13"/>
      <c r="D259" s="186" t="s">
        <v>265</v>
      </c>
      <c r="E259" s="187" t="s">
        <v>1</v>
      </c>
      <c r="F259" s="188" t="s">
        <v>2205</v>
      </c>
      <c r="G259" s="13"/>
      <c r="H259" s="187" t="s">
        <v>1</v>
      </c>
      <c r="I259" s="189"/>
      <c r="J259" s="13"/>
      <c r="K259" s="13"/>
      <c r="L259" s="185"/>
      <c r="M259" s="190"/>
      <c r="N259" s="191"/>
      <c r="O259" s="191"/>
      <c r="P259" s="191"/>
      <c r="Q259" s="191"/>
      <c r="R259" s="191"/>
      <c r="S259" s="191"/>
      <c r="T259" s="19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87" t="s">
        <v>265</v>
      </c>
      <c r="AU259" s="187" t="s">
        <v>90</v>
      </c>
      <c r="AV259" s="13" t="s">
        <v>87</v>
      </c>
      <c r="AW259" s="13" t="s">
        <v>35</v>
      </c>
      <c r="AX259" s="13" t="s">
        <v>79</v>
      </c>
      <c r="AY259" s="187" t="s">
        <v>255</v>
      </c>
    </row>
    <row r="260" s="14" customFormat="1">
      <c r="A260" s="14"/>
      <c r="B260" s="193"/>
      <c r="C260" s="14"/>
      <c r="D260" s="186" t="s">
        <v>265</v>
      </c>
      <c r="E260" s="194" t="s">
        <v>1</v>
      </c>
      <c r="F260" s="195" t="s">
        <v>2213</v>
      </c>
      <c r="G260" s="14"/>
      <c r="H260" s="196">
        <v>15.699999999999999</v>
      </c>
      <c r="I260" s="197"/>
      <c r="J260" s="14"/>
      <c r="K260" s="14"/>
      <c r="L260" s="193"/>
      <c r="M260" s="198"/>
      <c r="N260" s="199"/>
      <c r="O260" s="199"/>
      <c r="P260" s="199"/>
      <c r="Q260" s="199"/>
      <c r="R260" s="199"/>
      <c r="S260" s="199"/>
      <c r="T260" s="20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194" t="s">
        <v>265</v>
      </c>
      <c r="AU260" s="194" t="s">
        <v>90</v>
      </c>
      <c r="AV260" s="14" t="s">
        <v>90</v>
      </c>
      <c r="AW260" s="14" t="s">
        <v>35</v>
      </c>
      <c r="AX260" s="14" t="s">
        <v>79</v>
      </c>
      <c r="AY260" s="194" t="s">
        <v>255</v>
      </c>
    </row>
    <row r="261" s="15" customFormat="1">
      <c r="A261" s="15"/>
      <c r="B261" s="201"/>
      <c r="C261" s="15"/>
      <c r="D261" s="186" t="s">
        <v>265</v>
      </c>
      <c r="E261" s="202" t="s">
        <v>1</v>
      </c>
      <c r="F261" s="203" t="s">
        <v>269</v>
      </c>
      <c r="G261" s="15"/>
      <c r="H261" s="204">
        <v>15.699999999999999</v>
      </c>
      <c r="I261" s="205"/>
      <c r="J261" s="15"/>
      <c r="K261" s="15"/>
      <c r="L261" s="201"/>
      <c r="M261" s="206"/>
      <c r="N261" s="207"/>
      <c r="O261" s="207"/>
      <c r="P261" s="207"/>
      <c r="Q261" s="207"/>
      <c r="R261" s="207"/>
      <c r="S261" s="207"/>
      <c r="T261" s="208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02" t="s">
        <v>265</v>
      </c>
      <c r="AU261" s="202" t="s">
        <v>90</v>
      </c>
      <c r="AV261" s="15" t="s">
        <v>270</v>
      </c>
      <c r="AW261" s="15" t="s">
        <v>35</v>
      </c>
      <c r="AX261" s="15" t="s">
        <v>87</v>
      </c>
      <c r="AY261" s="202" t="s">
        <v>255</v>
      </c>
    </row>
    <row r="262" s="2" customFormat="1" ht="24.15" customHeight="1">
      <c r="A262" s="38"/>
      <c r="B262" s="171"/>
      <c r="C262" s="172" t="s">
        <v>410</v>
      </c>
      <c r="D262" s="172" t="s">
        <v>258</v>
      </c>
      <c r="E262" s="173" t="s">
        <v>2266</v>
      </c>
      <c r="F262" s="174" t="s">
        <v>2267</v>
      </c>
      <c r="G262" s="175" t="s">
        <v>693</v>
      </c>
      <c r="H262" s="176">
        <v>15.699999999999999</v>
      </c>
      <c r="I262" s="177"/>
      <c r="J262" s="178">
        <f>ROUND(I262*H262,2)</f>
        <v>0</v>
      </c>
      <c r="K262" s="174" t="s">
        <v>262</v>
      </c>
      <c r="L262" s="39"/>
      <c r="M262" s="179" t="s">
        <v>1</v>
      </c>
      <c r="N262" s="180" t="s">
        <v>44</v>
      </c>
      <c r="O262" s="77"/>
      <c r="P262" s="181">
        <f>O262*H262</f>
        <v>0</v>
      </c>
      <c r="Q262" s="181">
        <v>0.00050000000000000001</v>
      </c>
      <c r="R262" s="181">
        <f>Q262*H262</f>
        <v>0.0078499999999999993</v>
      </c>
      <c r="S262" s="181">
        <v>0</v>
      </c>
      <c r="T262" s="18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83" t="s">
        <v>263</v>
      </c>
      <c r="AT262" s="183" t="s">
        <v>258</v>
      </c>
      <c r="AU262" s="183" t="s">
        <v>90</v>
      </c>
      <c r="AY262" s="19" t="s">
        <v>255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19" t="s">
        <v>87</v>
      </c>
      <c r="BK262" s="184">
        <f>ROUND(I262*H262,2)</f>
        <v>0</v>
      </c>
      <c r="BL262" s="19" t="s">
        <v>263</v>
      </c>
      <c r="BM262" s="183" t="s">
        <v>2268</v>
      </c>
    </row>
    <row r="263" s="13" customFormat="1">
      <c r="A263" s="13"/>
      <c r="B263" s="185"/>
      <c r="C263" s="13"/>
      <c r="D263" s="186" t="s">
        <v>265</v>
      </c>
      <c r="E263" s="187" t="s">
        <v>1</v>
      </c>
      <c r="F263" s="188" t="s">
        <v>2205</v>
      </c>
      <c r="G263" s="13"/>
      <c r="H263" s="187" t="s">
        <v>1</v>
      </c>
      <c r="I263" s="189"/>
      <c r="J263" s="13"/>
      <c r="K263" s="13"/>
      <c r="L263" s="185"/>
      <c r="M263" s="190"/>
      <c r="N263" s="191"/>
      <c r="O263" s="191"/>
      <c r="P263" s="191"/>
      <c r="Q263" s="191"/>
      <c r="R263" s="191"/>
      <c r="S263" s="191"/>
      <c r="T263" s="19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87" t="s">
        <v>265</v>
      </c>
      <c r="AU263" s="187" t="s">
        <v>90</v>
      </c>
      <c r="AV263" s="13" t="s">
        <v>87</v>
      </c>
      <c r="AW263" s="13" t="s">
        <v>35</v>
      </c>
      <c r="AX263" s="13" t="s">
        <v>79</v>
      </c>
      <c r="AY263" s="187" t="s">
        <v>255</v>
      </c>
    </row>
    <row r="264" s="14" customFormat="1">
      <c r="A264" s="14"/>
      <c r="B264" s="193"/>
      <c r="C264" s="14"/>
      <c r="D264" s="186" t="s">
        <v>265</v>
      </c>
      <c r="E264" s="194" t="s">
        <v>1</v>
      </c>
      <c r="F264" s="195" t="s">
        <v>2213</v>
      </c>
      <c r="G264" s="14"/>
      <c r="H264" s="196">
        <v>15.699999999999999</v>
      </c>
      <c r="I264" s="197"/>
      <c r="J264" s="14"/>
      <c r="K264" s="14"/>
      <c r="L264" s="193"/>
      <c r="M264" s="198"/>
      <c r="N264" s="199"/>
      <c r="O264" s="199"/>
      <c r="P264" s="199"/>
      <c r="Q264" s="199"/>
      <c r="R264" s="199"/>
      <c r="S264" s="199"/>
      <c r="T264" s="20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194" t="s">
        <v>265</v>
      </c>
      <c r="AU264" s="194" t="s">
        <v>90</v>
      </c>
      <c r="AV264" s="14" t="s">
        <v>90</v>
      </c>
      <c r="AW264" s="14" t="s">
        <v>35</v>
      </c>
      <c r="AX264" s="14" t="s">
        <v>79</v>
      </c>
      <c r="AY264" s="194" t="s">
        <v>255</v>
      </c>
    </row>
    <row r="265" s="15" customFormat="1">
      <c r="A265" s="15"/>
      <c r="B265" s="201"/>
      <c r="C265" s="15"/>
      <c r="D265" s="186" t="s">
        <v>265</v>
      </c>
      <c r="E265" s="202" t="s">
        <v>1</v>
      </c>
      <c r="F265" s="203" t="s">
        <v>269</v>
      </c>
      <c r="G265" s="15"/>
      <c r="H265" s="204">
        <v>15.699999999999999</v>
      </c>
      <c r="I265" s="205"/>
      <c r="J265" s="15"/>
      <c r="K265" s="15"/>
      <c r="L265" s="201"/>
      <c r="M265" s="206"/>
      <c r="N265" s="207"/>
      <c r="O265" s="207"/>
      <c r="P265" s="207"/>
      <c r="Q265" s="207"/>
      <c r="R265" s="207"/>
      <c r="S265" s="207"/>
      <c r="T265" s="208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02" t="s">
        <v>265</v>
      </c>
      <c r="AU265" s="202" t="s">
        <v>90</v>
      </c>
      <c r="AV265" s="15" t="s">
        <v>270</v>
      </c>
      <c r="AW265" s="15" t="s">
        <v>35</v>
      </c>
      <c r="AX265" s="15" t="s">
        <v>87</v>
      </c>
      <c r="AY265" s="202" t="s">
        <v>255</v>
      </c>
    </row>
    <row r="266" s="2" customFormat="1" ht="24.15" customHeight="1">
      <c r="A266" s="38"/>
      <c r="B266" s="171"/>
      <c r="C266" s="209" t="s">
        <v>414</v>
      </c>
      <c r="D266" s="209" t="s">
        <v>277</v>
      </c>
      <c r="E266" s="210" t="s">
        <v>2269</v>
      </c>
      <c r="F266" s="211" t="s">
        <v>2270</v>
      </c>
      <c r="G266" s="212" t="s">
        <v>693</v>
      </c>
      <c r="H266" s="213">
        <v>19.754999999999999</v>
      </c>
      <c r="I266" s="214"/>
      <c r="J266" s="215">
        <f>ROUND(I266*H266,2)</f>
        <v>0</v>
      </c>
      <c r="K266" s="211" t="s">
        <v>262</v>
      </c>
      <c r="L266" s="216"/>
      <c r="M266" s="217" t="s">
        <v>1</v>
      </c>
      <c r="N266" s="218" t="s">
        <v>44</v>
      </c>
      <c r="O266" s="77"/>
      <c r="P266" s="181">
        <f>O266*H266</f>
        <v>0</v>
      </c>
      <c r="Q266" s="181">
        <v>0.00076000000000000004</v>
      </c>
      <c r="R266" s="181">
        <f>Q266*H266</f>
        <v>0.015013800000000001</v>
      </c>
      <c r="S266" s="181">
        <v>0</v>
      </c>
      <c r="T266" s="18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83" t="s">
        <v>397</v>
      </c>
      <c r="AT266" s="183" t="s">
        <v>277</v>
      </c>
      <c r="AU266" s="183" t="s">
        <v>90</v>
      </c>
      <c r="AY266" s="19" t="s">
        <v>255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19" t="s">
        <v>87</v>
      </c>
      <c r="BK266" s="184">
        <f>ROUND(I266*H266,2)</f>
        <v>0</v>
      </c>
      <c r="BL266" s="19" t="s">
        <v>263</v>
      </c>
      <c r="BM266" s="183" t="s">
        <v>2271</v>
      </c>
    </row>
    <row r="267" s="14" customFormat="1">
      <c r="A267" s="14"/>
      <c r="B267" s="193"/>
      <c r="C267" s="14"/>
      <c r="D267" s="186" t="s">
        <v>265</v>
      </c>
      <c r="E267" s="194" t="s">
        <v>1</v>
      </c>
      <c r="F267" s="195" t="s">
        <v>2272</v>
      </c>
      <c r="G267" s="14"/>
      <c r="H267" s="196">
        <v>19.754999999999999</v>
      </c>
      <c r="I267" s="197"/>
      <c r="J267" s="14"/>
      <c r="K267" s="14"/>
      <c r="L267" s="193"/>
      <c r="M267" s="198"/>
      <c r="N267" s="199"/>
      <c r="O267" s="199"/>
      <c r="P267" s="199"/>
      <c r="Q267" s="199"/>
      <c r="R267" s="199"/>
      <c r="S267" s="199"/>
      <c r="T267" s="20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194" t="s">
        <v>265</v>
      </c>
      <c r="AU267" s="194" t="s">
        <v>90</v>
      </c>
      <c r="AV267" s="14" t="s">
        <v>90</v>
      </c>
      <c r="AW267" s="14" t="s">
        <v>35</v>
      </c>
      <c r="AX267" s="14" t="s">
        <v>87</v>
      </c>
      <c r="AY267" s="194" t="s">
        <v>255</v>
      </c>
    </row>
    <row r="268" s="2" customFormat="1" ht="21.75" customHeight="1">
      <c r="A268" s="38"/>
      <c r="B268" s="171"/>
      <c r="C268" s="172" t="s">
        <v>418</v>
      </c>
      <c r="D268" s="172" t="s">
        <v>258</v>
      </c>
      <c r="E268" s="173" t="s">
        <v>846</v>
      </c>
      <c r="F268" s="174" t="s">
        <v>847</v>
      </c>
      <c r="G268" s="175" t="s">
        <v>297</v>
      </c>
      <c r="H268" s="176">
        <v>26.539999999999999</v>
      </c>
      <c r="I268" s="177"/>
      <c r="J268" s="178">
        <f>ROUND(I268*H268,2)</f>
        <v>0</v>
      </c>
      <c r="K268" s="174" t="s">
        <v>262</v>
      </c>
      <c r="L268" s="39"/>
      <c r="M268" s="179" t="s">
        <v>1</v>
      </c>
      <c r="N268" s="180" t="s">
        <v>44</v>
      </c>
      <c r="O268" s="77"/>
      <c r="P268" s="181">
        <f>O268*H268</f>
        <v>0</v>
      </c>
      <c r="Q268" s="181">
        <v>1.0000000000000001E-05</v>
      </c>
      <c r="R268" s="181">
        <f>Q268*H268</f>
        <v>0.0002654</v>
      </c>
      <c r="S268" s="181">
        <v>0</v>
      </c>
      <c r="T268" s="18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83" t="s">
        <v>263</v>
      </c>
      <c r="AT268" s="183" t="s">
        <v>258</v>
      </c>
      <c r="AU268" s="183" t="s">
        <v>90</v>
      </c>
      <c r="AY268" s="19" t="s">
        <v>255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19" t="s">
        <v>87</v>
      </c>
      <c r="BK268" s="184">
        <f>ROUND(I268*H268,2)</f>
        <v>0</v>
      </c>
      <c r="BL268" s="19" t="s">
        <v>263</v>
      </c>
      <c r="BM268" s="183" t="s">
        <v>2273</v>
      </c>
    </row>
    <row r="269" s="13" customFormat="1">
      <c r="A269" s="13"/>
      <c r="B269" s="185"/>
      <c r="C269" s="13"/>
      <c r="D269" s="186" t="s">
        <v>265</v>
      </c>
      <c r="E269" s="187" t="s">
        <v>1</v>
      </c>
      <c r="F269" s="188" t="s">
        <v>849</v>
      </c>
      <c r="G269" s="13"/>
      <c r="H269" s="187" t="s">
        <v>1</v>
      </c>
      <c r="I269" s="189"/>
      <c r="J269" s="13"/>
      <c r="K269" s="13"/>
      <c r="L269" s="185"/>
      <c r="M269" s="190"/>
      <c r="N269" s="191"/>
      <c r="O269" s="191"/>
      <c r="P269" s="191"/>
      <c r="Q269" s="191"/>
      <c r="R269" s="191"/>
      <c r="S269" s="191"/>
      <c r="T269" s="19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87" t="s">
        <v>265</v>
      </c>
      <c r="AU269" s="187" t="s">
        <v>90</v>
      </c>
      <c r="AV269" s="13" t="s">
        <v>87</v>
      </c>
      <c r="AW269" s="13" t="s">
        <v>35</v>
      </c>
      <c r="AX269" s="13" t="s">
        <v>79</v>
      </c>
      <c r="AY269" s="187" t="s">
        <v>255</v>
      </c>
    </row>
    <row r="270" s="13" customFormat="1">
      <c r="A270" s="13"/>
      <c r="B270" s="185"/>
      <c r="C270" s="13"/>
      <c r="D270" s="186" t="s">
        <v>265</v>
      </c>
      <c r="E270" s="187" t="s">
        <v>1</v>
      </c>
      <c r="F270" s="188" t="s">
        <v>590</v>
      </c>
      <c r="G270" s="13"/>
      <c r="H270" s="187" t="s">
        <v>1</v>
      </c>
      <c r="I270" s="189"/>
      <c r="J270" s="13"/>
      <c r="K270" s="13"/>
      <c r="L270" s="185"/>
      <c r="M270" s="190"/>
      <c r="N270" s="191"/>
      <c r="O270" s="191"/>
      <c r="P270" s="191"/>
      <c r="Q270" s="191"/>
      <c r="R270" s="191"/>
      <c r="S270" s="191"/>
      <c r="T270" s="19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187" t="s">
        <v>265</v>
      </c>
      <c r="AU270" s="187" t="s">
        <v>90</v>
      </c>
      <c r="AV270" s="13" t="s">
        <v>87</v>
      </c>
      <c r="AW270" s="13" t="s">
        <v>35</v>
      </c>
      <c r="AX270" s="13" t="s">
        <v>79</v>
      </c>
      <c r="AY270" s="187" t="s">
        <v>255</v>
      </c>
    </row>
    <row r="271" s="14" customFormat="1">
      <c r="A271" s="14"/>
      <c r="B271" s="193"/>
      <c r="C271" s="14"/>
      <c r="D271" s="186" t="s">
        <v>265</v>
      </c>
      <c r="E271" s="194" t="s">
        <v>1</v>
      </c>
      <c r="F271" s="195" t="s">
        <v>850</v>
      </c>
      <c r="G271" s="14"/>
      <c r="H271" s="196">
        <v>1.6659999999999999</v>
      </c>
      <c r="I271" s="197"/>
      <c r="J271" s="14"/>
      <c r="K271" s="14"/>
      <c r="L271" s="193"/>
      <c r="M271" s="198"/>
      <c r="N271" s="199"/>
      <c r="O271" s="199"/>
      <c r="P271" s="199"/>
      <c r="Q271" s="199"/>
      <c r="R271" s="199"/>
      <c r="S271" s="199"/>
      <c r="T271" s="20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194" t="s">
        <v>265</v>
      </c>
      <c r="AU271" s="194" t="s">
        <v>90</v>
      </c>
      <c r="AV271" s="14" t="s">
        <v>90</v>
      </c>
      <c r="AW271" s="14" t="s">
        <v>35</v>
      </c>
      <c r="AX271" s="14" t="s">
        <v>79</v>
      </c>
      <c r="AY271" s="194" t="s">
        <v>255</v>
      </c>
    </row>
    <row r="272" s="14" customFormat="1">
      <c r="A272" s="14"/>
      <c r="B272" s="193"/>
      <c r="C272" s="14"/>
      <c r="D272" s="186" t="s">
        <v>265</v>
      </c>
      <c r="E272" s="194" t="s">
        <v>1</v>
      </c>
      <c r="F272" s="195" t="s">
        <v>851</v>
      </c>
      <c r="G272" s="14"/>
      <c r="H272" s="196">
        <v>-0.41599999999999998</v>
      </c>
      <c r="I272" s="197"/>
      <c r="J272" s="14"/>
      <c r="K272" s="14"/>
      <c r="L272" s="193"/>
      <c r="M272" s="198"/>
      <c r="N272" s="199"/>
      <c r="O272" s="199"/>
      <c r="P272" s="199"/>
      <c r="Q272" s="199"/>
      <c r="R272" s="199"/>
      <c r="S272" s="199"/>
      <c r="T272" s="20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194" t="s">
        <v>265</v>
      </c>
      <c r="AU272" s="194" t="s">
        <v>90</v>
      </c>
      <c r="AV272" s="14" t="s">
        <v>90</v>
      </c>
      <c r="AW272" s="14" t="s">
        <v>35</v>
      </c>
      <c r="AX272" s="14" t="s">
        <v>79</v>
      </c>
      <c r="AY272" s="194" t="s">
        <v>255</v>
      </c>
    </row>
    <row r="273" s="13" customFormat="1">
      <c r="A273" s="13"/>
      <c r="B273" s="185"/>
      <c r="C273" s="13"/>
      <c r="D273" s="186" t="s">
        <v>265</v>
      </c>
      <c r="E273" s="187" t="s">
        <v>1</v>
      </c>
      <c r="F273" s="188" t="s">
        <v>1066</v>
      </c>
      <c r="G273" s="13"/>
      <c r="H273" s="187" t="s">
        <v>1</v>
      </c>
      <c r="I273" s="189"/>
      <c r="J273" s="13"/>
      <c r="K273" s="13"/>
      <c r="L273" s="185"/>
      <c r="M273" s="190"/>
      <c r="N273" s="191"/>
      <c r="O273" s="191"/>
      <c r="P273" s="191"/>
      <c r="Q273" s="191"/>
      <c r="R273" s="191"/>
      <c r="S273" s="191"/>
      <c r="T273" s="19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87" t="s">
        <v>265</v>
      </c>
      <c r="AU273" s="187" t="s">
        <v>90</v>
      </c>
      <c r="AV273" s="13" t="s">
        <v>87</v>
      </c>
      <c r="AW273" s="13" t="s">
        <v>35</v>
      </c>
      <c r="AX273" s="13" t="s">
        <v>79</v>
      </c>
      <c r="AY273" s="187" t="s">
        <v>255</v>
      </c>
    </row>
    <row r="274" s="14" customFormat="1">
      <c r="A274" s="14"/>
      <c r="B274" s="193"/>
      <c r="C274" s="14"/>
      <c r="D274" s="186" t="s">
        <v>265</v>
      </c>
      <c r="E274" s="194" t="s">
        <v>1</v>
      </c>
      <c r="F274" s="195" t="s">
        <v>1146</v>
      </c>
      <c r="G274" s="14"/>
      <c r="H274" s="196">
        <v>2.75</v>
      </c>
      <c r="I274" s="197"/>
      <c r="J274" s="14"/>
      <c r="K274" s="14"/>
      <c r="L274" s="193"/>
      <c r="M274" s="198"/>
      <c r="N274" s="199"/>
      <c r="O274" s="199"/>
      <c r="P274" s="199"/>
      <c r="Q274" s="199"/>
      <c r="R274" s="199"/>
      <c r="S274" s="199"/>
      <c r="T274" s="20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194" t="s">
        <v>265</v>
      </c>
      <c r="AU274" s="194" t="s">
        <v>90</v>
      </c>
      <c r="AV274" s="14" t="s">
        <v>90</v>
      </c>
      <c r="AW274" s="14" t="s">
        <v>35</v>
      </c>
      <c r="AX274" s="14" t="s">
        <v>79</v>
      </c>
      <c r="AY274" s="194" t="s">
        <v>255</v>
      </c>
    </row>
    <row r="275" s="14" customFormat="1">
      <c r="A275" s="14"/>
      <c r="B275" s="193"/>
      <c r="C275" s="14"/>
      <c r="D275" s="186" t="s">
        <v>265</v>
      </c>
      <c r="E275" s="194" t="s">
        <v>1</v>
      </c>
      <c r="F275" s="195" t="s">
        <v>1147</v>
      </c>
      <c r="G275" s="14"/>
      <c r="H275" s="196">
        <v>-0.071999999999999995</v>
      </c>
      <c r="I275" s="197"/>
      <c r="J275" s="14"/>
      <c r="K275" s="14"/>
      <c r="L275" s="193"/>
      <c r="M275" s="198"/>
      <c r="N275" s="199"/>
      <c r="O275" s="199"/>
      <c r="P275" s="199"/>
      <c r="Q275" s="199"/>
      <c r="R275" s="199"/>
      <c r="S275" s="199"/>
      <c r="T275" s="20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194" t="s">
        <v>265</v>
      </c>
      <c r="AU275" s="194" t="s">
        <v>90</v>
      </c>
      <c r="AV275" s="14" t="s">
        <v>90</v>
      </c>
      <c r="AW275" s="14" t="s">
        <v>35</v>
      </c>
      <c r="AX275" s="14" t="s">
        <v>79</v>
      </c>
      <c r="AY275" s="194" t="s">
        <v>255</v>
      </c>
    </row>
    <row r="276" s="13" customFormat="1">
      <c r="A276" s="13"/>
      <c r="B276" s="185"/>
      <c r="C276" s="13"/>
      <c r="D276" s="186" t="s">
        <v>265</v>
      </c>
      <c r="E276" s="187" t="s">
        <v>1</v>
      </c>
      <c r="F276" s="188" t="s">
        <v>1389</v>
      </c>
      <c r="G276" s="13"/>
      <c r="H276" s="187" t="s">
        <v>1</v>
      </c>
      <c r="I276" s="189"/>
      <c r="J276" s="13"/>
      <c r="K276" s="13"/>
      <c r="L276" s="185"/>
      <c r="M276" s="190"/>
      <c r="N276" s="191"/>
      <c r="O276" s="191"/>
      <c r="P276" s="191"/>
      <c r="Q276" s="191"/>
      <c r="R276" s="191"/>
      <c r="S276" s="191"/>
      <c r="T276" s="19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87" t="s">
        <v>265</v>
      </c>
      <c r="AU276" s="187" t="s">
        <v>90</v>
      </c>
      <c r="AV276" s="13" t="s">
        <v>87</v>
      </c>
      <c r="AW276" s="13" t="s">
        <v>35</v>
      </c>
      <c r="AX276" s="13" t="s">
        <v>79</v>
      </c>
      <c r="AY276" s="187" t="s">
        <v>255</v>
      </c>
    </row>
    <row r="277" s="14" customFormat="1">
      <c r="A277" s="14"/>
      <c r="B277" s="193"/>
      <c r="C277" s="14"/>
      <c r="D277" s="186" t="s">
        <v>265</v>
      </c>
      <c r="E277" s="194" t="s">
        <v>1</v>
      </c>
      <c r="F277" s="195" t="s">
        <v>1441</v>
      </c>
      <c r="G277" s="14"/>
      <c r="H277" s="196">
        <v>2.117</v>
      </c>
      <c r="I277" s="197"/>
      <c r="J277" s="14"/>
      <c r="K277" s="14"/>
      <c r="L277" s="193"/>
      <c r="M277" s="198"/>
      <c r="N277" s="199"/>
      <c r="O277" s="199"/>
      <c r="P277" s="199"/>
      <c r="Q277" s="199"/>
      <c r="R277" s="199"/>
      <c r="S277" s="199"/>
      <c r="T277" s="20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4" t="s">
        <v>265</v>
      </c>
      <c r="AU277" s="194" t="s">
        <v>90</v>
      </c>
      <c r="AV277" s="14" t="s">
        <v>90</v>
      </c>
      <c r="AW277" s="14" t="s">
        <v>35</v>
      </c>
      <c r="AX277" s="14" t="s">
        <v>79</v>
      </c>
      <c r="AY277" s="194" t="s">
        <v>255</v>
      </c>
    </row>
    <row r="278" s="14" customFormat="1">
      <c r="A278" s="14"/>
      <c r="B278" s="193"/>
      <c r="C278" s="14"/>
      <c r="D278" s="186" t="s">
        <v>265</v>
      </c>
      <c r="E278" s="194" t="s">
        <v>1</v>
      </c>
      <c r="F278" s="195" t="s">
        <v>1147</v>
      </c>
      <c r="G278" s="14"/>
      <c r="H278" s="196">
        <v>-0.071999999999999995</v>
      </c>
      <c r="I278" s="197"/>
      <c r="J278" s="14"/>
      <c r="K278" s="14"/>
      <c r="L278" s="193"/>
      <c r="M278" s="198"/>
      <c r="N278" s="199"/>
      <c r="O278" s="199"/>
      <c r="P278" s="199"/>
      <c r="Q278" s="199"/>
      <c r="R278" s="199"/>
      <c r="S278" s="199"/>
      <c r="T278" s="20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194" t="s">
        <v>265</v>
      </c>
      <c r="AU278" s="194" t="s">
        <v>90</v>
      </c>
      <c r="AV278" s="14" t="s">
        <v>90</v>
      </c>
      <c r="AW278" s="14" t="s">
        <v>35</v>
      </c>
      <c r="AX278" s="14" t="s">
        <v>79</v>
      </c>
      <c r="AY278" s="194" t="s">
        <v>255</v>
      </c>
    </row>
    <row r="279" s="13" customFormat="1">
      <c r="A279" s="13"/>
      <c r="B279" s="185"/>
      <c r="C279" s="13"/>
      <c r="D279" s="186" t="s">
        <v>265</v>
      </c>
      <c r="E279" s="187" t="s">
        <v>1</v>
      </c>
      <c r="F279" s="188" t="s">
        <v>1559</v>
      </c>
      <c r="G279" s="13"/>
      <c r="H279" s="187" t="s">
        <v>1</v>
      </c>
      <c r="I279" s="189"/>
      <c r="J279" s="13"/>
      <c r="K279" s="13"/>
      <c r="L279" s="185"/>
      <c r="M279" s="190"/>
      <c r="N279" s="191"/>
      <c r="O279" s="191"/>
      <c r="P279" s="191"/>
      <c r="Q279" s="191"/>
      <c r="R279" s="191"/>
      <c r="S279" s="191"/>
      <c r="T279" s="19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87" t="s">
        <v>265</v>
      </c>
      <c r="AU279" s="187" t="s">
        <v>90</v>
      </c>
      <c r="AV279" s="13" t="s">
        <v>87</v>
      </c>
      <c r="AW279" s="13" t="s">
        <v>35</v>
      </c>
      <c r="AX279" s="13" t="s">
        <v>79</v>
      </c>
      <c r="AY279" s="187" t="s">
        <v>255</v>
      </c>
    </row>
    <row r="280" s="14" customFormat="1">
      <c r="A280" s="14"/>
      <c r="B280" s="193"/>
      <c r="C280" s="14"/>
      <c r="D280" s="186" t="s">
        <v>265</v>
      </c>
      <c r="E280" s="194" t="s">
        <v>1</v>
      </c>
      <c r="F280" s="195" t="s">
        <v>1608</v>
      </c>
      <c r="G280" s="14"/>
      <c r="H280" s="196">
        <v>2.6360000000000001</v>
      </c>
      <c r="I280" s="197"/>
      <c r="J280" s="14"/>
      <c r="K280" s="14"/>
      <c r="L280" s="193"/>
      <c r="M280" s="198"/>
      <c r="N280" s="199"/>
      <c r="O280" s="199"/>
      <c r="P280" s="199"/>
      <c r="Q280" s="199"/>
      <c r="R280" s="199"/>
      <c r="S280" s="199"/>
      <c r="T280" s="20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194" t="s">
        <v>265</v>
      </c>
      <c r="AU280" s="194" t="s">
        <v>90</v>
      </c>
      <c r="AV280" s="14" t="s">
        <v>90</v>
      </c>
      <c r="AW280" s="14" t="s">
        <v>35</v>
      </c>
      <c r="AX280" s="14" t="s">
        <v>79</v>
      </c>
      <c r="AY280" s="194" t="s">
        <v>255</v>
      </c>
    </row>
    <row r="281" s="14" customFormat="1">
      <c r="A281" s="14"/>
      <c r="B281" s="193"/>
      <c r="C281" s="14"/>
      <c r="D281" s="186" t="s">
        <v>265</v>
      </c>
      <c r="E281" s="194" t="s">
        <v>1</v>
      </c>
      <c r="F281" s="195" t="s">
        <v>1147</v>
      </c>
      <c r="G281" s="14"/>
      <c r="H281" s="196">
        <v>-0.071999999999999995</v>
      </c>
      <c r="I281" s="197"/>
      <c r="J281" s="14"/>
      <c r="K281" s="14"/>
      <c r="L281" s="193"/>
      <c r="M281" s="198"/>
      <c r="N281" s="199"/>
      <c r="O281" s="199"/>
      <c r="P281" s="199"/>
      <c r="Q281" s="199"/>
      <c r="R281" s="199"/>
      <c r="S281" s="199"/>
      <c r="T281" s="20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194" t="s">
        <v>265</v>
      </c>
      <c r="AU281" s="194" t="s">
        <v>90</v>
      </c>
      <c r="AV281" s="14" t="s">
        <v>90</v>
      </c>
      <c r="AW281" s="14" t="s">
        <v>35</v>
      </c>
      <c r="AX281" s="14" t="s">
        <v>79</v>
      </c>
      <c r="AY281" s="194" t="s">
        <v>255</v>
      </c>
    </row>
    <row r="282" s="13" customFormat="1">
      <c r="A282" s="13"/>
      <c r="B282" s="185"/>
      <c r="C282" s="13"/>
      <c r="D282" s="186" t="s">
        <v>265</v>
      </c>
      <c r="E282" s="187" t="s">
        <v>1</v>
      </c>
      <c r="F282" s="188" t="s">
        <v>1723</v>
      </c>
      <c r="G282" s="13"/>
      <c r="H282" s="187" t="s">
        <v>1</v>
      </c>
      <c r="I282" s="189"/>
      <c r="J282" s="13"/>
      <c r="K282" s="13"/>
      <c r="L282" s="185"/>
      <c r="M282" s="190"/>
      <c r="N282" s="191"/>
      <c r="O282" s="191"/>
      <c r="P282" s="191"/>
      <c r="Q282" s="191"/>
      <c r="R282" s="191"/>
      <c r="S282" s="191"/>
      <c r="T282" s="19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87" t="s">
        <v>265</v>
      </c>
      <c r="AU282" s="187" t="s">
        <v>90</v>
      </c>
      <c r="AV282" s="13" t="s">
        <v>87</v>
      </c>
      <c r="AW282" s="13" t="s">
        <v>35</v>
      </c>
      <c r="AX282" s="13" t="s">
        <v>79</v>
      </c>
      <c r="AY282" s="187" t="s">
        <v>255</v>
      </c>
    </row>
    <row r="283" s="14" customFormat="1">
      <c r="A283" s="14"/>
      <c r="B283" s="193"/>
      <c r="C283" s="14"/>
      <c r="D283" s="186" t="s">
        <v>265</v>
      </c>
      <c r="E283" s="194" t="s">
        <v>1</v>
      </c>
      <c r="F283" s="195" t="s">
        <v>1772</v>
      </c>
      <c r="G283" s="14"/>
      <c r="H283" s="196">
        <v>5.5750000000000002</v>
      </c>
      <c r="I283" s="197"/>
      <c r="J283" s="14"/>
      <c r="K283" s="14"/>
      <c r="L283" s="193"/>
      <c r="M283" s="198"/>
      <c r="N283" s="199"/>
      <c r="O283" s="199"/>
      <c r="P283" s="199"/>
      <c r="Q283" s="199"/>
      <c r="R283" s="199"/>
      <c r="S283" s="199"/>
      <c r="T283" s="20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194" t="s">
        <v>265</v>
      </c>
      <c r="AU283" s="194" t="s">
        <v>90</v>
      </c>
      <c r="AV283" s="14" t="s">
        <v>90</v>
      </c>
      <c r="AW283" s="14" t="s">
        <v>35</v>
      </c>
      <c r="AX283" s="14" t="s">
        <v>79</v>
      </c>
      <c r="AY283" s="194" t="s">
        <v>255</v>
      </c>
    </row>
    <row r="284" s="14" customFormat="1">
      <c r="A284" s="14"/>
      <c r="B284" s="193"/>
      <c r="C284" s="14"/>
      <c r="D284" s="186" t="s">
        <v>265</v>
      </c>
      <c r="E284" s="194" t="s">
        <v>1</v>
      </c>
      <c r="F284" s="195" t="s">
        <v>1147</v>
      </c>
      <c r="G284" s="14"/>
      <c r="H284" s="196">
        <v>-0.071999999999999995</v>
      </c>
      <c r="I284" s="197"/>
      <c r="J284" s="14"/>
      <c r="K284" s="14"/>
      <c r="L284" s="193"/>
      <c r="M284" s="198"/>
      <c r="N284" s="199"/>
      <c r="O284" s="199"/>
      <c r="P284" s="199"/>
      <c r="Q284" s="199"/>
      <c r="R284" s="199"/>
      <c r="S284" s="199"/>
      <c r="T284" s="20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194" t="s">
        <v>265</v>
      </c>
      <c r="AU284" s="194" t="s">
        <v>90</v>
      </c>
      <c r="AV284" s="14" t="s">
        <v>90</v>
      </c>
      <c r="AW284" s="14" t="s">
        <v>35</v>
      </c>
      <c r="AX284" s="14" t="s">
        <v>79</v>
      </c>
      <c r="AY284" s="194" t="s">
        <v>255</v>
      </c>
    </row>
    <row r="285" s="13" customFormat="1">
      <c r="A285" s="13"/>
      <c r="B285" s="185"/>
      <c r="C285" s="13"/>
      <c r="D285" s="186" t="s">
        <v>265</v>
      </c>
      <c r="E285" s="187" t="s">
        <v>1</v>
      </c>
      <c r="F285" s="188" t="s">
        <v>1883</v>
      </c>
      <c r="G285" s="13"/>
      <c r="H285" s="187" t="s">
        <v>1</v>
      </c>
      <c r="I285" s="189"/>
      <c r="J285" s="13"/>
      <c r="K285" s="13"/>
      <c r="L285" s="185"/>
      <c r="M285" s="190"/>
      <c r="N285" s="191"/>
      <c r="O285" s="191"/>
      <c r="P285" s="191"/>
      <c r="Q285" s="191"/>
      <c r="R285" s="191"/>
      <c r="S285" s="191"/>
      <c r="T285" s="19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87" t="s">
        <v>265</v>
      </c>
      <c r="AU285" s="187" t="s">
        <v>90</v>
      </c>
      <c r="AV285" s="13" t="s">
        <v>87</v>
      </c>
      <c r="AW285" s="13" t="s">
        <v>35</v>
      </c>
      <c r="AX285" s="13" t="s">
        <v>79</v>
      </c>
      <c r="AY285" s="187" t="s">
        <v>255</v>
      </c>
    </row>
    <row r="286" s="14" customFormat="1">
      <c r="A286" s="14"/>
      <c r="B286" s="193"/>
      <c r="C286" s="14"/>
      <c r="D286" s="186" t="s">
        <v>265</v>
      </c>
      <c r="E286" s="194" t="s">
        <v>1</v>
      </c>
      <c r="F286" s="195" t="s">
        <v>1928</v>
      </c>
      <c r="G286" s="14"/>
      <c r="H286" s="196">
        <v>2.7160000000000002</v>
      </c>
      <c r="I286" s="197"/>
      <c r="J286" s="14"/>
      <c r="K286" s="14"/>
      <c r="L286" s="193"/>
      <c r="M286" s="198"/>
      <c r="N286" s="199"/>
      <c r="O286" s="199"/>
      <c r="P286" s="199"/>
      <c r="Q286" s="199"/>
      <c r="R286" s="199"/>
      <c r="S286" s="199"/>
      <c r="T286" s="20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194" t="s">
        <v>265</v>
      </c>
      <c r="AU286" s="194" t="s">
        <v>90</v>
      </c>
      <c r="AV286" s="14" t="s">
        <v>90</v>
      </c>
      <c r="AW286" s="14" t="s">
        <v>35</v>
      </c>
      <c r="AX286" s="14" t="s">
        <v>79</v>
      </c>
      <c r="AY286" s="194" t="s">
        <v>255</v>
      </c>
    </row>
    <row r="287" s="14" customFormat="1">
      <c r="A287" s="14"/>
      <c r="B287" s="193"/>
      <c r="C287" s="14"/>
      <c r="D287" s="186" t="s">
        <v>265</v>
      </c>
      <c r="E287" s="194" t="s">
        <v>1</v>
      </c>
      <c r="F287" s="195" t="s">
        <v>1147</v>
      </c>
      <c r="G287" s="14"/>
      <c r="H287" s="196">
        <v>-0.071999999999999995</v>
      </c>
      <c r="I287" s="197"/>
      <c r="J287" s="14"/>
      <c r="K287" s="14"/>
      <c r="L287" s="193"/>
      <c r="M287" s="198"/>
      <c r="N287" s="199"/>
      <c r="O287" s="199"/>
      <c r="P287" s="199"/>
      <c r="Q287" s="199"/>
      <c r="R287" s="199"/>
      <c r="S287" s="199"/>
      <c r="T287" s="20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194" t="s">
        <v>265</v>
      </c>
      <c r="AU287" s="194" t="s">
        <v>90</v>
      </c>
      <c r="AV287" s="14" t="s">
        <v>90</v>
      </c>
      <c r="AW287" s="14" t="s">
        <v>35</v>
      </c>
      <c r="AX287" s="14" t="s">
        <v>79</v>
      </c>
      <c r="AY287" s="194" t="s">
        <v>255</v>
      </c>
    </row>
    <row r="288" s="13" customFormat="1">
      <c r="A288" s="13"/>
      <c r="B288" s="185"/>
      <c r="C288" s="13"/>
      <c r="D288" s="186" t="s">
        <v>265</v>
      </c>
      <c r="E288" s="187" t="s">
        <v>1</v>
      </c>
      <c r="F288" s="188" t="s">
        <v>2035</v>
      </c>
      <c r="G288" s="13"/>
      <c r="H288" s="187" t="s">
        <v>1</v>
      </c>
      <c r="I288" s="189"/>
      <c r="J288" s="13"/>
      <c r="K288" s="13"/>
      <c r="L288" s="185"/>
      <c r="M288" s="190"/>
      <c r="N288" s="191"/>
      <c r="O288" s="191"/>
      <c r="P288" s="191"/>
      <c r="Q288" s="191"/>
      <c r="R288" s="191"/>
      <c r="S288" s="191"/>
      <c r="T288" s="19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87" t="s">
        <v>265</v>
      </c>
      <c r="AU288" s="187" t="s">
        <v>90</v>
      </c>
      <c r="AV288" s="13" t="s">
        <v>87</v>
      </c>
      <c r="AW288" s="13" t="s">
        <v>35</v>
      </c>
      <c r="AX288" s="13" t="s">
        <v>79</v>
      </c>
      <c r="AY288" s="187" t="s">
        <v>255</v>
      </c>
    </row>
    <row r="289" s="14" customFormat="1">
      <c r="A289" s="14"/>
      <c r="B289" s="193"/>
      <c r="C289" s="14"/>
      <c r="D289" s="186" t="s">
        <v>265</v>
      </c>
      <c r="E289" s="194" t="s">
        <v>1</v>
      </c>
      <c r="F289" s="195" t="s">
        <v>2081</v>
      </c>
      <c r="G289" s="14"/>
      <c r="H289" s="196">
        <v>2.75</v>
      </c>
      <c r="I289" s="197"/>
      <c r="J289" s="14"/>
      <c r="K289" s="14"/>
      <c r="L289" s="193"/>
      <c r="M289" s="198"/>
      <c r="N289" s="199"/>
      <c r="O289" s="199"/>
      <c r="P289" s="199"/>
      <c r="Q289" s="199"/>
      <c r="R289" s="199"/>
      <c r="S289" s="199"/>
      <c r="T289" s="20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194" t="s">
        <v>265</v>
      </c>
      <c r="AU289" s="194" t="s">
        <v>90</v>
      </c>
      <c r="AV289" s="14" t="s">
        <v>90</v>
      </c>
      <c r="AW289" s="14" t="s">
        <v>35</v>
      </c>
      <c r="AX289" s="14" t="s">
        <v>79</v>
      </c>
      <c r="AY289" s="194" t="s">
        <v>255</v>
      </c>
    </row>
    <row r="290" s="14" customFormat="1">
      <c r="A290" s="14"/>
      <c r="B290" s="193"/>
      <c r="C290" s="14"/>
      <c r="D290" s="186" t="s">
        <v>265</v>
      </c>
      <c r="E290" s="194" t="s">
        <v>1</v>
      </c>
      <c r="F290" s="195" t="s">
        <v>1147</v>
      </c>
      <c r="G290" s="14"/>
      <c r="H290" s="196">
        <v>-0.071999999999999995</v>
      </c>
      <c r="I290" s="197"/>
      <c r="J290" s="14"/>
      <c r="K290" s="14"/>
      <c r="L290" s="193"/>
      <c r="M290" s="198"/>
      <c r="N290" s="199"/>
      <c r="O290" s="199"/>
      <c r="P290" s="199"/>
      <c r="Q290" s="199"/>
      <c r="R290" s="199"/>
      <c r="S290" s="199"/>
      <c r="T290" s="20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194" t="s">
        <v>265</v>
      </c>
      <c r="AU290" s="194" t="s">
        <v>90</v>
      </c>
      <c r="AV290" s="14" t="s">
        <v>90</v>
      </c>
      <c r="AW290" s="14" t="s">
        <v>35</v>
      </c>
      <c r="AX290" s="14" t="s">
        <v>79</v>
      </c>
      <c r="AY290" s="194" t="s">
        <v>255</v>
      </c>
    </row>
    <row r="291" s="13" customFormat="1">
      <c r="A291" s="13"/>
      <c r="B291" s="185"/>
      <c r="C291" s="13"/>
      <c r="D291" s="186" t="s">
        <v>265</v>
      </c>
      <c r="E291" s="187" t="s">
        <v>1</v>
      </c>
      <c r="F291" s="188" t="s">
        <v>593</v>
      </c>
      <c r="G291" s="13"/>
      <c r="H291" s="187" t="s">
        <v>1</v>
      </c>
      <c r="I291" s="189"/>
      <c r="J291" s="13"/>
      <c r="K291" s="13"/>
      <c r="L291" s="185"/>
      <c r="M291" s="190"/>
      <c r="N291" s="191"/>
      <c r="O291" s="191"/>
      <c r="P291" s="191"/>
      <c r="Q291" s="191"/>
      <c r="R291" s="191"/>
      <c r="S291" s="191"/>
      <c r="T291" s="19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87" t="s">
        <v>265</v>
      </c>
      <c r="AU291" s="187" t="s">
        <v>90</v>
      </c>
      <c r="AV291" s="13" t="s">
        <v>87</v>
      </c>
      <c r="AW291" s="13" t="s">
        <v>35</v>
      </c>
      <c r="AX291" s="13" t="s">
        <v>79</v>
      </c>
      <c r="AY291" s="187" t="s">
        <v>255</v>
      </c>
    </row>
    <row r="292" s="14" customFormat="1">
      <c r="A292" s="14"/>
      <c r="B292" s="193"/>
      <c r="C292" s="14"/>
      <c r="D292" s="186" t="s">
        <v>265</v>
      </c>
      <c r="E292" s="194" t="s">
        <v>1</v>
      </c>
      <c r="F292" s="195" t="s">
        <v>852</v>
      </c>
      <c r="G292" s="14"/>
      <c r="H292" s="196">
        <v>2.181</v>
      </c>
      <c r="I292" s="197"/>
      <c r="J292" s="14"/>
      <c r="K292" s="14"/>
      <c r="L292" s="193"/>
      <c r="M292" s="198"/>
      <c r="N292" s="199"/>
      <c r="O292" s="199"/>
      <c r="P292" s="199"/>
      <c r="Q292" s="199"/>
      <c r="R292" s="199"/>
      <c r="S292" s="199"/>
      <c r="T292" s="20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194" t="s">
        <v>265</v>
      </c>
      <c r="AU292" s="194" t="s">
        <v>90</v>
      </c>
      <c r="AV292" s="14" t="s">
        <v>90</v>
      </c>
      <c r="AW292" s="14" t="s">
        <v>35</v>
      </c>
      <c r="AX292" s="14" t="s">
        <v>79</v>
      </c>
      <c r="AY292" s="194" t="s">
        <v>255</v>
      </c>
    </row>
    <row r="293" s="14" customFormat="1">
      <c r="A293" s="14"/>
      <c r="B293" s="193"/>
      <c r="C293" s="14"/>
      <c r="D293" s="186" t="s">
        <v>265</v>
      </c>
      <c r="E293" s="194" t="s">
        <v>1</v>
      </c>
      <c r="F293" s="195" t="s">
        <v>851</v>
      </c>
      <c r="G293" s="14"/>
      <c r="H293" s="196">
        <v>-0.41599999999999998</v>
      </c>
      <c r="I293" s="197"/>
      <c r="J293" s="14"/>
      <c r="K293" s="14"/>
      <c r="L293" s="193"/>
      <c r="M293" s="198"/>
      <c r="N293" s="199"/>
      <c r="O293" s="199"/>
      <c r="P293" s="199"/>
      <c r="Q293" s="199"/>
      <c r="R293" s="199"/>
      <c r="S293" s="199"/>
      <c r="T293" s="20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4" t="s">
        <v>265</v>
      </c>
      <c r="AU293" s="194" t="s">
        <v>90</v>
      </c>
      <c r="AV293" s="14" t="s">
        <v>90</v>
      </c>
      <c r="AW293" s="14" t="s">
        <v>35</v>
      </c>
      <c r="AX293" s="14" t="s">
        <v>79</v>
      </c>
      <c r="AY293" s="194" t="s">
        <v>255</v>
      </c>
    </row>
    <row r="294" s="13" customFormat="1">
      <c r="A294" s="13"/>
      <c r="B294" s="185"/>
      <c r="C294" s="13"/>
      <c r="D294" s="186" t="s">
        <v>265</v>
      </c>
      <c r="E294" s="187" t="s">
        <v>1</v>
      </c>
      <c r="F294" s="188" t="s">
        <v>2274</v>
      </c>
      <c r="G294" s="13"/>
      <c r="H294" s="187" t="s">
        <v>1</v>
      </c>
      <c r="I294" s="189"/>
      <c r="J294" s="13"/>
      <c r="K294" s="13"/>
      <c r="L294" s="185"/>
      <c r="M294" s="190"/>
      <c r="N294" s="191"/>
      <c r="O294" s="191"/>
      <c r="P294" s="191"/>
      <c r="Q294" s="191"/>
      <c r="R294" s="191"/>
      <c r="S294" s="191"/>
      <c r="T294" s="19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87" t="s">
        <v>265</v>
      </c>
      <c r="AU294" s="187" t="s">
        <v>90</v>
      </c>
      <c r="AV294" s="13" t="s">
        <v>87</v>
      </c>
      <c r="AW294" s="13" t="s">
        <v>35</v>
      </c>
      <c r="AX294" s="13" t="s">
        <v>79</v>
      </c>
      <c r="AY294" s="187" t="s">
        <v>255</v>
      </c>
    </row>
    <row r="295" s="14" customFormat="1">
      <c r="A295" s="14"/>
      <c r="B295" s="193"/>
      <c r="C295" s="14"/>
      <c r="D295" s="186" t="s">
        <v>265</v>
      </c>
      <c r="E295" s="194" t="s">
        <v>1</v>
      </c>
      <c r="F295" s="195" t="s">
        <v>2275</v>
      </c>
      <c r="G295" s="14"/>
      <c r="H295" s="196">
        <v>3.1520000000000001</v>
      </c>
      <c r="I295" s="197"/>
      <c r="J295" s="14"/>
      <c r="K295" s="14"/>
      <c r="L295" s="193"/>
      <c r="M295" s="198"/>
      <c r="N295" s="199"/>
      <c r="O295" s="199"/>
      <c r="P295" s="199"/>
      <c r="Q295" s="199"/>
      <c r="R295" s="199"/>
      <c r="S295" s="199"/>
      <c r="T295" s="20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4" t="s">
        <v>265</v>
      </c>
      <c r="AU295" s="194" t="s">
        <v>90</v>
      </c>
      <c r="AV295" s="14" t="s">
        <v>90</v>
      </c>
      <c r="AW295" s="14" t="s">
        <v>35</v>
      </c>
      <c r="AX295" s="14" t="s">
        <v>79</v>
      </c>
      <c r="AY295" s="194" t="s">
        <v>255</v>
      </c>
    </row>
    <row r="296" s="14" customFormat="1">
      <c r="A296" s="14"/>
      <c r="B296" s="193"/>
      <c r="C296" s="14"/>
      <c r="D296" s="186" t="s">
        <v>265</v>
      </c>
      <c r="E296" s="194" t="s">
        <v>1</v>
      </c>
      <c r="F296" s="195" t="s">
        <v>2276</v>
      </c>
      <c r="G296" s="14"/>
      <c r="H296" s="196">
        <v>-0.20000000000000001</v>
      </c>
      <c r="I296" s="197"/>
      <c r="J296" s="14"/>
      <c r="K296" s="14"/>
      <c r="L296" s="193"/>
      <c r="M296" s="198"/>
      <c r="N296" s="199"/>
      <c r="O296" s="199"/>
      <c r="P296" s="199"/>
      <c r="Q296" s="199"/>
      <c r="R296" s="199"/>
      <c r="S296" s="199"/>
      <c r="T296" s="20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194" t="s">
        <v>265</v>
      </c>
      <c r="AU296" s="194" t="s">
        <v>90</v>
      </c>
      <c r="AV296" s="14" t="s">
        <v>90</v>
      </c>
      <c r="AW296" s="14" t="s">
        <v>35</v>
      </c>
      <c r="AX296" s="14" t="s">
        <v>79</v>
      </c>
      <c r="AY296" s="194" t="s">
        <v>255</v>
      </c>
    </row>
    <row r="297" s="13" customFormat="1">
      <c r="A297" s="13"/>
      <c r="B297" s="185"/>
      <c r="C297" s="13"/>
      <c r="D297" s="186" t="s">
        <v>265</v>
      </c>
      <c r="E297" s="187" t="s">
        <v>1</v>
      </c>
      <c r="F297" s="188" t="s">
        <v>2277</v>
      </c>
      <c r="G297" s="13"/>
      <c r="H297" s="187" t="s">
        <v>1</v>
      </c>
      <c r="I297" s="189"/>
      <c r="J297" s="13"/>
      <c r="K297" s="13"/>
      <c r="L297" s="185"/>
      <c r="M297" s="190"/>
      <c r="N297" s="191"/>
      <c r="O297" s="191"/>
      <c r="P297" s="191"/>
      <c r="Q297" s="191"/>
      <c r="R297" s="191"/>
      <c r="S297" s="191"/>
      <c r="T297" s="19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87" t="s">
        <v>265</v>
      </c>
      <c r="AU297" s="187" t="s">
        <v>90</v>
      </c>
      <c r="AV297" s="13" t="s">
        <v>87</v>
      </c>
      <c r="AW297" s="13" t="s">
        <v>35</v>
      </c>
      <c r="AX297" s="13" t="s">
        <v>79</v>
      </c>
      <c r="AY297" s="187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2278</v>
      </c>
      <c r="G298" s="14"/>
      <c r="H298" s="196">
        <v>1.0469999999999999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4" customFormat="1">
      <c r="A299" s="14"/>
      <c r="B299" s="193"/>
      <c r="C299" s="14"/>
      <c r="D299" s="186" t="s">
        <v>265</v>
      </c>
      <c r="E299" s="194" t="s">
        <v>1</v>
      </c>
      <c r="F299" s="195" t="s">
        <v>2279</v>
      </c>
      <c r="G299" s="14"/>
      <c r="H299" s="196">
        <v>-0.064000000000000001</v>
      </c>
      <c r="I299" s="197"/>
      <c r="J299" s="14"/>
      <c r="K299" s="14"/>
      <c r="L299" s="193"/>
      <c r="M299" s="198"/>
      <c r="N299" s="199"/>
      <c r="O299" s="199"/>
      <c r="P299" s="199"/>
      <c r="Q299" s="199"/>
      <c r="R299" s="199"/>
      <c r="S299" s="199"/>
      <c r="T299" s="20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194" t="s">
        <v>265</v>
      </c>
      <c r="AU299" s="194" t="s">
        <v>90</v>
      </c>
      <c r="AV299" s="14" t="s">
        <v>90</v>
      </c>
      <c r="AW299" s="14" t="s">
        <v>35</v>
      </c>
      <c r="AX299" s="14" t="s">
        <v>79</v>
      </c>
      <c r="AY299" s="194" t="s">
        <v>255</v>
      </c>
    </row>
    <row r="300" s="16" customFormat="1">
      <c r="A300" s="16"/>
      <c r="B300" s="225"/>
      <c r="C300" s="16"/>
      <c r="D300" s="186" t="s">
        <v>265</v>
      </c>
      <c r="E300" s="226" t="s">
        <v>1</v>
      </c>
      <c r="F300" s="227" t="s">
        <v>867</v>
      </c>
      <c r="G300" s="16"/>
      <c r="H300" s="228">
        <v>25.062000000000008</v>
      </c>
      <c r="I300" s="229"/>
      <c r="J300" s="16"/>
      <c r="K300" s="16"/>
      <c r="L300" s="225"/>
      <c r="M300" s="230"/>
      <c r="N300" s="231"/>
      <c r="O300" s="231"/>
      <c r="P300" s="231"/>
      <c r="Q300" s="231"/>
      <c r="R300" s="231"/>
      <c r="S300" s="231"/>
      <c r="T300" s="232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26" t="s">
        <v>265</v>
      </c>
      <c r="AU300" s="226" t="s">
        <v>90</v>
      </c>
      <c r="AV300" s="16" t="s">
        <v>268</v>
      </c>
      <c r="AW300" s="16" t="s">
        <v>35</v>
      </c>
      <c r="AX300" s="16" t="s">
        <v>79</v>
      </c>
      <c r="AY300" s="226" t="s">
        <v>255</v>
      </c>
    </row>
    <row r="301" s="13" customFormat="1">
      <c r="A301" s="13"/>
      <c r="B301" s="185"/>
      <c r="C301" s="13"/>
      <c r="D301" s="186" t="s">
        <v>265</v>
      </c>
      <c r="E301" s="187" t="s">
        <v>1</v>
      </c>
      <c r="F301" s="188" t="s">
        <v>2280</v>
      </c>
      <c r="G301" s="13"/>
      <c r="H301" s="187" t="s">
        <v>1</v>
      </c>
      <c r="I301" s="189"/>
      <c r="J301" s="13"/>
      <c r="K301" s="13"/>
      <c r="L301" s="185"/>
      <c r="M301" s="190"/>
      <c r="N301" s="191"/>
      <c r="O301" s="191"/>
      <c r="P301" s="191"/>
      <c r="Q301" s="191"/>
      <c r="R301" s="191"/>
      <c r="S301" s="191"/>
      <c r="T301" s="19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87" t="s">
        <v>265</v>
      </c>
      <c r="AU301" s="187" t="s">
        <v>90</v>
      </c>
      <c r="AV301" s="13" t="s">
        <v>87</v>
      </c>
      <c r="AW301" s="13" t="s">
        <v>35</v>
      </c>
      <c r="AX301" s="13" t="s">
        <v>79</v>
      </c>
      <c r="AY301" s="187" t="s">
        <v>255</v>
      </c>
    </row>
    <row r="302" s="13" customFormat="1">
      <c r="A302" s="13"/>
      <c r="B302" s="185"/>
      <c r="C302" s="13"/>
      <c r="D302" s="186" t="s">
        <v>265</v>
      </c>
      <c r="E302" s="187" t="s">
        <v>1</v>
      </c>
      <c r="F302" s="188" t="s">
        <v>2205</v>
      </c>
      <c r="G302" s="13"/>
      <c r="H302" s="187" t="s">
        <v>1</v>
      </c>
      <c r="I302" s="189"/>
      <c r="J302" s="13"/>
      <c r="K302" s="13"/>
      <c r="L302" s="185"/>
      <c r="M302" s="190"/>
      <c r="N302" s="191"/>
      <c r="O302" s="191"/>
      <c r="P302" s="191"/>
      <c r="Q302" s="191"/>
      <c r="R302" s="191"/>
      <c r="S302" s="191"/>
      <c r="T302" s="19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187" t="s">
        <v>265</v>
      </c>
      <c r="AU302" s="187" t="s">
        <v>90</v>
      </c>
      <c r="AV302" s="13" t="s">
        <v>87</v>
      </c>
      <c r="AW302" s="13" t="s">
        <v>35</v>
      </c>
      <c r="AX302" s="13" t="s">
        <v>79</v>
      </c>
      <c r="AY302" s="187" t="s">
        <v>255</v>
      </c>
    </row>
    <row r="303" s="14" customFormat="1">
      <c r="A303" s="14"/>
      <c r="B303" s="193"/>
      <c r="C303" s="14"/>
      <c r="D303" s="186" t="s">
        <v>265</v>
      </c>
      <c r="E303" s="194" t="s">
        <v>1</v>
      </c>
      <c r="F303" s="195" t="s">
        <v>2281</v>
      </c>
      <c r="G303" s="14"/>
      <c r="H303" s="196">
        <v>1.5980000000000001</v>
      </c>
      <c r="I303" s="197"/>
      <c r="J303" s="14"/>
      <c r="K303" s="14"/>
      <c r="L303" s="193"/>
      <c r="M303" s="198"/>
      <c r="N303" s="199"/>
      <c r="O303" s="199"/>
      <c r="P303" s="199"/>
      <c r="Q303" s="199"/>
      <c r="R303" s="199"/>
      <c r="S303" s="199"/>
      <c r="T303" s="20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194" t="s">
        <v>265</v>
      </c>
      <c r="AU303" s="194" t="s">
        <v>90</v>
      </c>
      <c r="AV303" s="14" t="s">
        <v>90</v>
      </c>
      <c r="AW303" s="14" t="s">
        <v>35</v>
      </c>
      <c r="AX303" s="14" t="s">
        <v>79</v>
      </c>
      <c r="AY303" s="194" t="s">
        <v>255</v>
      </c>
    </row>
    <row r="304" s="14" customFormat="1">
      <c r="A304" s="14"/>
      <c r="B304" s="193"/>
      <c r="C304" s="14"/>
      <c r="D304" s="186" t="s">
        <v>265</v>
      </c>
      <c r="E304" s="194" t="s">
        <v>1</v>
      </c>
      <c r="F304" s="195" t="s">
        <v>2282</v>
      </c>
      <c r="G304" s="14"/>
      <c r="H304" s="196">
        <v>-0.056000000000000001</v>
      </c>
      <c r="I304" s="197"/>
      <c r="J304" s="14"/>
      <c r="K304" s="14"/>
      <c r="L304" s="193"/>
      <c r="M304" s="198"/>
      <c r="N304" s="199"/>
      <c r="O304" s="199"/>
      <c r="P304" s="199"/>
      <c r="Q304" s="199"/>
      <c r="R304" s="199"/>
      <c r="S304" s="199"/>
      <c r="T304" s="20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194" t="s">
        <v>265</v>
      </c>
      <c r="AU304" s="194" t="s">
        <v>90</v>
      </c>
      <c r="AV304" s="14" t="s">
        <v>90</v>
      </c>
      <c r="AW304" s="14" t="s">
        <v>35</v>
      </c>
      <c r="AX304" s="14" t="s">
        <v>79</v>
      </c>
      <c r="AY304" s="194" t="s">
        <v>255</v>
      </c>
    </row>
    <row r="305" s="14" customFormat="1">
      <c r="A305" s="14"/>
      <c r="B305" s="193"/>
      <c r="C305" s="14"/>
      <c r="D305" s="186" t="s">
        <v>265</v>
      </c>
      <c r="E305" s="194" t="s">
        <v>1</v>
      </c>
      <c r="F305" s="195" t="s">
        <v>2279</v>
      </c>
      <c r="G305" s="14"/>
      <c r="H305" s="196">
        <v>-0.064000000000000001</v>
      </c>
      <c r="I305" s="197"/>
      <c r="J305" s="14"/>
      <c r="K305" s="14"/>
      <c r="L305" s="193"/>
      <c r="M305" s="198"/>
      <c r="N305" s="199"/>
      <c r="O305" s="199"/>
      <c r="P305" s="199"/>
      <c r="Q305" s="199"/>
      <c r="R305" s="199"/>
      <c r="S305" s="199"/>
      <c r="T305" s="20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194" t="s">
        <v>265</v>
      </c>
      <c r="AU305" s="194" t="s">
        <v>90</v>
      </c>
      <c r="AV305" s="14" t="s">
        <v>90</v>
      </c>
      <c r="AW305" s="14" t="s">
        <v>35</v>
      </c>
      <c r="AX305" s="14" t="s">
        <v>79</v>
      </c>
      <c r="AY305" s="194" t="s">
        <v>255</v>
      </c>
    </row>
    <row r="306" s="16" customFormat="1">
      <c r="A306" s="16"/>
      <c r="B306" s="225"/>
      <c r="C306" s="16"/>
      <c r="D306" s="186" t="s">
        <v>265</v>
      </c>
      <c r="E306" s="226" t="s">
        <v>1</v>
      </c>
      <c r="F306" s="227" t="s">
        <v>867</v>
      </c>
      <c r="G306" s="16"/>
      <c r="H306" s="228">
        <v>1.478</v>
      </c>
      <c r="I306" s="229"/>
      <c r="J306" s="16"/>
      <c r="K306" s="16"/>
      <c r="L306" s="225"/>
      <c r="M306" s="230"/>
      <c r="N306" s="231"/>
      <c r="O306" s="231"/>
      <c r="P306" s="231"/>
      <c r="Q306" s="231"/>
      <c r="R306" s="231"/>
      <c r="S306" s="231"/>
      <c r="T306" s="232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26" t="s">
        <v>265</v>
      </c>
      <c r="AU306" s="226" t="s">
        <v>90</v>
      </c>
      <c r="AV306" s="16" t="s">
        <v>268</v>
      </c>
      <c r="AW306" s="16" t="s">
        <v>35</v>
      </c>
      <c r="AX306" s="16" t="s">
        <v>79</v>
      </c>
      <c r="AY306" s="226" t="s">
        <v>255</v>
      </c>
    </row>
    <row r="307" s="15" customFormat="1">
      <c r="A307" s="15"/>
      <c r="B307" s="201"/>
      <c r="C307" s="15"/>
      <c r="D307" s="186" t="s">
        <v>265</v>
      </c>
      <c r="E307" s="202" t="s">
        <v>1</v>
      </c>
      <c r="F307" s="203" t="s">
        <v>269</v>
      </c>
      <c r="G307" s="15"/>
      <c r="H307" s="204">
        <v>26.540000000000006</v>
      </c>
      <c r="I307" s="205"/>
      <c r="J307" s="15"/>
      <c r="K307" s="15"/>
      <c r="L307" s="201"/>
      <c r="M307" s="206"/>
      <c r="N307" s="207"/>
      <c r="O307" s="207"/>
      <c r="P307" s="207"/>
      <c r="Q307" s="207"/>
      <c r="R307" s="207"/>
      <c r="S307" s="207"/>
      <c r="T307" s="208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02" t="s">
        <v>265</v>
      </c>
      <c r="AU307" s="202" t="s">
        <v>90</v>
      </c>
      <c r="AV307" s="15" t="s">
        <v>270</v>
      </c>
      <c r="AW307" s="15" t="s">
        <v>35</v>
      </c>
      <c r="AX307" s="15" t="s">
        <v>87</v>
      </c>
      <c r="AY307" s="202" t="s">
        <v>255</v>
      </c>
    </row>
    <row r="308" s="2" customFormat="1" ht="16.5" customHeight="1">
      <c r="A308" s="38"/>
      <c r="B308" s="171"/>
      <c r="C308" s="172" t="s">
        <v>422</v>
      </c>
      <c r="D308" s="172" t="s">
        <v>258</v>
      </c>
      <c r="E308" s="173" t="s">
        <v>853</v>
      </c>
      <c r="F308" s="174" t="s">
        <v>854</v>
      </c>
      <c r="G308" s="175" t="s">
        <v>693</v>
      </c>
      <c r="H308" s="176">
        <v>15.699999999999999</v>
      </c>
      <c r="I308" s="177"/>
      <c r="J308" s="178">
        <f>ROUND(I308*H308,2)</f>
        <v>0</v>
      </c>
      <c r="K308" s="174" t="s">
        <v>262</v>
      </c>
      <c r="L308" s="39"/>
      <c r="M308" s="179" t="s">
        <v>1</v>
      </c>
      <c r="N308" s="180" t="s">
        <v>44</v>
      </c>
      <c r="O308" s="77"/>
      <c r="P308" s="181">
        <f>O308*H308</f>
        <v>0</v>
      </c>
      <c r="Q308" s="181">
        <v>0</v>
      </c>
      <c r="R308" s="181">
        <f>Q308*H308</f>
        <v>0</v>
      </c>
      <c r="S308" s="181">
        <v>0</v>
      </c>
      <c r="T308" s="18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3" t="s">
        <v>263</v>
      </c>
      <c r="AT308" s="183" t="s">
        <v>258</v>
      </c>
      <c r="AU308" s="183" t="s">
        <v>90</v>
      </c>
      <c r="AY308" s="19" t="s">
        <v>255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19" t="s">
        <v>87</v>
      </c>
      <c r="BK308" s="184">
        <f>ROUND(I308*H308,2)</f>
        <v>0</v>
      </c>
      <c r="BL308" s="19" t="s">
        <v>263</v>
      </c>
      <c r="BM308" s="183" t="s">
        <v>2283</v>
      </c>
    </row>
    <row r="309" s="13" customFormat="1">
      <c r="A309" s="13"/>
      <c r="B309" s="185"/>
      <c r="C309" s="13"/>
      <c r="D309" s="186" t="s">
        <v>265</v>
      </c>
      <c r="E309" s="187" t="s">
        <v>1</v>
      </c>
      <c r="F309" s="188" t="s">
        <v>2263</v>
      </c>
      <c r="G309" s="13"/>
      <c r="H309" s="187" t="s">
        <v>1</v>
      </c>
      <c r="I309" s="189"/>
      <c r="J309" s="13"/>
      <c r="K309" s="13"/>
      <c r="L309" s="185"/>
      <c r="M309" s="190"/>
      <c r="N309" s="191"/>
      <c r="O309" s="191"/>
      <c r="P309" s="191"/>
      <c r="Q309" s="191"/>
      <c r="R309" s="191"/>
      <c r="S309" s="191"/>
      <c r="T309" s="19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87" t="s">
        <v>265</v>
      </c>
      <c r="AU309" s="187" t="s">
        <v>90</v>
      </c>
      <c r="AV309" s="13" t="s">
        <v>87</v>
      </c>
      <c r="AW309" s="13" t="s">
        <v>35</v>
      </c>
      <c r="AX309" s="13" t="s">
        <v>79</v>
      </c>
      <c r="AY309" s="187" t="s">
        <v>255</v>
      </c>
    </row>
    <row r="310" s="13" customFormat="1">
      <c r="A310" s="13"/>
      <c r="B310" s="185"/>
      <c r="C310" s="13"/>
      <c r="D310" s="186" t="s">
        <v>265</v>
      </c>
      <c r="E310" s="187" t="s">
        <v>1</v>
      </c>
      <c r="F310" s="188" t="s">
        <v>2205</v>
      </c>
      <c r="G310" s="13"/>
      <c r="H310" s="187" t="s">
        <v>1</v>
      </c>
      <c r="I310" s="189"/>
      <c r="J310" s="13"/>
      <c r="K310" s="13"/>
      <c r="L310" s="185"/>
      <c r="M310" s="190"/>
      <c r="N310" s="191"/>
      <c r="O310" s="191"/>
      <c r="P310" s="191"/>
      <c r="Q310" s="191"/>
      <c r="R310" s="191"/>
      <c r="S310" s="191"/>
      <c r="T310" s="19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87" t="s">
        <v>265</v>
      </c>
      <c r="AU310" s="187" t="s">
        <v>90</v>
      </c>
      <c r="AV310" s="13" t="s">
        <v>87</v>
      </c>
      <c r="AW310" s="13" t="s">
        <v>35</v>
      </c>
      <c r="AX310" s="13" t="s">
        <v>79</v>
      </c>
      <c r="AY310" s="187" t="s">
        <v>255</v>
      </c>
    </row>
    <row r="311" s="14" customFormat="1">
      <c r="A311" s="14"/>
      <c r="B311" s="193"/>
      <c r="C311" s="14"/>
      <c r="D311" s="186" t="s">
        <v>265</v>
      </c>
      <c r="E311" s="194" t="s">
        <v>1</v>
      </c>
      <c r="F311" s="195" t="s">
        <v>2213</v>
      </c>
      <c r="G311" s="14"/>
      <c r="H311" s="196">
        <v>15.699999999999999</v>
      </c>
      <c r="I311" s="197"/>
      <c r="J311" s="14"/>
      <c r="K311" s="14"/>
      <c r="L311" s="193"/>
      <c r="M311" s="198"/>
      <c r="N311" s="199"/>
      <c r="O311" s="199"/>
      <c r="P311" s="199"/>
      <c r="Q311" s="199"/>
      <c r="R311" s="199"/>
      <c r="S311" s="199"/>
      <c r="T311" s="20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194" t="s">
        <v>265</v>
      </c>
      <c r="AU311" s="194" t="s">
        <v>90</v>
      </c>
      <c r="AV311" s="14" t="s">
        <v>90</v>
      </c>
      <c r="AW311" s="14" t="s">
        <v>35</v>
      </c>
      <c r="AX311" s="14" t="s">
        <v>79</v>
      </c>
      <c r="AY311" s="194" t="s">
        <v>255</v>
      </c>
    </row>
    <row r="312" s="15" customFormat="1">
      <c r="A312" s="15"/>
      <c r="B312" s="201"/>
      <c r="C312" s="15"/>
      <c r="D312" s="186" t="s">
        <v>265</v>
      </c>
      <c r="E312" s="202" t="s">
        <v>1</v>
      </c>
      <c r="F312" s="203" t="s">
        <v>269</v>
      </c>
      <c r="G312" s="15"/>
      <c r="H312" s="204">
        <v>15.699999999999999</v>
      </c>
      <c r="I312" s="205"/>
      <c r="J312" s="15"/>
      <c r="K312" s="15"/>
      <c r="L312" s="201"/>
      <c r="M312" s="206"/>
      <c r="N312" s="207"/>
      <c r="O312" s="207"/>
      <c r="P312" s="207"/>
      <c r="Q312" s="207"/>
      <c r="R312" s="207"/>
      <c r="S312" s="207"/>
      <c r="T312" s="208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02" t="s">
        <v>265</v>
      </c>
      <c r="AU312" s="202" t="s">
        <v>90</v>
      </c>
      <c r="AV312" s="15" t="s">
        <v>270</v>
      </c>
      <c r="AW312" s="15" t="s">
        <v>35</v>
      </c>
      <c r="AX312" s="15" t="s">
        <v>87</v>
      </c>
      <c r="AY312" s="202" t="s">
        <v>255</v>
      </c>
    </row>
    <row r="313" s="2" customFormat="1" ht="49.05" customHeight="1">
      <c r="A313" s="38"/>
      <c r="B313" s="171"/>
      <c r="C313" s="172" t="s">
        <v>426</v>
      </c>
      <c r="D313" s="172" t="s">
        <v>258</v>
      </c>
      <c r="E313" s="173" t="s">
        <v>856</v>
      </c>
      <c r="F313" s="174" t="s">
        <v>857</v>
      </c>
      <c r="G313" s="175" t="s">
        <v>759</v>
      </c>
      <c r="H313" s="224"/>
      <c r="I313" s="177"/>
      <c r="J313" s="178">
        <f>ROUND(I313*H313,2)</f>
        <v>0</v>
      </c>
      <c r="K313" s="174" t="s">
        <v>262</v>
      </c>
      <c r="L313" s="39"/>
      <c r="M313" s="179" t="s">
        <v>1</v>
      </c>
      <c r="N313" s="180" t="s">
        <v>44</v>
      </c>
      <c r="O313" s="77"/>
      <c r="P313" s="181">
        <f>O313*H313</f>
        <v>0</v>
      </c>
      <c r="Q313" s="181">
        <v>0</v>
      </c>
      <c r="R313" s="181">
        <f>Q313*H313</f>
        <v>0</v>
      </c>
      <c r="S313" s="181">
        <v>0</v>
      </c>
      <c r="T313" s="182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3" t="s">
        <v>263</v>
      </c>
      <c r="AT313" s="183" t="s">
        <v>258</v>
      </c>
      <c r="AU313" s="183" t="s">
        <v>90</v>
      </c>
      <c r="AY313" s="19" t="s">
        <v>255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19" t="s">
        <v>87</v>
      </c>
      <c r="BK313" s="184">
        <f>ROUND(I313*H313,2)</f>
        <v>0</v>
      </c>
      <c r="BL313" s="19" t="s">
        <v>263</v>
      </c>
      <c r="BM313" s="183" t="s">
        <v>2284</v>
      </c>
    </row>
    <row r="314" s="12" customFormat="1" ht="22.8" customHeight="1">
      <c r="A314" s="12"/>
      <c r="B314" s="158"/>
      <c r="C314" s="12"/>
      <c r="D314" s="159" t="s">
        <v>78</v>
      </c>
      <c r="E314" s="169" t="s">
        <v>859</v>
      </c>
      <c r="F314" s="169" t="s">
        <v>860</v>
      </c>
      <c r="G314" s="12"/>
      <c r="H314" s="12"/>
      <c r="I314" s="161"/>
      <c r="J314" s="170">
        <f>BK314</f>
        <v>0</v>
      </c>
      <c r="K314" s="12"/>
      <c r="L314" s="158"/>
      <c r="M314" s="163"/>
      <c r="N314" s="164"/>
      <c r="O314" s="164"/>
      <c r="P314" s="165">
        <f>SUM(P315:P359)</f>
        <v>0</v>
      </c>
      <c r="Q314" s="164"/>
      <c r="R314" s="165">
        <f>SUM(R315:R359)</f>
        <v>0.006816</v>
      </c>
      <c r="S314" s="164"/>
      <c r="T314" s="166">
        <f>SUM(T315:T359)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159" t="s">
        <v>90</v>
      </c>
      <c r="AT314" s="167" t="s">
        <v>78</v>
      </c>
      <c r="AU314" s="167" t="s">
        <v>87</v>
      </c>
      <c r="AY314" s="159" t="s">
        <v>255</v>
      </c>
      <c r="BK314" s="168">
        <f>SUM(BK315:BK359)</f>
        <v>0</v>
      </c>
    </row>
    <row r="315" s="2" customFormat="1" ht="37.8" customHeight="1">
      <c r="A315" s="38"/>
      <c r="B315" s="171"/>
      <c r="C315" s="172" t="s">
        <v>316</v>
      </c>
      <c r="D315" s="172" t="s">
        <v>258</v>
      </c>
      <c r="E315" s="173" t="s">
        <v>861</v>
      </c>
      <c r="F315" s="174" t="s">
        <v>862</v>
      </c>
      <c r="G315" s="175" t="s">
        <v>693</v>
      </c>
      <c r="H315" s="176">
        <v>14.1</v>
      </c>
      <c r="I315" s="177"/>
      <c r="J315" s="178">
        <f>ROUND(I315*H315,2)</f>
        <v>0</v>
      </c>
      <c r="K315" s="174" t="s">
        <v>262</v>
      </c>
      <c r="L315" s="39"/>
      <c r="M315" s="179" t="s">
        <v>1</v>
      </c>
      <c r="N315" s="180" t="s">
        <v>44</v>
      </c>
      <c r="O315" s="77"/>
      <c r="P315" s="181">
        <f>O315*H315</f>
        <v>0</v>
      </c>
      <c r="Q315" s="181">
        <v>6.9999999999999994E-05</v>
      </c>
      <c r="R315" s="181">
        <f>Q315*H315</f>
        <v>0.00098699999999999981</v>
      </c>
      <c r="S315" s="181">
        <v>0</v>
      </c>
      <c r="T315" s="182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83" t="s">
        <v>263</v>
      </c>
      <c r="AT315" s="183" t="s">
        <v>258</v>
      </c>
      <c r="AU315" s="183" t="s">
        <v>90</v>
      </c>
      <c r="AY315" s="19" t="s">
        <v>255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19" t="s">
        <v>87</v>
      </c>
      <c r="BK315" s="184">
        <f>ROUND(I315*H315,2)</f>
        <v>0</v>
      </c>
      <c r="BL315" s="19" t="s">
        <v>263</v>
      </c>
      <c r="BM315" s="183" t="s">
        <v>2285</v>
      </c>
    </row>
    <row r="316" s="13" customFormat="1">
      <c r="A316" s="13"/>
      <c r="B316" s="185"/>
      <c r="C316" s="13"/>
      <c r="D316" s="186" t="s">
        <v>265</v>
      </c>
      <c r="E316" s="187" t="s">
        <v>1</v>
      </c>
      <c r="F316" s="188" t="s">
        <v>868</v>
      </c>
      <c r="G316" s="13"/>
      <c r="H316" s="187" t="s">
        <v>1</v>
      </c>
      <c r="I316" s="189"/>
      <c r="J316" s="13"/>
      <c r="K316" s="13"/>
      <c r="L316" s="185"/>
      <c r="M316" s="190"/>
      <c r="N316" s="191"/>
      <c r="O316" s="191"/>
      <c r="P316" s="191"/>
      <c r="Q316" s="191"/>
      <c r="R316" s="191"/>
      <c r="S316" s="191"/>
      <c r="T316" s="19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87" t="s">
        <v>265</v>
      </c>
      <c r="AU316" s="187" t="s">
        <v>90</v>
      </c>
      <c r="AV316" s="13" t="s">
        <v>87</v>
      </c>
      <c r="AW316" s="13" t="s">
        <v>35</v>
      </c>
      <c r="AX316" s="13" t="s">
        <v>79</v>
      </c>
      <c r="AY316" s="187" t="s">
        <v>255</v>
      </c>
    </row>
    <row r="317" s="13" customFormat="1">
      <c r="A317" s="13"/>
      <c r="B317" s="185"/>
      <c r="C317" s="13"/>
      <c r="D317" s="186" t="s">
        <v>265</v>
      </c>
      <c r="E317" s="187" t="s">
        <v>1</v>
      </c>
      <c r="F317" s="188" t="s">
        <v>2286</v>
      </c>
      <c r="G317" s="13"/>
      <c r="H317" s="187" t="s">
        <v>1</v>
      </c>
      <c r="I317" s="189"/>
      <c r="J317" s="13"/>
      <c r="K317" s="13"/>
      <c r="L317" s="185"/>
      <c r="M317" s="190"/>
      <c r="N317" s="191"/>
      <c r="O317" s="191"/>
      <c r="P317" s="191"/>
      <c r="Q317" s="191"/>
      <c r="R317" s="191"/>
      <c r="S317" s="191"/>
      <c r="T317" s="19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87" t="s">
        <v>265</v>
      </c>
      <c r="AU317" s="187" t="s">
        <v>90</v>
      </c>
      <c r="AV317" s="13" t="s">
        <v>87</v>
      </c>
      <c r="AW317" s="13" t="s">
        <v>35</v>
      </c>
      <c r="AX317" s="13" t="s">
        <v>79</v>
      </c>
      <c r="AY317" s="187" t="s">
        <v>255</v>
      </c>
    </row>
    <row r="318" s="14" customFormat="1">
      <c r="A318" s="14"/>
      <c r="B318" s="193"/>
      <c r="C318" s="14"/>
      <c r="D318" s="186" t="s">
        <v>265</v>
      </c>
      <c r="E318" s="194" t="s">
        <v>1</v>
      </c>
      <c r="F318" s="195" t="s">
        <v>870</v>
      </c>
      <c r="G318" s="14"/>
      <c r="H318" s="196">
        <v>1.3999999999999999</v>
      </c>
      <c r="I318" s="197"/>
      <c r="J318" s="14"/>
      <c r="K318" s="14"/>
      <c r="L318" s="193"/>
      <c r="M318" s="198"/>
      <c r="N318" s="199"/>
      <c r="O318" s="199"/>
      <c r="P318" s="199"/>
      <c r="Q318" s="199"/>
      <c r="R318" s="199"/>
      <c r="S318" s="199"/>
      <c r="T318" s="20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194" t="s">
        <v>265</v>
      </c>
      <c r="AU318" s="194" t="s">
        <v>90</v>
      </c>
      <c r="AV318" s="14" t="s">
        <v>90</v>
      </c>
      <c r="AW318" s="14" t="s">
        <v>35</v>
      </c>
      <c r="AX318" s="14" t="s">
        <v>79</v>
      </c>
      <c r="AY318" s="194" t="s">
        <v>255</v>
      </c>
    </row>
    <row r="319" s="13" customFormat="1">
      <c r="A319" s="13"/>
      <c r="B319" s="185"/>
      <c r="C319" s="13"/>
      <c r="D319" s="186" t="s">
        <v>265</v>
      </c>
      <c r="E319" s="187" t="s">
        <v>1</v>
      </c>
      <c r="F319" s="188" t="s">
        <v>2287</v>
      </c>
      <c r="G319" s="13"/>
      <c r="H319" s="187" t="s">
        <v>1</v>
      </c>
      <c r="I319" s="189"/>
      <c r="J319" s="13"/>
      <c r="K319" s="13"/>
      <c r="L319" s="185"/>
      <c r="M319" s="190"/>
      <c r="N319" s="191"/>
      <c r="O319" s="191"/>
      <c r="P319" s="191"/>
      <c r="Q319" s="191"/>
      <c r="R319" s="191"/>
      <c r="S319" s="191"/>
      <c r="T319" s="19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87" t="s">
        <v>265</v>
      </c>
      <c r="AU319" s="187" t="s">
        <v>90</v>
      </c>
      <c r="AV319" s="13" t="s">
        <v>87</v>
      </c>
      <c r="AW319" s="13" t="s">
        <v>35</v>
      </c>
      <c r="AX319" s="13" t="s">
        <v>79</v>
      </c>
      <c r="AY319" s="187" t="s">
        <v>255</v>
      </c>
    </row>
    <row r="320" s="14" customFormat="1">
      <c r="A320" s="14"/>
      <c r="B320" s="193"/>
      <c r="C320" s="14"/>
      <c r="D320" s="186" t="s">
        <v>265</v>
      </c>
      <c r="E320" s="194" t="s">
        <v>1</v>
      </c>
      <c r="F320" s="195" t="s">
        <v>2288</v>
      </c>
      <c r="G320" s="14"/>
      <c r="H320" s="196">
        <v>1.3</v>
      </c>
      <c r="I320" s="197"/>
      <c r="J320" s="14"/>
      <c r="K320" s="14"/>
      <c r="L320" s="193"/>
      <c r="M320" s="198"/>
      <c r="N320" s="199"/>
      <c r="O320" s="199"/>
      <c r="P320" s="199"/>
      <c r="Q320" s="199"/>
      <c r="R320" s="199"/>
      <c r="S320" s="199"/>
      <c r="T320" s="20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194" t="s">
        <v>265</v>
      </c>
      <c r="AU320" s="194" t="s">
        <v>90</v>
      </c>
      <c r="AV320" s="14" t="s">
        <v>90</v>
      </c>
      <c r="AW320" s="14" t="s">
        <v>35</v>
      </c>
      <c r="AX320" s="14" t="s">
        <v>79</v>
      </c>
      <c r="AY320" s="194" t="s">
        <v>255</v>
      </c>
    </row>
    <row r="321" s="16" customFormat="1">
      <c r="A321" s="16"/>
      <c r="B321" s="225"/>
      <c r="C321" s="16"/>
      <c r="D321" s="186" t="s">
        <v>265</v>
      </c>
      <c r="E321" s="226" t="s">
        <v>1</v>
      </c>
      <c r="F321" s="227" t="s">
        <v>867</v>
      </c>
      <c r="G321" s="16"/>
      <c r="H321" s="228">
        <v>2.7000000000000002</v>
      </c>
      <c r="I321" s="229"/>
      <c r="J321" s="16"/>
      <c r="K321" s="16"/>
      <c r="L321" s="225"/>
      <c r="M321" s="230"/>
      <c r="N321" s="231"/>
      <c r="O321" s="231"/>
      <c r="P321" s="231"/>
      <c r="Q321" s="231"/>
      <c r="R321" s="231"/>
      <c r="S321" s="231"/>
      <c r="T321" s="232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226" t="s">
        <v>265</v>
      </c>
      <c r="AU321" s="226" t="s">
        <v>90</v>
      </c>
      <c r="AV321" s="16" t="s">
        <v>268</v>
      </c>
      <c r="AW321" s="16" t="s">
        <v>35</v>
      </c>
      <c r="AX321" s="16" t="s">
        <v>79</v>
      </c>
      <c r="AY321" s="226" t="s">
        <v>255</v>
      </c>
    </row>
    <row r="322" s="13" customFormat="1">
      <c r="A322" s="13"/>
      <c r="B322" s="185"/>
      <c r="C322" s="13"/>
      <c r="D322" s="186" t="s">
        <v>265</v>
      </c>
      <c r="E322" s="187" t="s">
        <v>1</v>
      </c>
      <c r="F322" s="188" t="s">
        <v>1192</v>
      </c>
      <c r="G322" s="13"/>
      <c r="H322" s="187" t="s">
        <v>1</v>
      </c>
      <c r="I322" s="189"/>
      <c r="J322" s="13"/>
      <c r="K322" s="13"/>
      <c r="L322" s="185"/>
      <c r="M322" s="190"/>
      <c r="N322" s="191"/>
      <c r="O322" s="191"/>
      <c r="P322" s="191"/>
      <c r="Q322" s="191"/>
      <c r="R322" s="191"/>
      <c r="S322" s="191"/>
      <c r="T322" s="19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87" t="s">
        <v>265</v>
      </c>
      <c r="AU322" s="187" t="s">
        <v>90</v>
      </c>
      <c r="AV322" s="13" t="s">
        <v>87</v>
      </c>
      <c r="AW322" s="13" t="s">
        <v>35</v>
      </c>
      <c r="AX322" s="13" t="s">
        <v>79</v>
      </c>
      <c r="AY322" s="187" t="s">
        <v>255</v>
      </c>
    </row>
    <row r="323" s="13" customFormat="1">
      <c r="A323" s="13"/>
      <c r="B323" s="185"/>
      <c r="C323" s="13"/>
      <c r="D323" s="186" t="s">
        <v>265</v>
      </c>
      <c r="E323" s="187" t="s">
        <v>1</v>
      </c>
      <c r="F323" s="188" t="s">
        <v>2289</v>
      </c>
      <c r="G323" s="13"/>
      <c r="H323" s="187" t="s">
        <v>1</v>
      </c>
      <c r="I323" s="189"/>
      <c r="J323" s="13"/>
      <c r="K323" s="13"/>
      <c r="L323" s="185"/>
      <c r="M323" s="190"/>
      <c r="N323" s="191"/>
      <c r="O323" s="191"/>
      <c r="P323" s="191"/>
      <c r="Q323" s="191"/>
      <c r="R323" s="191"/>
      <c r="S323" s="191"/>
      <c r="T323" s="19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87" t="s">
        <v>265</v>
      </c>
      <c r="AU323" s="187" t="s">
        <v>90</v>
      </c>
      <c r="AV323" s="13" t="s">
        <v>87</v>
      </c>
      <c r="AW323" s="13" t="s">
        <v>35</v>
      </c>
      <c r="AX323" s="13" t="s">
        <v>79</v>
      </c>
      <c r="AY323" s="187" t="s">
        <v>255</v>
      </c>
    </row>
    <row r="324" s="14" customFormat="1">
      <c r="A324" s="14"/>
      <c r="B324" s="193"/>
      <c r="C324" s="14"/>
      <c r="D324" s="186" t="s">
        <v>265</v>
      </c>
      <c r="E324" s="194" t="s">
        <v>1</v>
      </c>
      <c r="F324" s="195" t="s">
        <v>2290</v>
      </c>
      <c r="G324" s="14"/>
      <c r="H324" s="196">
        <v>11.4</v>
      </c>
      <c r="I324" s="197"/>
      <c r="J324" s="14"/>
      <c r="K324" s="14"/>
      <c r="L324" s="193"/>
      <c r="M324" s="198"/>
      <c r="N324" s="199"/>
      <c r="O324" s="199"/>
      <c r="P324" s="199"/>
      <c r="Q324" s="199"/>
      <c r="R324" s="199"/>
      <c r="S324" s="199"/>
      <c r="T324" s="20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194" t="s">
        <v>265</v>
      </c>
      <c r="AU324" s="194" t="s">
        <v>90</v>
      </c>
      <c r="AV324" s="14" t="s">
        <v>90</v>
      </c>
      <c r="AW324" s="14" t="s">
        <v>35</v>
      </c>
      <c r="AX324" s="14" t="s">
        <v>79</v>
      </c>
      <c r="AY324" s="194" t="s">
        <v>255</v>
      </c>
    </row>
    <row r="325" s="16" customFormat="1">
      <c r="A325" s="16"/>
      <c r="B325" s="225"/>
      <c r="C325" s="16"/>
      <c r="D325" s="186" t="s">
        <v>265</v>
      </c>
      <c r="E325" s="226" t="s">
        <v>1</v>
      </c>
      <c r="F325" s="227" t="s">
        <v>867</v>
      </c>
      <c r="G325" s="16"/>
      <c r="H325" s="228">
        <v>11.4</v>
      </c>
      <c r="I325" s="229"/>
      <c r="J325" s="16"/>
      <c r="K325" s="16"/>
      <c r="L325" s="225"/>
      <c r="M325" s="230"/>
      <c r="N325" s="231"/>
      <c r="O325" s="231"/>
      <c r="P325" s="231"/>
      <c r="Q325" s="231"/>
      <c r="R325" s="231"/>
      <c r="S325" s="231"/>
      <c r="T325" s="232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6" t="s">
        <v>265</v>
      </c>
      <c r="AU325" s="226" t="s">
        <v>90</v>
      </c>
      <c r="AV325" s="16" t="s">
        <v>268</v>
      </c>
      <c r="AW325" s="16" t="s">
        <v>35</v>
      </c>
      <c r="AX325" s="16" t="s">
        <v>79</v>
      </c>
      <c r="AY325" s="226" t="s">
        <v>255</v>
      </c>
    </row>
    <row r="326" s="15" customFormat="1">
      <c r="A326" s="15"/>
      <c r="B326" s="201"/>
      <c r="C326" s="15"/>
      <c r="D326" s="186" t="s">
        <v>265</v>
      </c>
      <c r="E326" s="202" t="s">
        <v>1</v>
      </c>
      <c r="F326" s="203" t="s">
        <v>269</v>
      </c>
      <c r="G326" s="15"/>
      <c r="H326" s="204">
        <v>14.100000000000001</v>
      </c>
      <c r="I326" s="205"/>
      <c r="J326" s="15"/>
      <c r="K326" s="15"/>
      <c r="L326" s="201"/>
      <c r="M326" s="206"/>
      <c r="N326" s="207"/>
      <c r="O326" s="207"/>
      <c r="P326" s="207"/>
      <c r="Q326" s="207"/>
      <c r="R326" s="207"/>
      <c r="S326" s="207"/>
      <c r="T326" s="208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02" t="s">
        <v>265</v>
      </c>
      <c r="AU326" s="202" t="s">
        <v>90</v>
      </c>
      <c r="AV326" s="15" t="s">
        <v>270</v>
      </c>
      <c r="AW326" s="15" t="s">
        <v>35</v>
      </c>
      <c r="AX326" s="15" t="s">
        <v>87</v>
      </c>
      <c r="AY326" s="202" t="s">
        <v>255</v>
      </c>
    </row>
    <row r="327" s="2" customFormat="1" ht="24.15" customHeight="1">
      <c r="A327" s="38"/>
      <c r="B327" s="171"/>
      <c r="C327" s="172" t="s">
        <v>434</v>
      </c>
      <c r="D327" s="172" t="s">
        <v>258</v>
      </c>
      <c r="E327" s="173" t="s">
        <v>872</v>
      </c>
      <c r="F327" s="174" t="s">
        <v>873</v>
      </c>
      <c r="G327" s="175" t="s">
        <v>693</v>
      </c>
      <c r="H327" s="176">
        <v>2.7000000000000002</v>
      </c>
      <c r="I327" s="177"/>
      <c r="J327" s="178">
        <f>ROUND(I327*H327,2)</f>
        <v>0</v>
      </c>
      <c r="K327" s="174" t="s">
        <v>262</v>
      </c>
      <c r="L327" s="39"/>
      <c r="M327" s="179" t="s">
        <v>1</v>
      </c>
      <c r="N327" s="180" t="s">
        <v>44</v>
      </c>
      <c r="O327" s="77"/>
      <c r="P327" s="181">
        <f>O327*H327</f>
        <v>0</v>
      </c>
      <c r="Q327" s="181">
        <v>0.00011</v>
      </c>
      <c r="R327" s="181">
        <f>Q327*H327</f>
        <v>0.00029700000000000001</v>
      </c>
      <c r="S327" s="181">
        <v>0</v>
      </c>
      <c r="T327" s="182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83" t="s">
        <v>263</v>
      </c>
      <c r="AT327" s="183" t="s">
        <v>258</v>
      </c>
      <c r="AU327" s="183" t="s">
        <v>90</v>
      </c>
      <c r="AY327" s="19" t="s">
        <v>255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19" t="s">
        <v>87</v>
      </c>
      <c r="BK327" s="184">
        <f>ROUND(I327*H327,2)</f>
        <v>0</v>
      </c>
      <c r="BL327" s="19" t="s">
        <v>263</v>
      </c>
      <c r="BM327" s="183" t="s">
        <v>2291</v>
      </c>
    </row>
    <row r="328" s="13" customFormat="1">
      <c r="A328" s="13"/>
      <c r="B328" s="185"/>
      <c r="C328" s="13"/>
      <c r="D328" s="186" t="s">
        <v>265</v>
      </c>
      <c r="E328" s="187" t="s">
        <v>1</v>
      </c>
      <c r="F328" s="188" t="s">
        <v>876</v>
      </c>
      <c r="G328" s="13"/>
      <c r="H328" s="187" t="s">
        <v>1</v>
      </c>
      <c r="I328" s="189"/>
      <c r="J328" s="13"/>
      <c r="K328" s="13"/>
      <c r="L328" s="185"/>
      <c r="M328" s="190"/>
      <c r="N328" s="191"/>
      <c r="O328" s="191"/>
      <c r="P328" s="191"/>
      <c r="Q328" s="191"/>
      <c r="R328" s="191"/>
      <c r="S328" s="191"/>
      <c r="T328" s="19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87" t="s">
        <v>265</v>
      </c>
      <c r="AU328" s="187" t="s">
        <v>90</v>
      </c>
      <c r="AV328" s="13" t="s">
        <v>87</v>
      </c>
      <c r="AW328" s="13" t="s">
        <v>35</v>
      </c>
      <c r="AX328" s="13" t="s">
        <v>79</v>
      </c>
      <c r="AY328" s="187" t="s">
        <v>255</v>
      </c>
    </row>
    <row r="329" s="13" customFormat="1">
      <c r="A329" s="13"/>
      <c r="B329" s="185"/>
      <c r="C329" s="13"/>
      <c r="D329" s="186" t="s">
        <v>265</v>
      </c>
      <c r="E329" s="187" t="s">
        <v>1</v>
      </c>
      <c r="F329" s="188" t="s">
        <v>2286</v>
      </c>
      <c r="G329" s="13"/>
      <c r="H329" s="187" t="s">
        <v>1</v>
      </c>
      <c r="I329" s="189"/>
      <c r="J329" s="13"/>
      <c r="K329" s="13"/>
      <c r="L329" s="185"/>
      <c r="M329" s="190"/>
      <c r="N329" s="191"/>
      <c r="O329" s="191"/>
      <c r="P329" s="191"/>
      <c r="Q329" s="191"/>
      <c r="R329" s="191"/>
      <c r="S329" s="191"/>
      <c r="T329" s="19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87" t="s">
        <v>265</v>
      </c>
      <c r="AU329" s="187" t="s">
        <v>90</v>
      </c>
      <c r="AV329" s="13" t="s">
        <v>87</v>
      </c>
      <c r="AW329" s="13" t="s">
        <v>35</v>
      </c>
      <c r="AX329" s="13" t="s">
        <v>79</v>
      </c>
      <c r="AY329" s="187" t="s">
        <v>255</v>
      </c>
    </row>
    <row r="330" s="14" customFormat="1">
      <c r="A330" s="14"/>
      <c r="B330" s="193"/>
      <c r="C330" s="14"/>
      <c r="D330" s="186" t="s">
        <v>265</v>
      </c>
      <c r="E330" s="194" t="s">
        <v>1</v>
      </c>
      <c r="F330" s="195" t="s">
        <v>870</v>
      </c>
      <c r="G330" s="14"/>
      <c r="H330" s="196">
        <v>1.3999999999999999</v>
      </c>
      <c r="I330" s="197"/>
      <c r="J330" s="14"/>
      <c r="K330" s="14"/>
      <c r="L330" s="193"/>
      <c r="M330" s="198"/>
      <c r="N330" s="199"/>
      <c r="O330" s="199"/>
      <c r="P330" s="199"/>
      <c r="Q330" s="199"/>
      <c r="R330" s="199"/>
      <c r="S330" s="199"/>
      <c r="T330" s="20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194" t="s">
        <v>265</v>
      </c>
      <c r="AU330" s="194" t="s">
        <v>90</v>
      </c>
      <c r="AV330" s="14" t="s">
        <v>90</v>
      </c>
      <c r="AW330" s="14" t="s">
        <v>35</v>
      </c>
      <c r="AX330" s="14" t="s">
        <v>79</v>
      </c>
      <c r="AY330" s="194" t="s">
        <v>255</v>
      </c>
    </row>
    <row r="331" s="13" customFormat="1">
      <c r="A331" s="13"/>
      <c r="B331" s="185"/>
      <c r="C331" s="13"/>
      <c r="D331" s="186" t="s">
        <v>265</v>
      </c>
      <c r="E331" s="187" t="s">
        <v>1</v>
      </c>
      <c r="F331" s="188" t="s">
        <v>2287</v>
      </c>
      <c r="G331" s="13"/>
      <c r="H331" s="187" t="s">
        <v>1</v>
      </c>
      <c r="I331" s="189"/>
      <c r="J331" s="13"/>
      <c r="K331" s="13"/>
      <c r="L331" s="185"/>
      <c r="M331" s="190"/>
      <c r="N331" s="191"/>
      <c r="O331" s="191"/>
      <c r="P331" s="191"/>
      <c r="Q331" s="191"/>
      <c r="R331" s="191"/>
      <c r="S331" s="191"/>
      <c r="T331" s="19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87" t="s">
        <v>265</v>
      </c>
      <c r="AU331" s="187" t="s">
        <v>90</v>
      </c>
      <c r="AV331" s="13" t="s">
        <v>87</v>
      </c>
      <c r="AW331" s="13" t="s">
        <v>35</v>
      </c>
      <c r="AX331" s="13" t="s">
        <v>79</v>
      </c>
      <c r="AY331" s="187" t="s">
        <v>255</v>
      </c>
    </row>
    <row r="332" s="14" customFormat="1">
      <c r="A332" s="14"/>
      <c r="B332" s="193"/>
      <c r="C332" s="14"/>
      <c r="D332" s="186" t="s">
        <v>265</v>
      </c>
      <c r="E332" s="194" t="s">
        <v>1</v>
      </c>
      <c r="F332" s="195" t="s">
        <v>2288</v>
      </c>
      <c r="G332" s="14"/>
      <c r="H332" s="196">
        <v>1.3</v>
      </c>
      <c r="I332" s="197"/>
      <c r="J332" s="14"/>
      <c r="K332" s="14"/>
      <c r="L332" s="193"/>
      <c r="M332" s="198"/>
      <c r="N332" s="199"/>
      <c r="O332" s="199"/>
      <c r="P332" s="199"/>
      <c r="Q332" s="199"/>
      <c r="R332" s="199"/>
      <c r="S332" s="199"/>
      <c r="T332" s="20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194" t="s">
        <v>265</v>
      </c>
      <c r="AU332" s="194" t="s">
        <v>90</v>
      </c>
      <c r="AV332" s="14" t="s">
        <v>90</v>
      </c>
      <c r="AW332" s="14" t="s">
        <v>35</v>
      </c>
      <c r="AX332" s="14" t="s">
        <v>79</v>
      </c>
      <c r="AY332" s="194" t="s">
        <v>255</v>
      </c>
    </row>
    <row r="333" s="15" customFormat="1">
      <c r="A333" s="15"/>
      <c r="B333" s="201"/>
      <c r="C333" s="15"/>
      <c r="D333" s="186" t="s">
        <v>265</v>
      </c>
      <c r="E333" s="202" t="s">
        <v>1</v>
      </c>
      <c r="F333" s="203" t="s">
        <v>269</v>
      </c>
      <c r="G333" s="15"/>
      <c r="H333" s="204">
        <v>2.7000000000000002</v>
      </c>
      <c r="I333" s="205"/>
      <c r="J333" s="15"/>
      <c r="K333" s="15"/>
      <c r="L333" s="201"/>
      <c r="M333" s="206"/>
      <c r="N333" s="207"/>
      <c r="O333" s="207"/>
      <c r="P333" s="207"/>
      <c r="Q333" s="207"/>
      <c r="R333" s="207"/>
      <c r="S333" s="207"/>
      <c r="T333" s="208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02" t="s">
        <v>265</v>
      </c>
      <c r="AU333" s="202" t="s">
        <v>90</v>
      </c>
      <c r="AV333" s="15" t="s">
        <v>270</v>
      </c>
      <c r="AW333" s="15" t="s">
        <v>35</v>
      </c>
      <c r="AX333" s="15" t="s">
        <v>87</v>
      </c>
      <c r="AY333" s="202" t="s">
        <v>255</v>
      </c>
    </row>
    <row r="334" s="2" customFormat="1" ht="24.15" customHeight="1">
      <c r="A334" s="38"/>
      <c r="B334" s="171"/>
      <c r="C334" s="172" t="s">
        <v>438</v>
      </c>
      <c r="D334" s="172" t="s">
        <v>258</v>
      </c>
      <c r="E334" s="173" t="s">
        <v>877</v>
      </c>
      <c r="F334" s="174" t="s">
        <v>878</v>
      </c>
      <c r="G334" s="175" t="s">
        <v>693</v>
      </c>
      <c r="H334" s="176">
        <v>2.7000000000000002</v>
      </c>
      <c r="I334" s="177"/>
      <c r="J334" s="178">
        <f>ROUND(I334*H334,2)</f>
        <v>0</v>
      </c>
      <c r="K334" s="174" t="s">
        <v>262</v>
      </c>
      <c r="L334" s="39"/>
      <c r="M334" s="179" t="s">
        <v>1</v>
      </c>
      <c r="N334" s="180" t="s">
        <v>44</v>
      </c>
      <c r="O334" s="77"/>
      <c r="P334" s="181">
        <f>O334*H334</f>
        <v>0</v>
      </c>
      <c r="Q334" s="181">
        <v>0.00012999999999999999</v>
      </c>
      <c r="R334" s="181">
        <f>Q334*H334</f>
        <v>0.00035099999999999997</v>
      </c>
      <c r="S334" s="181">
        <v>0</v>
      </c>
      <c r="T334" s="18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83" t="s">
        <v>263</v>
      </c>
      <c r="AT334" s="183" t="s">
        <v>258</v>
      </c>
      <c r="AU334" s="183" t="s">
        <v>90</v>
      </c>
      <c r="AY334" s="19" t="s">
        <v>255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19" t="s">
        <v>87</v>
      </c>
      <c r="BK334" s="184">
        <f>ROUND(I334*H334,2)</f>
        <v>0</v>
      </c>
      <c r="BL334" s="19" t="s">
        <v>263</v>
      </c>
      <c r="BM334" s="183" t="s">
        <v>2292</v>
      </c>
    </row>
    <row r="335" s="13" customFormat="1">
      <c r="A335" s="13"/>
      <c r="B335" s="185"/>
      <c r="C335" s="13"/>
      <c r="D335" s="186" t="s">
        <v>265</v>
      </c>
      <c r="E335" s="187" t="s">
        <v>1</v>
      </c>
      <c r="F335" s="188" t="s">
        <v>881</v>
      </c>
      <c r="G335" s="13"/>
      <c r="H335" s="187" t="s">
        <v>1</v>
      </c>
      <c r="I335" s="189"/>
      <c r="J335" s="13"/>
      <c r="K335" s="13"/>
      <c r="L335" s="185"/>
      <c r="M335" s="190"/>
      <c r="N335" s="191"/>
      <c r="O335" s="191"/>
      <c r="P335" s="191"/>
      <c r="Q335" s="191"/>
      <c r="R335" s="191"/>
      <c r="S335" s="191"/>
      <c r="T335" s="19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87" t="s">
        <v>265</v>
      </c>
      <c r="AU335" s="187" t="s">
        <v>90</v>
      </c>
      <c r="AV335" s="13" t="s">
        <v>87</v>
      </c>
      <c r="AW335" s="13" t="s">
        <v>35</v>
      </c>
      <c r="AX335" s="13" t="s">
        <v>79</v>
      </c>
      <c r="AY335" s="187" t="s">
        <v>255</v>
      </c>
    </row>
    <row r="336" s="13" customFormat="1">
      <c r="A336" s="13"/>
      <c r="B336" s="185"/>
      <c r="C336" s="13"/>
      <c r="D336" s="186" t="s">
        <v>265</v>
      </c>
      <c r="E336" s="187" t="s">
        <v>1</v>
      </c>
      <c r="F336" s="188" t="s">
        <v>2286</v>
      </c>
      <c r="G336" s="13"/>
      <c r="H336" s="187" t="s">
        <v>1</v>
      </c>
      <c r="I336" s="189"/>
      <c r="J336" s="13"/>
      <c r="K336" s="13"/>
      <c r="L336" s="185"/>
      <c r="M336" s="190"/>
      <c r="N336" s="191"/>
      <c r="O336" s="191"/>
      <c r="P336" s="191"/>
      <c r="Q336" s="191"/>
      <c r="R336" s="191"/>
      <c r="S336" s="191"/>
      <c r="T336" s="19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187" t="s">
        <v>265</v>
      </c>
      <c r="AU336" s="187" t="s">
        <v>90</v>
      </c>
      <c r="AV336" s="13" t="s">
        <v>87</v>
      </c>
      <c r="AW336" s="13" t="s">
        <v>35</v>
      </c>
      <c r="AX336" s="13" t="s">
        <v>79</v>
      </c>
      <c r="AY336" s="187" t="s">
        <v>255</v>
      </c>
    </row>
    <row r="337" s="14" customFormat="1">
      <c r="A337" s="14"/>
      <c r="B337" s="193"/>
      <c r="C337" s="14"/>
      <c r="D337" s="186" t="s">
        <v>265</v>
      </c>
      <c r="E337" s="194" t="s">
        <v>1</v>
      </c>
      <c r="F337" s="195" t="s">
        <v>870</v>
      </c>
      <c r="G337" s="14"/>
      <c r="H337" s="196">
        <v>1.3999999999999999</v>
      </c>
      <c r="I337" s="197"/>
      <c r="J337" s="14"/>
      <c r="K337" s="14"/>
      <c r="L337" s="193"/>
      <c r="M337" s="198"/>
      <c r="N337" s="199"/>
      <c r="O337" s="199"/>
      <c r="P337" s="199"/>
      <c r="Q337" s="199"/>
      <c r="R337" s="199"/>
      <c r="S337" s="199"/>
      <c r="T337" s="20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194" t="s">
        <v>265</v>
      </c>
      <c r="AU337" s="194" t="s">
        <v>90</v>
      </c>
      <c r="AV337" s="14" t="s">
        <v>90</v>
      </c>
      <c r="AW337" s="14" t="s">
        <v>35</v>
      </c>
      <c r="AX337" s="14" t="s">
        <v>79</v>
      </c>
      <c r="AY337" s="194" t="s">
        <v>255</v>
      </c>
    </row>
    <row r="338" s="13" customFormat="1">
      <c r="A338" s="13"/>
      <c r="B338" s="185"/>
      <c r="C338" s="13"/>
      <c r="D338" s="186" t="s">
        <v>265</v>
      </c>
      <c r="E338" s="187" t="s">
        <v>1</v>
      </c>
      <c r="F338" s="188" t="s">
        <v>2287</v>
      </c>
      <c r="G338" s="13"/>
      <c r="H338" s="187" t="s">
        <v>1</v>
      </c>
      <c r="I338" s="189"/>
      <c r="J338" s="13"/>
      <c r="K338" s="13"/>
      <c r="L338" s="185"/>
      <c r="M338" s="190"/>
      <c r="N338" s="191"/>
      <c r="O338" s="191"/>
      <c r="P338" s="191"/>
      <c r="Q338" s="191"/>
      <c r="R338" s="191"/>
      <c r="S338" s="191"/>
      <c r="T338" s="19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87" t="s">
        <v>265</v>
      </c>
      <c r="AU338" s="187" t="s">
        <v>90</v>
      </c>
      <c r="AV338" s="13" t="s">
        <v>87</v>
      </c>
      <c r="AW338" s="13" t="s">
        <v>35</v>
      </c>
      <c r="AX338" s="13" t="s">
        <v>79</v>
      </c>
      <c r="AY338" s="187" t="s">
        <v>255</v>
      </c>
    </row>
    <row r="339" s="14" customFormat="1">
      <c r="A339" s="14"/>
      <c r="B339" s="193"/>
      <c r="C339" s="14"/>
      <c r="D339" s="186" t="s">
        <v>265</v>
      </c>
      <c r="E339" s="194" t="s">
        <v>1</v>
      </c>
      <c r="F339" s="195" t="s">
        <v>2288</v>
      </c>
      <c r="G339" s="14"/>
      <c r="H339" s="196">
        <v>1.3</v>
      </c>
      <c r="I339" s="197"/>
      <c r="J339" s="14"/>
      <c r="K339" s="14"/>
      <c r="L339" s="193"/>
      <c r="M339" s="198"/>
      <c r="N339" s="199"/>
      <c r="O339" s="199"/>
      <c r="P339" s="199"/>
      <c r="Q339" s="199"/>
      <c r="R339" s="199"/>
      <c r="S339" s="199"/>
      <c r="T339" s="20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194" t="s">
        <v>265</v>
      </c>
      <c r="AU339" s="194" t="s">
        <v>90</v>
      </c>
      <c r="AV339" s="14" t="s">
        <v>90</v>
      </c>
      <c r="AW339" s="14" t="s">
        <v>35</v>
      </c>
      <c r="AX339" s="14" t="s">
        <v>79</v>
      </c>
      <c r="AY339" s="194" t="s">
        <v>255</v>
      </c>
    </row>
    <row r="340" s="15" customFormat="1">
      <c r="A340" s="15"/>
      <c r="B340" s="201"/>
      <c r="C340" s="15"/>
      <c r="D340" s="186" t="s">
        <v>265</v>
      </c>
      <c r="E340" s="202" t="s">
        <v>1</v>
      </c>
      <c r="F340" s="203" t="s">
        <v>269</v>
      </c>
      <c r="G340" s="15"/>
      <c r="H340" s="204">
        <v>2.7000000000000002</v>
      </c>
      <c r="I340" s="205"/>
      <c r="J340" s="15"/>
      <c r="K340" s="15"/>
      <c r="L340" s="201"/>
      <c r="M340" s="206"/>
      <c r="N340" s="207"/>
      <c r="O340" s="207"/>
      <c r="P340" s="207"/>
      <c r="Q340" s="207"/>
      <c r="R340" s="207"/>
      <c r="S340" s="207"/>
      <c r="T340" s="208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02" t="s">
        <v>265</v>
      </c>
      <c r="AU340" s="202" t="s">
        <v>90</v>
      </c>
      <c r="AV340" s="15" t="s">
        <v>270</v>
      </c>
      <c r="AW340" s="15" t="s">
        <v>35</v>
      </c>
      <c r="AX340" s="15" t="s">
        <v>87</v>
      </c>
      <c r="AY340" s="202" t="s">
        <v>255</v>
      </c>
    </row>
    <row r="341" s="2" customFormat="1" ht="24.15" customHeight="1">
      <c r="A341" s="38"/>
      <c r="B341" s="171"/>
      <c r="C341" s="172" t="s">
        <v>442</v>
      </c>
      <c r="D341" s="172" t="s">
        <v>258</v>
      </c>
      <c r="E341" s="173" t="s">
        <v>882</v>
      </c>
      <c r="F341" s="174" t="s">
        <v>883</v>
      </c>
      <c r="G341" s="175" t="s">
        <v>693</v>
      </c>
      <c r="H341" s="176">
        <v>2.7000000000000002</v>
      </c>
      <c r="I341" s="177"/>
      <c r="J341" s="178">
        <f>ROUND(I341*H341,2)</f>
        <v>0</v>
      </c>
      <c r="K341" s="174" t="s">
        <v>262</v>
      </c>
      <c r="L341" s="39"/>
      <c r="M341" s="179" t="s">
        <v>1</v>
      </c>
      <c r="N341" s="180" t="s">
        <v>44</v>
      </c>
      <c r="O341" s="77"/>
      <c r="P341" s="181">
        <f>O341*H341</f>
        <v>0</v>
      </c>
      <c r="Q341" s="181">
        <v>0.00023000000000000001</v>
      </c>
      <c r="R341" s="181">
        <f>Q341*H341</f>
        <v>0.00062100000000000002</v>
      </c>
      <c r="S341" s="181">
        <v>0</v>
      </c>
      <c r="T341" s="18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83" t="s">
        <v>263</v>
      </c>
      <c r="AT341" s="183" t="s">
        <v>258</v>
      </c>
      <c r="AU341" s="183" t="s">
        <v>90</v>
      </c>
      <c r="AY341" s="19" t="s">
        <v>255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19" t="s">
        <v>87</v>
      </c>
      <c r="BK341" s="184">
        <f>ROUND(I341*H341,2)</f>
        <v>0</v>
      </c>
      <c r="BL341" s="19" t="s">
        <v>263</v>
      </c>
      <c r="BM341" s="183" t="s">
        <v>2293</v>
      </c>
    </row>
    <row r="342" s="13" customFormat="1">
      <c r="A342" s="13"/>
      <c r="B342" s="185"/>
      <c r="C342" s="13"/>
      <c r="D342" s="186" t="s">
        <v>265</v>
      </c>
      <c r="E342" s="187" t="s">
        <v>1</v>
      </c>
      <c r="F342" s="188" t="s">
        <v>881</v>
      </c>
      <c r="G342" s="13"/>
      <c r="H342" s="187" t="s">
        <v>1</v>
      </c>
      <c r="I342" s="189"/>
      <c r="J342" s="13"/>
      <c r="K342" s="13"/>
      <c r="L342" s="185"/>
      <c r="M342" s="190"/>
      <c r="N342" s="191"/>
      <c r="O342" s="191"/>
      <c r="P342" s="191"/>
      <c r="Q342" s="191"/>
      <c r="R342" s="191"/>
      <c r="S342" s="191"/>
      <c r="T342" s="19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187" t="s">
        <v>265</v>
      </c>
      <c r="AU342" s="187" t="s">
        <v>90</v>
      </c>
      <c r="AV342" s="13" t="s">
        <v>87</v>
      </c>
      <c r="AW342" s="13" t="s">
        <v>35</v>
      </c>
      <c r="AX342" s="13" t="s">
        <v>79</v>
      </c>
      <c r="AY342" s="187" t="s">
        <v>255</v>
      </c>
    </row>
    <row r="343" s="13" customFormat="1">
      <c r="A343" s="13"/>
      <c r="B343" s="185"/>
      <c r="C343" s="13"/>
      <c r="D343" s="186" t="s">
        <v>265</v>
      </c>
      <c r="E343" s="187" t="s">
        <v>1</v>
      </c>
      <c r="F343" s="188" t="s">
        <v>2286</v>
      </c>
      <c r="G343" s="13"/>
      <c r="H343" s="187" t="s">
        <v>1</v>
      </c>
      <c r="I343" s="189"/>
      <c r="J343" s="13"/>
      <c r="K343" s="13"/>
      <c r="L343" s="185"/>
      <c r="M343" s="190"/>
      <c r="N343" s="191"/>
      <c r="O343" s="191"/>
      <c r="P343" s="191"/>
      <c r="Q343" s="191"/>
      <c r="R343" s="191"/>
      <c r="S343" s="191"/>
      <c r="T343" s="19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87" t="s">
        <v>265</v>
      </c>
      <c r="AU343" s="187" t="s">
        <v>90</v>
      </c>
      <c r="AV343" s="13" t="s">
        <v>87</v>
      </c>
      <c r="AW343" s="13" t="s">
        <v>35</v>
      </c>
      <c r="AX343" s="13" t="s">
        <v>79</v>
      </c>
      <c r="AY343" s="187" t="s">
        <v>255</v>
      </c>
    </row>
    <row r="344" s="14" customFormat="1">
      <c r="A344" s="14"/>
      <c r="B344" s="193"/>
      <c r="C344" s="14"/>
      <c r="D344" s="186" t="s">
        <v>265</v>
      </c>
      <c r="E344" s="194" t="s">
        <v>1</v>
      </c>
      <c r="F344" s="195" t="s">
        <v>870</v>
      </c>
      <c r="G344" s="14"/>
      <c r="H344" s="196">
        <v>1.3999999999999999</v>
      </c>
      <c r="I344" s="197"/>
      <c r="J344" s="14"/>
      <c r="K344" s="14"/>
      <c r="L344" s="193"/>
      <c r="M344" s="198"/>
      <c r="N344" s="199"/>
      <c r="O344" s="199"/>
      <c r="P344" s="199"/>
      <c r="Q344" s="199"/>
      <c r="R344" s="199"/>
      <c r="S344" s="199"/>
      <c r="T344" s="20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194" t="s">
        <v>265</v>
      </c>
      <c r="AU344" s="194" t="s">
        <v>90</v>
      </c>
      <c r="AV344" s="14" t="s">
        <v>90</v>
      </c>
      <c r="AW344" s="14" t="s">
        <v>35</v>
      </c>
      <c r="AX344" s="14" t="s">
        <v>79</v>
      </c>
      <c r="AY344" s="194" t="s">
        <v>255</v>
      </c>
    </row>
    <row r="345" s="13" customFormat="1">
      <c r="A345" s="13"/>
      <c r="B345" s="185"/>
      <c r="C345" s="13"/>
      <c r="D345" s="186" t="s">
        <v>265</v>
      </c>
      <c r="E345" s="187" t="s">
        <v>1</v>
      </c>
      <c r="F345" s="188" t="s">
        <v>2287</v>
      </c>
      <c r="G345" s="13"/>
      <c r="H345" s="187" t="s">
        <v>1</v>
      </c>
      <c r="I345" s="189"/>
      <c r="J345" s="13"/>
      <c r="K345" s="13"/>
      <c r="L345" s="185"/>
      <c r="M345" s="190"/>
      <c r="N345" s="191"/>
      <c r="O345" s="191"/>
      <c r="P345" s="191"/>
      <c r="Q345" s="191"/>
      <c r="R345" s="191"/>
      <c r="S345" s="191"/>
      <c r="T345" s="19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87" t="s">
        <v>265</v>
      </c>
      <c r="AU345" s="187" t="s">
        <v>90</v>
      </c>
      <c r="AV345" s="13" t="s">
        <v>87</v>
      </c>
      <c r="AW345" s="13" t="s">
        <v>35</v>
      </c>
      <c r="AX345" s="13" t="s">
        <v>79</v>
      </c>
      <c r="AY345" s="187" t="s">
        <v>255</v>
      </c>
    </row>
    <row r="346" s="14" customFormat="1">
      <c r="A346" s="14"/>
      <c r="B346" s="193"/>
      <c r="C346" s="14"/>
      <c r="D346" s="186" t="s">
        <v>265</v>
      </c>
      <c r="E346" s="194" t="s">
        <v>1</v>
      </c>
      <c r="F346" s="195" t="s">
        <v>2288</v>
      </c>
      <c r="G346" s="14"/>
      <c r="H346" s="196">
        <v>1.3</v>
      </c>
      <c r="I346" s="197"/>
      <c r="J346" s="14"/>
      <c r="K346" s="14"/>
      <c r="L346" s="193"/>
      <c r="M346" s="198"/>
      <c r="N346" s="199"/>
      <c r="O346" s="199"/>
      <c r="P346" s="199"/>
      <c r="Q346" s="199"/>
      <c r="R346" s="199"/>
      <c r="S346" s="199"/>
      <c r="T346" s="20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194" t="s">
        <v>265</v>
      </c>
      <c r="AU346" s="194" t="s">
        <v>90</v>
      </c>
      <c r="AV346" s="14" t="s">
        <v>90</v>
      </c>
      <c r="AW346" s="14" t="s">
        <v>35</v>
      </c>
      <c r="AX346" s="14" t="s">
        <v>79</v>
      </c>
      <c r="AY346" s="194" t="s">
        <v>255</v>
      </c>
    </row>
    <row r="347" s="15" customFormat="1">
      <c r="A347" s="15"/>
      <c r="B347" s="201"/>
      <c r="C347" s="15"/>
      <c r="D347" s="186" t="s">
        <v>265</v>
      </c>
      <c r="E347" s="202" t="s">
        <v>1</v>
      </c>
      <c r="F347" s="203" t="s">
        <v>269</v>
      </c>
      <c r="G347" s="15"/>
      <c r="H347" s="204">
        <v>2.7000000000000002</v>
      </c>
      <c r="I347" s="205"/>
      <c r="J347" s="15"/>
      <c r="K347" s="15"/>
      <c r="L347" s="201"/>
      <c r="M347" s="206"/>
      <c r="N347" s="207"/>
      <c r="O347" s="207"/>
      <c r="P347" s="207"/>
      <c r="Q347" s="207"/>
      <c r="R347" s="207"/>
      <c r="S347" s="207"/>
      <c r="T347" s="208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02" t="s">
        <v>265</v>
      </c>
      <c r="AU347" s="202" t="s">
        <v>90</v>
      </c>
      <c r="AV347" s="15" t="s">
        <v>270</v>
      </c>
      <c r="AW347" s="15" t="s">
        <v>35</v>
      </c>
      <c r="AX347" s="15" t="s">
        <v>87</v>
      </c>
      <c r="AY347" s="202" t="s">
        <v>255</v>
      </c>
    </row>
    <row r="348" s="2" customFormat="1" ht="24.15" customHeight="1">
      <c r="A348" s="38"/>
      <c r="B348" s="171"/>
      <c r="C348" s="172" t="s">
        <v>446</v>
      </c>
      <c r="D348" s="172" t="s">
        <v>258</v>
      </c>
      <c r="E348" s="173" t="s">
        <v>1198</v>
      </c>
      <c r="F348" s="174" t="s">
        <v>1199</v>
      </c>
      <c r="G348" s="175" t="s">
        <v>693</v>
      </c>
      <c r="H348" s="176">
        <v>11.4</v>
      </c>
      <c r="I348" s="177"/>
      <c r="J348" s="178">
        <f>ROUND(I348*H348,2)</f>
        <v>0</v>
      </c>
      <c r="K348" s="174" t="s">
        <v>262</v>
      </c>
      <c r="L348" s="39"/>
      <c r="M348" s="179" t="s">
        <v>1</v>
      </c>
      <c r="N348" s="180" t="s">
        <v>44</v>
      </c>
      <c r="O348" s="77"/>
      <c r="P348" s="181">
        <f>O348*H348</f>
        <v>0</v>
      </c>
      <c r="Q348" s="181">
        <v>0.00022000000000000001</v>
      </c>
      <c r="R348" s="181">
        <f>Q348*H348</f>
        <v>0.0025080000000000002</v>
      </c>
      <c r="S348" s="181">
        <v>0</v>
      </c>
      <c r="T348" s="18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3" t="s">
        <v>263</v>
      </c>
      <c r="AT348" s="183" t="s">
        <v>258</v>
      </c>
      <c r="AU348" s="183" t="s">
        <v>90</v>
      </c>
      <c r="AY348" s="19" t="s">
        <v>255</v>
      </c>
      <c r="BE348" s="184">
        <f>IF(N348="základní",J348,0)</f>
        <v>0</v>
      </c>
      <c r="BF348" s="184">
        <f>IF(N348="snížená",J348,0)</f>
        <v>0</v>
      </c>
      <c r="BG348" s="184">
        <f>IF(N348="zákl. přenesená",J348,0)</f>
        <v>0</v>
      </c>
      <c r="BH348" s="184">
        <f>IF(N348="sníž. přenesená",J348,0)</f>
        <v>0</v>
      </c>
      <c r="BI348" s="184">
        <f>IF(N348="nulová",J348,0)</f>
        <v>0</v>
      </c>
      <c r="BJ348" s="19" t="s">
        <v>87</v>
      </c>
      <c r="BK348" s="184">
        <f>ROUND(I348*H348,2)</f>
        <v>0</v>
      </c>
      <c r="BL348" s="19" t="s">
        <v>263</v>
      </c>
      <c r="BM348" s="183" t="s">
        <v>2294</v>
      </c>
    </row>
    <row r="349" s="13" customFormat="1">
      <c r="A349" s="13"/>
      <c r="B349" s="185"/>
      <c r="C349" s="13"/>
      <c r="D349" s="186" t="s">
        <v>265</v>
      </c>
      <c r="E349" s="187" t="s">
        <v>1</v>
      </c>
      <c r="F349" s="188" t="s">
        <v>1201</v>
      </c>
      <c r="G349" s="13"/>
      <c r="H349" s="187" t="s">
        <v>1</v>
      </c>
      <c r="I349" s="189"/>
      <c r="J349" s="13"/>
      <c r="K349" s="13"/>
      <c r="L349" s="185"/>
      <c r="M349" s="190"/>
      <c r="N349" s="191"/>
      <c r="O349" s="191"/>
      <c r="P349" s="191"/>
      <c r="Q349" s="191"/>
      <c r="R349" s="191"/>
      <c r="S349" s="191"/>
      <c r="T349" s="19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87" t="s">
        <v>265</v>
      </c>
      <c r="AU349" s="187" t="s">
        <v>90</v>
      </c>
      <c r="AV349" s="13" t="s">
        <v>87</v>
      </c>
      <c r="AW349" s="13" t="s">
        <v>35</v>
      </c>
      <c r="AX349" s="13" t="s">
        <v>79</v>
      </c>
      <c r="AY349" s="187" t="s">
        <v>255</v>
      </c>
    </row>
    <row r="350" s="13" customFormat="1">
      <c r="A350" s="13"/>
      <c r="B350" s="185"/>
      <c r="C350" s="13"/>
      <c r="D350" s="186" t="s">
        <v>265</v>
      </c>
      <c r="E350" s="187" t="s">
        <v>1</v>
      </c>
      <c r="F350" s="188" t="s">
        <v>2289</v>
      </c>
      <c r="G350" s="13"/>
      <c r="H350" s="187" t="s">
        <v>1</v>
      </c>
      <c r="I350" s="189"/>
      <c r="J350" s="13"/>
      <c r="K350" s="13"/>
      <c r="L350" s="185"/>
      <c r="M350" s="190"/>
      <c r="N350" s="191"/>
      <c r="O350" s="191"/>
      <c r="P350" s="191"/>
      <c r="Q350" s="191"/>
      <c r="R350" s="191"/>
      <c r="S350" s="191"/>
      <c r="T350" s="19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87" t="s">
        <v>265</v>
      </c>
      <c r="AU350" s="187" t="s">
        <v>90</v>
      </c>
      <c r="AV350" s="13" t="s">
        <v>87</v>
      </c>
      <c r="AW350" s="13" t="s">
        <v>35</v>
      </c>
      <c r="AX350" s="13" t="s">
        <v>79</v>
      </c>
      <c r="AY350" s="187" t="s">
        <v>255</v>
      </c>
    </row>
    <row r="351" s="14" customFormat="1">
      <c r="A351" s="14"/>
      <c r="B351" s="193"/>
      <c r="C351" s="14"/>
      <c r="D351" s="186" t="s">
        <v>265</v>
      </c>
      <c r="E351" s="194" t="s">
        <v>1</v>
      </c>
      <c r="F351" s="195" t="s">
        <v>2290</v>
      </c>
      <c r="G351" s="14"/>
      <c r="H351" s="196">
        <v>11.4</v>
      </c>
      <c r="I351" s="197"/>
      <c r="J351" s="14"/>
      <c r="K351" s="14"/>
      <c r="L351" s="193"/>
      <c r="M351" s="198"/>
      <c r="N351" s="199"/>
      <c r="O351" s="199"/>
      <c r="P351" s="199"/>
      <c r="Q351" s="199"/>
      <c r="R351" s="199"/>
      <c r="S351" s="199"/>
      <c r="T351" s="20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194" t="s">
        <v>265</v>
      </c>
      <c r="AU351" s="194" t="s">
        <v>90</v>
      </c>
      <c r="AV351" s="14" t="s">
        <v>90</v>
      </c>
      <c r="AW351" s="14" t="s">
        <v>35</v>
      </c>
      <c r="AX351" s="14" t="s">
        <v>79</v>
      </c>
      <c r="AY351" s="194" t="s">
        <v>255</v>
      </c>
    </row>
    <row r="352" s="15" customFormat="1">
      <c r="A352" s="15"/>
      <c r="B352" s="201"/>
      <c r="C352" s="15"/>
      <c r="D352" s="186" t="s">
        <v>265</v>
      </c>
      <c r="E352" s="202" t="s">
        <v>1</v>
      </c>
      <c r="F352" s="203" t="s">
        <v>269</v>
      </c>
      <c r="G352" s="15"/>
      <c r="H352" s="204">
        <v>11.4</v>
      </c>
      <c r="I352" s="205"/>
      <c r="J352" s="15"/>
      <c r="K352" s="15"/>
      <c r="L352" s="201"/>
      <c r="M352" s="206"/>
      <c r="N352" s="207"/>
      <c r="O352" s="207"/>
      <c r="P352" s="207"/>
      <c r="Q352" s="207"/>
      <c r="R352" s="207"/>
      <c r="S352" s="207"/>
      <c r="T352" s="208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02" t="s">
        <v>265</v>
      </c>
      <c r="AU352" s="202" t="s">
        <v>90</v>
      </c>
      <c r="AV352" s="15" t="s">
        <v>270</v>
      </c>
      <c r="AW352" s="15" t="s">
        <v>35</v>
      </c>
      <c r="AX352" s="15" t="s">
        <v>87</v>
      </c>
      <c r="AY352" s="202" t="s">
        <v>255</v>
      </c>
    </row>
    <row r="353" s="2" customFormat="1" ht="24.15" customHeight="1">
      <c r="A353" s="38"/>
      <c r="B353" s="171"/>
      <c r="C353" s="172" t="s">
        <v>450</v>
      </c>
      <c r="D353" s="172" t="s">
        <v>258</v>
      </c>
      <c r="E353" s="173" t="s">
        <v>1202</v>
      </c>
      <c r="F353" s="174" t="s">
        <v>1203</v>
      </c>
      <c r="G353" s="175" t="s">
        <v>693</v>
      </c>
      <c r="H353" s="176">
        <v>11.4</v>
      </c>
      <c r="I353" s="177"/>
      <c r="J353" s="178">
        <f>ROUND(I353*H353,2)</f>
        <v>0</v>
      </c>
      <c r="K353" s="174" t="s">
        <v>262</v>
      </c>
      <c r="L353" s="39"/>
      <c r="M353" s="179" t="s">
        <v>1</v>
      </c>
      <c r="N353" s="180" t="s">
        <v>44</v>
      </c>
      <c r="O353" s="77"/>
      <c r="P353" s="181">
        <f>O353*H353</f>
        <v>0</v>
      </c>
      <c r="Q353" s="181">
        <v>0</v>
      </c>
      <c r="R353" s="181">
        <f>Q353*H353</f>
        <v>0</v>
      </c>
      <c r="S353" s="181">
        <v>0</v>
      </c>
      <c r="T353" s="182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83" t="s">
        <v>263</v>
      </c>
      <c r="AT353" s="183" t="s">
        <v>258</v>
      </c>
      <c r="AU353" s="183" t="s">
        <v>90</v>
      </c>
      <c r="AY353" s="19" t="s">
        <v>255</v>
      </c>
      <c r="BE353" s="184">
        <f>IF(N353="základní",J353,0)</f>
        <v>0</v>
      </c>
      <c r="BF353" s="184">
        <f>IF(N353="snížená",J353,0)</f>
        <v>0</v>
      </c>
      <c r="BG353" s="184">
        <f>IF(N353="zákl. přenesená",J353,0)</f>
        <v>0</v>
      </c>
      <c r="BH353" s="184">
        <f>IF(N353="sníž. přenesená",J353,0)</f>
        <v>0</v>
      </c>
      <c r="BI353" s="184">
        <f>IF(N353="nulová",J353,0)</f>
        <v>0</v>
      </c>
      <c r="BJ353" s="19" t="s">
        <v>87</v>
      </c>
      <c r="BK353" s="184">
        <f>ROUND(I353*H353,2)</f>
        <v>0</v>
      </c>
      <c r="BL353" s="19" t="s">
        <v>263</v>
      </c>
      <c r="BM353" s="183" t="s">
        <v>2295</v>
      </c>
    </row>
    <row r="354" s="13" customFormat="1">
      <c r="A354" s="13"/>
      <c r="B354" s="185"/>
      <c r="C354" s="13"/>
      <c r="D354" s="186" t="s">
        <v>265</v>
      </c>
      <c r="E354" s="187" t="s">
        <v>1</v>
      </c>
      <c r="F354" s="188" t="s">
        <v>1205</v>
      </c>
      <c r="G354" s="13"/>
      <c r="H354" s="187" t="s">
        <v>1</v>
      </c>
      <c r="I354" s="189"/>
      <c r="J354" s="13"/>
      <c r="K354" s="13"/>
      <c r="L354" s="185"/>
      <c r="M354" s="190"/>
      <c r="N354" s="191"/>
      <c r="O354" s="191"/>
      <c r="P354" s="191"/>
      <c r="Q354" s="191"/>
      <c r="R354" s="191"/>
      <c r="S354" s="191"/>
      <c r="T354" s="19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187" t="s">
        <v>265</v>
      </c>
      <c r="AU354" s="187" t="s">
        <v>90</v>
      </c>
      <c r="AV354" s="13" t="s">
        <v>87</v>
      </c>
      <c r="AW354" s="13" t="s">
        <v>35</v>
      </c>
      <c r="AX354" s="13" t="s">
        <v>79</v>
      </c>
      <c r="AY354" s="187" t="s">
        <v>255</v>
      </c>
    </row>
    <row r="355" s="13" customFormat="1">
      <c r="A355" s="13"/>
      <c r="B355" s="185"/>
      <c r="C355" s="13"/>
      <c r="D355" s="186" t="s">
        <v>265</v>
      </c>
      <c r="E355" s="187" t="s">
        <v>1</v>
      </c>
      <c r="F355" s="188" t="s">
        <v>2289</v>
      </c>
      <c r="G355" s="13"/>
      <c r="H355" s="187" t="s">
        <v>1</v>
      </c>
      <c r="I355" s="189"/>
      <c r="J355" s="13"/>
      <c r="K355" s="13"/>
      <c r="L355" s="185"/>
      <c r="M355" s="190"/>
      <c r="N355" s="191"/>
      <c r="O355" s="191"/>
      <c r="P355" s="191"/>
      <c r="Q355" s="191"/>
      <c r="R355" s="191"/>
      <c r="S355" s="191"/>
      <c r="T355" s="19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87" t="s">
        <v>265</v>
      </c>
      <c r="AU355" s="187" t="s">
        <v>90</v>
      </c>
      <c r="AV355" s="13" t="s">
        <v>87</v>
      </c>
      <c r="AW355" s="13" t="s">
        <v>35</v>
      </c>
      <c r="AX355" s="13" t="s">
        <v>79</v>
      </c>
      <c r="AY355" s="187" t="s">
        <v>255</v>
      </c>
    </row>
    <row r="356" s="14" customFormat="1">
      <c r="A356" s="14"/>
      <c r="B356" s="193"/>
      <c r="C356" s="14"/>
      <c r="D356" s="186" t="s">
        <v>265</v>
      </c>
      <c r="E356" s="194" t="s">
        <v>1</v>
      </c>
      <c r="F356" s="195" t="s">
        <v>2290</v>
      </c>
      <c r="G356" s="14"/>
      <c r="H356" s="196">
        <v>11.4</v>
      </c>
      <c r="I356" s="197"/>
      <c r="J356" s="14"/>
      <c r="K356" s="14"/>
      <c r="L356" s="193"/>
      <c r="M356" s="198"/>
      <c r="N356" s="199"/>
      <c r="O356" s="199"/>
      <c r="P356" s="199"/>
      <c r="Q356" s="199"/>
      <c r="R356" s="199"/>
      <c r="S356" s="199"/>
      <c r="T356" s="20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194" t="s">
        <v>265</v>
      </c>
      <c r="AU356" s="194" t="s">
        <v>90</v>
      </c>
      <c r="AV356" s="14" t="s">
        <v>90</v>
      </c>
      <c r="AW356" s="14" t="s">
        <v>35</v>
      </c>
      <c r="AX356" s="14" t="s">
        <v>79</v>
      </c>
      <c r="AY356" s="194" t="s">
        <v>255</v>
      </c>
    </row>
    <row r="357" s="15" customFormat="1">
      <c r="A357" s="15"/>
      <c r="B357" s="201"/>
      <c r="C357" s="15"/>
      <c r="D357" s="186" t="s">
        <v>265</v>
      </c>
      <c r="E357" s="202" t="s">
        <v>1</v>
      </c>
      <c r="F357" s="203" t="s">
        <v>269</v>
      </c>
      <c r="G357" s="15"/>
      <c r="H357" s="204">
        <v>11.4</v>
      </c>
      <c r="I357" s="205"/>
      <c r="J357" s="15"/>
      <c r="K357" s="15"/>
      <c r="L357" s="201"/>
      <c r="M357" s="206"/>
      <c r="N357" s="207"/>
      <c r="O357" s="207"/>
      <c r="P357" s="207"/>
      <c r="Q357" s="207"/>
      <c r="R357" s="207"/>
      <c r="S357" s="207"/>
      <c r="T357" s="20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02" t="s">
        <v>265</v>
      </c>
      <c r="AU357" s="202" t="s">
        <v>90</v>
      </c>
      <c r="AV357" s="15" t="s">
        <v>270</v>
      </c>
      <c r="AW357" s="15" t="s">
        <v>35</v>
      </c>
      <c r="AX357" s="15" t="s">
        <v>87</v>
      </c>
      <c r="AY357" s="202" t="s">
        <v>255</v>
      </c>
    </row>
    <row r="358" s="2" customFormat="1" ht="24.15" customHeight="1">
      <c r="A358" s="38"/>
      <c r="B358" s="171"/>
      <c r="C358" s="209" t="s">
        <v>454</v>
      </c>
      <c r="D358" s="209" t="s">
        <v>277</v>
      </c>
      <c r="E358" s="210" t="s">
        <v>1206</v>
      </c>
      <c r="F358" s="211" t="s">
        <v>1207</v>
      </c>
      <c r="G358" s="212" t="s">
        <v>1208</v>
      </c>
      <c r="H358" s="213">
        <v>2.052</v>
      </c>
      <c r="I358" s="214"/>
      <c r="J358" s="215">
        <f>ROUND(I358*H358,2)</f>
        <v>0</v>
      </c>
      <c r="K358" s="211" t="s">
        <v>262</v>
      </c>
      <c r="L358" s="216"/>
      <c r="M358" s="217" t="s">
        <v>1</v>
      </c>
      <c r="N358" s="218" t="s">
        <v>44</v>
      </c>
      <c r="O358" s="77"/>
      <c r="P358" s="181">
        <f>O358*H358</f>
        <v>0</v>
      </c>
      <c r="Q358" s="181">
        <v>0.001</v>
      </c>
      <c r="R358" s="181">
        <f>Q358*H358</f>
        <v>0.002052</v>
      </c>
      <c r="S358" s="181">
        <v>0</v>
      </c>
      <c r="T358" s="18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83" t="s">
        <v>397</v>
      </c>
      <c r="AT358" s="183" t="s">
        <v>277</v>
      </c>
      <c r="AU358" s="183" t="s">
        <v>90</v>
      </c>
      <c r="AY358" s="19" t="s">
        <v>255</v>
      </c>
      <c r="BE358" s="184">
        <f>IF(N358="základní",J358,0)</f>
        <v>0</v>
      </c>
      <c r="BF358" s="184">
        <f>IF(N358="snížená",J358,0)</f>
        <v>0</v>
      </c>
      <c r="BG358" s="184">
        <f>IF(N358="zákl. přenesená",J358,0)</f>
        <v>0</v>
      </c>
      <c r="BH358" s="184">
        <f>IF(N358="sníž. přenesená",J358,0)</f>
        <v>0</v>
      </c>
      <c r="BI358" s="184">
        <f>IF(N358="nulová",J358,0)</f>
        <v>0</v>
      </c>
      <c r="BJ358" s="19" t="s">
        <v>87</v>
      </c>
      <c r="BK358" s="184">
        <f>ROUND(I358*H358,2)</f>
        <v>0</v>
      </c>
      <c r="BL358" s="19" t="s">
        <v>263</v>
      </c>
      <c r="BM358" s="183" t="s">
        <v>2296</v>
      </c>
    </row>
    <row r="359" s="14" customFormat="1">
      <c r="A359" s="14"/>
      <c r="B359" s="193"/>
      <c r="C359" s="14"/>
      <c r="D359" s="186" t="s">
        <v>265</v>
      </c>
      <c r="E359" s="194" t="s">
        <v>1</v>
      </c>
      <c r="F359" s="195" t="s">
        <v>2297</v>
      </c>
      <c r="G359" s="14"/>
      <c r="H359" s="196">
        <v>2.052</v>
      </c>
      <c r="I359" s="197"/>
      <c r="J359" s="14"/>
      <c r="K359" s="14"/>
      <c r="L359" s="193"/>
      <c r="M359" s="198"/>
      <c r="N359" s="199"/>
      <c r="O359" s="199"/>
      <c r="P359" s="199"/>
      <c r="Q359" s="199"/>
      <c r="R359" s="199"/>
      <c r="S359" s="199"/>
      <c r="T359" s="20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194" t="s">
        <v>265</v>
      </c>
      <c r="AU359" s="194" t="s">
        <v>90</v>
      </c>
      <c r="AV359" s="14" t="s">
        <v>90</v>
      </c>
      <c r="AW359" s="14" t="s">
        <v>35</v>
      </c>
      <c r="AX359" s="14" t="s">
        <v>87</v>
      </c>
      <c r="AY359" s="194" t="s">
        <v>255</v>
      </c>
    </row>
    <row r="360" s="12" customFormat="1" ht="22.8" customHeight="1">
      <c r="A360" s="12"/>
      <c r="B360" s="158"/>
      <c r="C360" s="12"/>
      <c r="D360" s="159" t="s">
        <v>78</v>
      </c>
      <c r="E360" s="169" t="s">
        <v>886</v>
      </c>
      <c r="F360" s="169" t="s">
        <v>887</v>
      </c>
      <c r="G360" s="12"/>
      <c r="H360" s="12"/>
      <c r="I360" s="161"/>
      <c r="J360" s="170">
        <f>BK360</f>
        <v>0</v>
      </c>
      <c r="K360" s="12"/>
      <c r="L360" s="158"/>
      <c r="M360" s="163"/>
      <c r="N360" s="164"/>
      <c r="O360" s="164"/>
      <c r="P360" s="165">
        <f>SUM(P361:P402)</f>
        <v>0</v>
      </c>
      <c r="Q360" s="164"/>
      <c r="R360" s="165">
        <f>SUM(R361:R402)</f>
        <v>0.036056700000000004</v>
      </c>
      <c r="S360" s="164"/>
      <c r="T360" s="166">
        <f>SUM(T361:T402)</f>
        <v>0.0094138999999999994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159" t="s">
        <v>90</v>
      </c>
      <c r="AT360" s="167" t="s">
        <v>78</v>
      </c>
      <c r="AU360" s="167" t="s">
        <v>87</v>
      </c>
      <c r="AY360" s="159" t="s">
        <v>255</v>
      </c>
      <c r="BK360" s="168">
        <f>SUM(BK361:BK402)</f>
        <v>0</v>
      </c>
    </row>
    <row r="361" s="2" customFormat="1" ht="24.15" customHeight="1">
      <c r="A361" s="38"/>
      <c r="B361" s="171"/>
      <c r="C361" s="172" t="s">
        <v>458</v>
      </c>
      <c r="D361" s="172" t="s">
        <v>258</v>
      </c>
      <c r="E361" s="173" t="s">
        <v>888</v>
      </c>
      <c r="F361" s="174" t="s">
        <v>889</v>
      </c>
      <c r="G361" s="175" t="s">
        <v>693</v>
      </c>
      <c r="H361" s="176">
        <v>20.465</v>
      </c>
      <c r="I361" s="177"/>
      <c r="J361" s="178">
        <f>ROUND(I361*H361,2)</f>
        <v>0</v>
      </c>
      <c r="K361" s="174" t="s">
        <v>262</v>
      </c>
      <c r="L361" s="39"/>
      <c r="M361" s="179" t="s">
        <v>1</v>
      </c>
      <c r="N361" s="180" t="s">
        <v>44</v>
      </c>
      <c r="O361" s="77"/>
      <c r="P361" s="181">
        <f>O361*H361</f>
        <v>0</v>
      </c>
      <c r="Q361" s="181">
        <v>0</v>
      </c>
      <c r="R361" s="181">
        <f>Q361*H361</f>
        <v>0</v>
      </c>
      <c r="S361" s="181">
        <v>0</v>
      </c>
      <c r="T361" s="182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3" t="s">
        <v>263</v>
      </c>
      <c r="AT361" s="183" t="s">
        <v>258</v>
      </c>
      <c r="AU361" s="183" t="s">
        <v>90</v>
      </c>
      <c r="AY361" s="19" t="s">
        <v>255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19" t="s">
        <v>87</v>
      </c>
      <c r="BK361" s="184">
        <f>ROUND(I361*H361,2)</f>
        <v>0</v>
      </c>
      <c r="BL361" s="19" t="s">
        <v>263</v>
      </c>
      <c r="BM361" s="183" t="s">
        <v>2298</v>
      </c>
    </row>
    <row r="362" s="13" customFormat="1">
      <c r="A362" s="13"/>
      <c r="B362" s="185"/>
      <c r="C362" s="13"/>
      <c r="D362" s="186" t="s">
        <v>265</v>
      </c>
      <c r="E362" s="187" t="s">
        <v>1</v>
      </c>
      <c r="F362" s="188" t="s">
        <v>2205</v>
      </c>
      <c r="G362" s="13"/>
      <c r="H362" s="187" t="s">
        <v>1</v>
      </c>
      <c r="I362" s="189"/>
      <c r="J362" s="13"/>
      <c r="K362" s="13"/>
      <c r="L362" s="185"/>
      <c r="M362" s="190"/>
      <c r="N362" s="191"/>
      <c r="O362" s="191"/>
      <c r="P362" s="191"/>
      <c r="Q362" s="191"/>
      <c r="R362" s="191"/>
      <c r="S362" s="191"/>
      <c r="T362" s="19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87" t="s">
        <v>265</v>
      </c>
      <c r="AU362" s="187" t="s">
        <v>90</v>
      </c>
      <c r="AV362" s="13" t="s">
        <v>87</v>
      </c>
      <c r="AW362" s="13" t="s">
        <v>35</v>
      </c>
      <c r="AX362" s="13" t="s">
        <v>79</v>
      </c>
      <c r="AY362" s="187" t="s">
        <v>255</v>
      </c>
    </row>
    <row r="363" s="14" customFormat="1">
      <c r="A363" s="14"/>
      <c r="B363" s="193"/>
      <c r="C363" s="14"/>
      <c r="D363" s="186" t="s">
        <v>265</v>
      </c>
      <c r="E363" s="194" t="s">
        <v>1</v>
      </c>
      <c r="F363" s="195" t="s">
        <v>2206</v>
      </c>
      <c r="G363" s="14"/>
      <c r="H363" s="196">
        <v>29.969999999999999</v>
      </c>
      <c r="I363" s="197"/>
      <c r="J363" s="14"/>
      <c r="K363" s="14"/>
      <c r="L363" s="193"/>
      <c r="M363" s="198"/>
      <c r="N363" s="199"/>
      <c r="O363" s="199"/>
      <c r="P363" s="199"/>
      <c r="Q363" s="199"/>
      <c r="R363" s="199"/>
      <c r="S363" s="199"/>
      <c r="T363" s="20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194" t="s">
        <v>265</v>
      </c>
      <c r="AU363" s="194" t="s">
        <v>90</v>
      </c>
      <c r="AV363" s="14" t="s">
        <v>90</v>
      </c>
      <c r="AW363" s="14" t="s">
        <v>35</v>
      </c>
      <c r="AX363" s="14" t="s">
        <v>79</v>
      </c>
      <c r="AY363" s="194" t="s">
        <v>255</v>
      </c>
    </row>
    <row r="364" s="14" customFormat="1">
      <c r="A364" s="14"/>
      <c r="B364" s="193"/>
      <c r="C364" s="14"/>
      <c r="D364" s="186" t="s">
        <v>265</v>
      </c>
      <c r="E364" s="194" t="s">
        <v>1</v>
      </c>
      <c r="F364" s="195" t="s">
        <v>2207</v>
      </c>
      <c r="G364" s="14"/>
      <c r="H364" s="196">
        <v>-0.32900000000000001</v>
      </c>
      <c r="I364" s="197"/>
      <c r="J364" s="14"/>
      <c r="K364" s="14"/>
      <c r="L364" s="193"/>
      <c r="M364" s="198"/>
      <c r="N364" s="199"/>
      <c r="O364" s="199"/>
      <c r="P364" s="199"/>
      <c r="Q364" s="199"/>
      <c r="R364" s="199"/>
      <c r="S364" s="199"/>
      <c r="T364" s="20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194" t="s">
        <v>265</v>
      </c>
      <c r="AU364" s="194" t="s">
        <v>90</v>
      </c>
      <c r="AV364" s="14" t="s">
        <v>90</v>
      </c>
      <c r="AW364" s="14" t="s">
        <v>35</v>
      </c>
      <c r="AX364" s="14" t="s">
        <v>79</v>
      </c>
      <c r="AY364" s="194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2208</v>
      </c>
      <c r="G365" s="14"/>
      <c r="H365" s="196">
        <v>-0.376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1391</v>
      </c>
      <c r="G366" s="14"/>
      <c r="H366" s="196">
        <v>-8.8000000000000007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5" customFormat="1">
      <c r="A367" s="15"/>
      <c r="B367" s="201"/>
      <c r="C367" s="15"/>
      <c r="D367" s="186" t="s">
        <v>265</v>
      </c>
      <c r="E367" s="202" t="s">
        <v>1</v>
      </c>
      <c r="F367" s="203" t="s">
        <v>269</v>
      </c>
      <c r="G367" s="15"/>
      <c r="H367" s="204">
        <v>20.464999999999996</v>
      </c>
      <c r="I367" s="205"/>
      <c r="J367" s="15"/>
      <c r="K367" s="15"/>
      <c r="L367" s="201"/>
      <c r="M367" s="206"/>
      <c r="N367" s="207"/>
      <c r="O367" s="207"/>
      <c r="P367" s="207"/>
      <c r="Q367" s="207"/>
      <c r="R367" s="207"/>
      <c r="S367" s="207"/>
      <c r="T367" s="20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02" t="s">
        <v>265</v>
      </c>
      <c r="AU367" s="202" t="s">
        <v>90</v>
      </c>
      <c r="AV367" s="15" t="s">
        <v>270</v>
      </c>
      <c r="AW367" s="15" t="s">
        <v>35</v>
      </c>
      <c r="AX367" s="15" t="s">
        <v>87</v>
      </c>
      <c r="AY367" s="202" t="s">
        <v>255</v>
      </c>
    </row>
    <row r="368" s="2" customFormat="1" ht="24.15" customHeight="1">
      <c r="A368" s="38"/>
      <c r="B368" s="171"/>
      <c r="C368" s="172" t="s">
        <v>462</v>
      </c>
      <c r="D368" s="172" t="s">
        <v>258</v>
      </c>
      <c r="E368" s="173" t="s">
        <v>894</v>
      </c>
      <c r="F368" s="174" t="s">
        <v>895</v>
      </c>
      <c r="G368" s="175" t="s">
        <v>693</v>
      </c>
      <c r="H368" s="176">
        <v>20.465</v>
      </c>
      <c r="I368" s="177"/>
      <c r="J368" s="178">
        <f>ROUND(I368*H368,2)</f>
        <v>0</v>
      </c>
      <c r="K368" s="174" t="s">
        <v>262</v>
      </c>
      <c r="L368" s="39"/>
      <c r="M368" s="179" t="s">
        <v>1</v>
      </c>
      <c r="N368" s="180" t="s">
        <v>44</v>
      </c>
      <c r="O368" s="77"/>
      <c r="P368" s="181">
        <f>O368*H368</f>
        <v>0</v>
      </c>
      <c r="Q368" s="181">
        <v>0</v>
      </c>
      <c r="R368" s="181">
        <f>Q368*H368</f>
        <v>0</v>
      </c>
      <c r="S368" s="181">
        <v>0.00014999999999999999</v>
      </c>
      <c r="T368" s="182">
        <f>S368*H368</f>
        <v>0.0030697499999999996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3" t="s">
        <v>263</v>
      </c>
      <c r="AT368" s="183" t="s">
        <v>258</v>
      </c>
      <c r="AU368" s="183" t="s">
        <v>90</v>
      </c>
      <c r="AY368" s="19" t="s">
        <v>255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19" t="s">
        <v>87</v>
      </c>
      <c r="BK368" s="184">
        <f>ROUND(I368*H368,2)</f>
        <v>0</v>
      </c>
      <c r="BL368" s="19" t="s">
        <v>263</v>
      </c>
      <c r="BM368" s="183" t="s">
        <v>2299</v>
      </c>
    </row>
    <row r="369" s="13" customFormat="1">
      <c r="A369" s="13"/>
      <c r="B369" s="185"/>
      <c r="C369" s="13"/>
      <c r="D369" s="186" t="s">
        <v>265</v>
      </c>
      <c r="E369" s="187" t="s">
        <v>1</v>
      </c>
      <c r="F369" s="188" t="s">
        <v>2205</v>
      </c>
      <c r="G369" s="13"/>
      <c r="H369" s="187" t="s">
        <v>1</v>
      </c>
      <c r="I369" s="189"/>
      <c r="J369" s="13"/>
      <c r="K369" s="13"/>
      <c r="L369" s="185"/>
      <c r="M369" s="190"/>
      <c r="N369" s="191"/>
      <c r="O369" s="191"/>
      <c r="P369" s="191"/>
      <c r="Q369" s="191"/>
      <c r="R369" s="191"/>
      <c r="S369" s="191"/>
      <c r="T369" s="19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87" t="s">
        <v>265</v>
      </c>
      <c r="AU369" s="187" t="s">
        <v>90</v>
      </c>
      <c r="AV369" s="13" t="s">
        <v>87</v>
      </c>
      <c r="AW369" s="13" t="s">
        <v>35</v>
      </c>
      <c r="AX369" s="13" t="s">
        <v>79</v>
      </c>
      <c r="AY369" s="187" t="s">
        <v>255</v>
      </c>
    </row>
    <row r="370" s="14" customFormat="1">
      <c r="A370" s="14"/>
      <c r="B370" s="193"/>
      <c r="C370" s="14"/>
      <c r="D370" s="186" t="s">
        <v>265</v>
      </c>
      <c r="E370" s="194" t="s">
        <v>1</v>
      </c>
      <c r="F370" s="195" t="s">
        <v>2206</v>
      </c>
      <c r="G370" s="14"/>
      <c r="H370" s="196">
        <v>29.969999999999999</v>
      </c>
      <c r="I370" s="197"/>
      <c r="J370" s="14"/>
      <c r="K370" s="14"/>
      <c r="L370" s="193"/>
      <c r="M370" s="198"/>
      <c r="N370" s="199"/>
      <c r="O370" s="199"/>
      <c r="P370" s="199"/>
      <c r="Q370" s="199"/>
      <c r="R370" s="199"/>
      <c r="S370" s="199"/>
      <c r="T370" s="20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194" t="s">
        <v>265</v>
      </c>
      <c r="AU370" s="194" t="s">
        <v>90</v>
      </c>
      <c r="AV370" s="14" t="s">
        <v>90</v>
      </c>
      <c r="AW370" s="14" t="s">
        <v>35</v>
      </c>
      <c r="AX370" s="14" t="s">
        <v>79</v>
      </c>
      <c r="AY370" s="194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2207</v>
      </c>
      <c r="G371" s="14"/>
      <c r="H371" s="196">
        <v>-0.32900000000000001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2208</v>
      </c>
      <c r="G372" s="14"/>
      <c r="H372" s="196">
        <v>-0.376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4" customFormat="1">
      <c r="A373" s="14"/>
      <c r="B373" s="193"/>
      <c r="C373" s="14"/>
      <c r="D373" s="186" t="s">
        <v>265</v>
      </c>
      <c r="E373" s="194" t="s">
        <v>1</v>
      </c>
      <c r="F373" s="195" t="s">
        <v>1391</v>
      </c>
      <c r="G373" s="14"/>
      <c r="H373" s="196">
        <v>-8.8000000000000007</v>
      </c>
      <c r="I373" s="197"/>
      <c r="J373" s="14"/>
      <c r="K373" s="14"/>
      <c r="L373" s="193"/>
      <c r="M373" s="198"/>
      <c r="N373" s="199"/>
      <c r="O373" s="199"/>
      <c r="P373" s="199"/>
      <c r="Q373" s="199"/>
      <c r="R373" s="199"/>
      <c r="S373" s="199"/>
      <c r="T373" s="20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4" t="s">
        <v>265</v>
      </c>
      <c r="AU373" s="194" t="s">
        <v>90</v>
      </c>
      <c r="AV373" s="14" t="s">
        <v>90</v>
      </c>
      <c r="AW373" s="14" t="s">
        <v>35</v>
      </c>
      <c r="AX373" s="14" t="s">
        <v>79</v>
      </c>
      <c r="AY373" s="194" t="s">
        <v>255</v>
      </c>
    </row>
    <row r="374" s="15" customFormat="1">
      <c r="A374" s="15"/>
      <c r="B374" s="201"/>
      <c r="C374" s="15"/>
      <c r="D374" s="186" t="s">
        <v>265</v>
      </c>
      <c r="E374" s="202" t="s">
        <v>1</v>
      </c>
      <c r="F374" s="203" t="s">
        <v>269</v>
      </c>
      <c r="G374" s="15"/>
      <c r="H374" s="204">
        <v>20.464999999999996</v>
      </c>
      <c r="I374" s="205"/>
      <c r="J374" s="15"/>
      <c r="K374" s="15"/>
      <c r="L374" s="201"/>
      <c r="M374" s="206"/>
      <c r="N374" s="207"/>
      <c r="O374" s="207"/>
      <c r="P374" s="207"/>
      <c r="Q374" s="207"/>
      <c r="R374" s="207"/>
      <c r="S374" s="207"/>
      <c r="T374" s="208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02" t="s">
        <v>265</v>
      </c>
      <c r="AU374" s="202" t="s">
        <v>90</v>
      </c>
      <c r="AV374" s="15" t="s">
        <v>270</v>
      </c>
      <c r="AW374" s="15" t="s">
        <v>35</v>
      </c>
      <c r="AX374" s="15" t="s">
        <v>87</v>
      </c>
      <c r="AY374" s="202" t="s">
        <v>255</v>
      </c>
    </row>
    <row r="375" s="2" customFormat="1" ht="16.5" customHeight="1">
      <c r="A375" s="38"/>
      <c r="B375" s="171"/>
      <c r="C375" s="172" t="s">
        <v>466</v>
      </c>
      <c r="D375" s="172" t="s">
        <v>258</v>
      </c>
      <c r="E375" s="173" t="s">
        <v>900</v>
      </c>
      <c r="F375" s="174" t="s">
        <v>901</v>
      </c>
      <c r="G375" s="175" t="s">
        <v>693</v>
      </c>
      <c r="H375" s="176">
        <v>20.465</v>
      </c>
      <c r="I375" s="177"/>
      <c r="J375" s="178">
        <f>ROUND(I375*H375,2)</f>
        <v>0</v>
      </c>
      <c r="K375" s="174" t="s">
        <v>262</v>
      </c>
      <c r="L375" s="39"/>
      <c r="M375" s="179" t="s">
        <v>1</v>
      </c>
      <c r="N375" s="180" t="s">
        <v>44</v>
      </c>
      <c r="O375" s="77"/>
      <c r="P375" s="181">
        <f>O375*H375</f>
        <v>0</v>
      </c>
      <c r="Q375" s="181">
        <v>0.001</v>
      </c>
      <c r="R375" s="181">
        <f>Q375*H375</f>
        <v>0.020465000000000001</v>
      </c>
      <c r="S375" s="181">
        <v>0.00031</v>
      </c>
      <c r="T375" s="182">
        <f>S375*H375</f>
        <v>0.0063441499999999998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3" t="s">
        <v>263</v>
      </c>
      <c r="AT375" s="183" t="s">
        <v>258</v>
      </c>
      <c r="AU375" s="183" t="s">
        <v>90</v>
      </c>
      <c r="AY375" s="19" t="s">
        <v>255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19" t="s">
        <v>87</v>
      </c>
      <c r="BK375" s="184">
        <f>ROUND(I375*H375,2)</f>
        <v>0</v>
      </c>
      <c r="BL375" s="19" t="s">
        <v>263</v>
      </c>
      <c r="BM375" s="183" t="s">
        <v>2300</v>
      </c>
    </row>
    <row r="376" s="13" customFormat="1">
      <c r="A376" s="13"/>
      <c r="B376" s="185"/>
      <c r="C376" s="13"/>
      <c r="D376" s="186" t="s">
        <v>265</v>
      </c>
      <c r="E376" s="187" t="s">
        <v>1</v>
      </c>
      <c r="F376" s="188" t="s">
        <v>2205</v>
      </c>
      <c r="G376" s="13"/>
      <c r="H376" s="187" t="s">
        <v>1</v>
      </c>
      <c r="I376" s="189"/>
      <c r="J376" s="13"/>
      <c r="K376" s="13"/>
      <c r="L376" s="185"/>
      <c r="M376" s="190"/>
      <c r="N376" s="191"/>
      <c r="O376" s="191"/>
      <c r="P376" s="191"/>
      <c r="Q376" s="191"/>
      <c r="R376" s="191"/>
      <c r="S376" s="191"/>
      <c r="T376" s="19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87" t="s">
        <v>265</v>
      </c>
      <c r="AU376" s="187" t="s">
        <v>90</v>
      </c>
      <c r="AV376" s="13" t="s">
        <v>87</v>
      </c>
      <c r="AW376" s="13" t="s">
        <v>35</v>
      </c>
      <c r="AX376" s="13" t="s">
        <v>79</v>
      </c>
      <c r="AY376" s="187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2206</v>
      </c>
      <c r="G377" s="14"/>
      <c r="H377" s="196">
        <v>29.969999999999999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2207</v>
      </c>
      <c r="G378" s="14"/>
      <c r="H378" s="196">
        <v>-0.32900000000000001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2208</v>
      </c>
      <c r="G379" s="14"/>
      <c r="H379" s="196">
        <v>-0.376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4" customFormat="1">
      <c r="A380" s="14"/>
      <c r="B380" s="193"/>
      <c r="C380" s="14"/>
      <c r="D380" s="186" t="s">
        <v>265</v>
      </c>
      <c r="E380" s="194" t="s">
        <v>1</v>
      </c>
      <c r="F380" s="195" t="s">
        <v>1391</v>
      </c>
      <c r="G380" s="14"/>
      <c r="H380" s="196">
        <v>-8.8000000000000007</v>
      </c>
      <c r="I380" s="197"/>
      <c r="J380" s="14"/>
      <c r="K380" s="14"/>
      <c r="L380" s="193"/>
      <c r="M380" s="198"/>
      <c r="N380" s="199"/>
      <c r="O380" s="199"/>
      <c r="P380" s="199"/>
      <c r="Q380" s="199"/>
      <c r="R380" s="199"/>
      <c r="S380" s="199"/>
      <c r="T380" s="20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194" t="s">
        <v>265</v>
      </c>
      <c r="AU380" s="194" t="s">
        <v>90</v>
      </c>
      <c r="AV380" s="14" t="s">
        <v>90</v>
      </c>
      <c r="AW380" s="14" t="s">
        <v>35</v>
      </c>
      <c r="AX380" s="14" t="s">
        <v>79</v>
      </c>
      <c r="AY380" s="194" t="s">
        <v>255</v>
      </c>
    </row>
    <row r="381" s="15" customFormat="1">
      <c r="A381" s="15"/>
      <c r="B381" s="201"/>
      <c r="C381" s="15"/>
      <c r="D381" s="186" t="s">
        <v>265</v>
      </c>
      <c r="E381" s="202" t="s">
        <v>1</v>
      </c>
      <c r="F381" s="203" t="s">
        <v>269</v>
      </c>
      <c r="G381" s="15"/>
      <c r="H381" s="204">
        <v>20.464999999999996</v>
      </c>
      <c r="I381" s="205"/>
      <c r="J381" s="15"/>
      <c r="K381" s="15"/>
      <c r="L381" s="201"/>
      <c r="M381" s="206"/>
      <c r="N381" s="207"/>
      <c r="O381" s="207"/>
      <c r="P381" s="207"/>
      <c r="Q381" s="207"/>
      <c r="R381" s="207"/>
      <c r="S381" s="207"/>
      <c r="T381" s="208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02" t="s">
        <v>265</v>
      </c>
      <c r="AU381" s="202" t="s">
        <v>90</v>
      </c>
      <c r="AV381" s="15" t="s">
        <v>270</v>
      </c>
      <c r="AW381" s="15" t="s">
        <v>35</v>
      </c>
      <c r="AX381" s="15" t="s">
        <v>87</v>
      </c>
      <c r="AY381" s="202" t="s">
        <v>255</v>
      </c>
    </row>
    <row r="382" s="2" customFormat="1" ht="33" customHeight="1">
      <c r="A382" s="38"/>
      <c r="B382" s="171"/>
      <c r="C382" s="172" t="s">
        <v>470</v>
      </c>
      <c r="D382" s="172" t="s">
        <v>258</v>
      </c>
      <c r="E382" s="173" t="s">
        <v>906</v>
      </c>
      <c r="F382" s="174" t="s">
        <v>907</v>
      </c>
      <c r="G382" s="175" t="s">
        <v>693</v>
      </c>
      <c r="H382" s="176">
        <v>20.465</v>
      </c>
      <c r="I382" s="177"/>
      <c r="J382" s="178">
        <f>ROUND(I382*H382,2)</f>
        <v>0</v>
      </c>
      <c r="K382" s="174" t="s">
        <v>262</v>
      </c>
      <c r="L382" s="39"/>
      <c r="M382" s="179" t="s">
        <v>1</v>
      </c>
      <c r="N382" s="180" t="s">
        <v>44</v>
      </c>
      <c r="O382" s="77"/>
      <c r="P382" s="181">
        <f>O382*H382</f>
        <v>0</v>
      </c>
      <c r="Q382" s="181">
        <v>0.00021000000000000001</v>
      </c>
      <c r="R382" s="181">
        <f>Q382*H382</f>
        <v>0.0042976500000000001</v>
      </c>
      <c r="S382" s="181">
        <v>0</v>
      </c>
      <c r="T382" s="18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3" t="s">
        <v>263</v>
      </c>
      <c r="AT382" s="183" t="s">
        <v>258</v>
      </c>
      <c r="AU382" s="183" t="s">
        <v>90</v>
      </c>
      <c r="AY382" s="19" t="s">
        <v>255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19" t="s">
        <v>87</v>
      </c>
      <c r="BK382" s="184">
        <f>ROUND(I382*H382,2)</f>
        <v>0</v>
      </c>
      <c r="BL382" s="19" t="s">
        <v>263</v>
      </c>
      <c r="BM382" s="183" t="s">
        <v>2301</v>
      </c>
    </row>
    <row r="383" s="13" customFormat="1">
      <c r="A383" s="13"/>
      <c r="B383" s="185"/>
      <c r="C383" s="13"/>
      <c r="D383" s="186" t="s">
        <v>265</v>
      </c>
      <c r="E383" s="187" t="s">
        <v>1</v>
      </c>
      <c r="F383" s="188" t="s">
        <v>2205</v>
      </c>
      <c r="G383" s="13"/>
      <c r="H383" s="187" t="s">
        <v>1</v>
      </c>
      <c r="I383" s="189"/>
      <c r="J383" s="13"/>
      <c r="K383" s="13"/>
      <c r="L383" s="185"/>
      <c r="M383" s="190"/>
      <c r="N383" s="191"/>
      <c r="O383" s="191"/>
      <c r="P383" s="191"/>
      <c r="Q383" s="191"/>
      <c r="R383" s="191"/>
      <c r="S383" s="191"/>
      <c r="T383" s="19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87" t="s">
        <v>265</v>
      </c>
      <c r="AU383" s="187" t="s">
        <v>90</v>
      </c>
      <c r="AV383" s="13" t="s">
        <v>87</v>
      </c>
      <c r="AW383" s="13" t="s">
        <v>35</v>
      </c>
      <c r="AX383" s="13" t="s">
        <v>79</v>
      </c>
      <c r="AY383" s="187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2206</v>
      </c>
      <c r="G384" s="14"/>
      <c r="H384" s="196">
        <v>29.969999999999999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4" customFormat="1">
      <c r="A385" s="14"/>
      <c r="B385" s="193"/>
      <c r="C385" s="14"/>
      <c r="D385" s="186" t="s">
        <v>265</v>
      </c>
      <c r="E385" s="194" t="s">
        <v>1</v>
      </c>
      <c r="F385" s="195" t="s">
        <v>2207</v>
      </c>
      <c r="G385" s="14"/>
      <c r="H385" s="196">
        <v>-0.32900000000000001</v>
      </c>
      <c r="I385" s="197"/>
      <c r="J385" s="14"/>
      <c r="K385" s="14"/>
      <c r="L385" s="193"/>
      <c r="M385" s="198"/>
      <c r="N385" s="199"/>
      <c r="O385" s="199"/>
      <c r="P385" s="199"/>
      <c r="Q385" s="199"/>
      <c r="R385" s="199"/>
      <c r="S385" s="199"/>
      <c r="T385" s="20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194" t="s">
        <v>265</v>
      </c>
      <c r="AU385" s="194" t="s">
        <v>90</v>
      </c>
      <c r="AV385" s="14" t="s">
        <v>90</v>
      </c>
      <c r="AW385" s="14" t="s">
        <v>35</v>
      </c>
      <c r="AX385" s="14" t="s">
        <v>79</v>
      </c>
      <c r="AY385" s="194" t="s">
        <v>255</v>
      </c>
    </row>
    <row r="386" s="14" customFormat="1">
      <c r="A386" s="14"/>
      <c r="B386" s="193"/>
      <c r="C386" s="14"/>
      <c r="D386" s="186" t="s">
        <v>265</v>
      </c>
      <c r="E386" s="194" t="s">
        <v>1</v>
      </c>
      <c r="F386" s="195" t="s">
        <v>2208</v>
      </c>
      <c r="G386" s="14"/>
      <c r="H386" s="196">
        <v>-0.376</v>
      </c>
      <c r="I386" s="197"/>
      <c r="J386" s="14"/>
      <c r="K386" s="14"/>
      <c r="L386" s="193"/>
      <c r="M386" s="198"/>
      <c r="N386" s="199"/>
      <c r="O386" s="199"/>
      <c r="P386" s="199"/>
      <c r="Q386" s="199"/>
      <c r="R386" s="199"/>
      <c r="S386" s="199"/>
      <c r="T386" s="20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194" t="s">
        <v>265</v>
      </c>
      <c r="AU386" s="194" t="s">
        <v>90</v>
      </c>
      <c r="AV386" s="14" t="s">
        <v>90</v>
      </c>
      <c r="AW386" s="14" t="s">
        <v>35</v>
      </c>
      <c r="AX386" s="14" t="s">
        <v>79</v>
      </c>
      <c r="AY386" s="194" t="s">
        <v>255</v>
      </c>
    </row>
    <row r="387" s="14" customFormat="1">
      <c r="A387" s="14"/>
      <c r="B387" s="193"/>
      <c r="C387" s="14"/>
      <c r="D387" s="186" t="s">
        <v>265</v>
      </c>
      <c r="E387" s="194" t="s">
        <v>1</v>
      </c>
      <c r="F387" s="195" t="s">
        <v>1391</v>
      </c>
      <c r="G387" s="14"/>
      <c r="H387" s="196">
        <v>-8.8000000000000007</v>
      </c>
      <c r="I387" s="197"/>
      <c r="J387" s="14"/>
      <c r="K387" s="14"/>
      <c r="L387" s="193"/>
      <c r="M387" s="198"/>
      <c r="N387" s="199"/>
      <c r="O387" s="199"/>
      <c r="P387" s="199"/>
      <c r="Q387" s="199"/>
      <c r="R387" s="199"/>
      <c r="S387" s="199"/>
      <c r="T387" s="20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194" t="s">
        <v>265</v>
      </c>
      <c r="AU387" s="194" t="s">
        <v>90</v>
      </c>
      <c r="AV387" s="14" t="s">
        <v>90</v>
      </c>
      <c r="AW387" s="14" t="s">
        <v>35</v>
      </c>
      <c r="AX387" s="14" t="s">
        <v>79</v>
      </c>
      <c r="AY387" s="194" t="s">
        <v>255</v>
      </c>
    </row>
    <row r="388" s="15" customFormat="1">
      <c r="A388" s="15"/>
      <c r="B388" s="201"/>
      <c r="C388" s="15"/>
      <c r="D388" s="186" t="s">
        <v>265</v>
      </c>
      <c r="E388" s="202" t="s">
        <v>1</v>
      </c>
      <c r="F388" s="203" t="s">
        <v>269</v>
      </c>
      <c r="G388" s="15"/>
      <c r="H388" s="204">
        <v>20.464999999999996</v>
      </c>
      <c r="I388" s="205"/>
      <c r="J388" s="15"/>
      <c r="K388" s="15"/>
      <c r="L388" s="201"/>
      <c r="M388" s="206"/>
      <c r="N388" s="207"/>
      <c r="O388" s="207"/>
      <c r="P388" s="207"/>
      <c r="Q388" s="207"/>
      <c r="R388" s="207"/>
      <c r="S388" s="207"/>
      <c r="T388" s="208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02" t="s">
        <v>265</v>
      </c>
      <c r="AU388" s="202" t="s">
        <v>90</v>
      </c>
      <c r="AV388" s="15" t="s">
        <v>270</v>
      </c>
      <c r="AW388" s="15" t="s">
        <v>35</v>
      </c>
      <c r="AX388" s="15" t="s">
        <v>87</v>
      </c>
      <c r="AY388" s="202" t="s">
        <v>255</v>
      </c>
    </row>
    <row r="389" s="2" customFormat="1" ht="37.8" customHeight="1">
      <c r="A389" s="38"/>
      <c r="B389" s="171"/>
      <c r="C389" s="172" t="s">
        <v>356</v>
      </c>
      <c r="D389" s="172" t="s">
        <v>258</v>
      </c>
      <c r="E389" s="173" t="s">
        <v>912</v>
      </c>
      <c r="F389" s="174" t="s">
        <v>913</v>
      </c>
      <c r="G389" s="175" t="s">
        <v>693</v>
      </c>
      <c r="H389" s="176">
        <v>20.465</v>
      </c>
      <c r="I389" s="177"/>
      <c r="J389" s="178">
        <f>ROUND(I389*H389,2)</f>
        <v>0</v>
      </c>
      <c r="K389" s="174" t="s">
        <v>262</v>
      </c>
      <c r="L389" s="39"/>
      <c r="M389" s="179" t="s">
        <v>1</v>
      </c>
      <c r="N389" s="180" t="s">
        <v>44</v>
      </c>
      <c r="O389" s="77"/>
      <c r="P389" s="181">
        <f>O389*H389</f>
        <v>0</v>
      </c>
      <c r="Q389" s="181">
        <v>0.00029</v>
      </c>
      <c r="R389" s="181">
        <f>Q389*H389</f>
        <v>0.0059348500000000002</v>
      </c>
      <c r="S389" s="181">
        <v>0</v>
      </c>
      <c r="T389" s="182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83" t="s">
        <v>263</v>
      </c>
      <c r="AT389" s="183" t="s">
        <v>258</v>
      </c>
      <c r="AU389" s="183" t="s">
        <v>90</v>
      </c>
      <c r="AY389" s="19" t="s">
        <v>255</v>
      </c>
      <c r="BE389" s="184">
        <f>IF(N389="základní",J389,0)</f>
        <v>0</v>
      </c>
      <c r="BF389" s="184">
        <f>IF(N389="snížená",J389,0)</f>
        <v>0</v>
      </c>
      <c r="BG389" s="184">
        <f>IF(N389="zákl. přenesená",J389,0)</f>
        <v>0</v>
      </c>
      <c r="BH389" s="184">
        <f>IF(N389="sníž. přenesená",J389,0)</f>
        <v>0</v>
      </c>
      <c r="BI389" s="184">
        <f>IF(N389="nulová",J389,0)</f>
        <v>0</v>
      </c>
      <c r="BJ389" s="19" t="s">
        <v>87</v>
      </c>
      <c r="BK389" s="184">
        <f>ROUND(I389*H389,2)</f>
        <v>0</v>
      </c>
      <c r="BL389" s="19" t="s">
        <v>263</v>
      </c>
      <c r="BM389" s="183" t="s">
        <v>2302</v>
      </c>
    </row>
    <row r="390" s="13" customFormat="1">
      <c r="A390" s="13"/>
      <c r="B390" s="185"/>
      <c r="C390" s="13"/>
      <c r="D390" s="186" t="s">
        <v>265</v>
      </c>
      <c r="E390" s="187" t="s">
        <v>1</v>
      </c>
      <c r="F390" s="188" t="s">
        <v>2205</v>
      </c>
      <c r="G390" s="13"/>
      <c r="H390" s="187" t="s">
        <v>1</v>
      </c>
      <c r="I390" s="189"/>
      <c r="J390" s="13"/>
      <c r="K390" s="13"/>
      <c r="L390" s="185"/>
      <c r="M390" s="190"/>
      <c r="N390" s="191"/>
      <c r="O390" s="191"/>
      <c r="P390" s="191"/>
      <c r="Q390" s="191"/>
      <c r="R390" s="191"/>
      <c r="S390" s="191"/>
      <c r="T390" s="19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87" t="s">
        <v>265</v>
      </c>
      <c r="AU390" s="187" t="s">
        <v>90</v>
      </c>
      <c r="AV390" s="13" t="s">
        <v>87</v>
      </c>
      <c r="AW390" s="13" t="s">
        <v>35</v>
      </c>
      <c r="AX390" s="13" t="s">
        <v>79</v>
      </c>
      <c r="AY390" s="187" t="s">
        <v>255</v>
      </c>
    </row>
    <row r="391" s="14" customFormat="1">
      <c r="A391" s="14"/>
      <c r="B391" s="193"/>
      <c r="C391" s="14"/>
      <c r="D391" s="186" t="s">
        <v>265</v>
      </c>
      <c r="E391" s="194" t="s">
        <v>1</v>
      </c>
      <c r="F391" s="195" t="s">
        <v>2206</v>
      </c>
      <c r="G391" s="14"/>
      <c r="H391" s="196">
        <v>29.969999999999999</v>
      </c>
      <c r="I391" s="197"/>
      <c r="J391" s="14"/>
      <c r="K391" s="14"/>
      <c r="L391" s="193"/>
      <c r="M391" s="198"/>
      <c r="N391" s="199"/>
      <c r="O391" s="199"/>
      <c r="P391" s="199"/>
      <c r="Q391" s="199"/>
      <c r="R391" s="199"/>
      <c r="S391" s="199"/>
      <c r="T391" s="20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194" t="s">
        <v>265</v>
      </c>
      <c r="AU391" s="194" t="s">
        <v>90</v>
      </c>
      <c r="AV391" s="14" t="s">
        <v>90</v>
      </c>
      <c r="AW391" s="14" t="s">
        <v>35</v>
      </c>
      <c r="AX391" s="14" t="s">
        <v>79</v>
      </c>
      <c r="AY391" s="194" t="s">
        <v>255</v>
      </c>
    </row>
    <row r="392" s="14" customFormat="1">
      <c r="A392" s="14"/>
      <c r="B392" s="193"/>
      <c r="C392" s="14"/>
      <c r="D392" s="186" t="s">
        <v>265</v>
      </c>
      <c r="E392" s="194" t="s">
        <v>1</v>
      </c>
      <c r="F392" s="195" t="s">
        <v>2207</v>
      </c>
      <c r="G392" s="14"/>
      <c r="H392" s="196">
        <v>-0.32900000000000001</v>
      </c>
      <c r="I392" s="197"/>
      <c r="J392" s="14"/>
      <c r="K392" s="14"/>
      <c r="L392" s="193"/>
      <c r="M392" s="198"/>
      <c r="N392" s="199"/>
      <c r="O392" s="199"/>
      <c r="P392" s="199"/>
      <c r="Q392" s="199"/>
      <c r="R392" s="199"/>
      <c r="S392" s="199"/>
      <c r="T392" s="20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194" t="s">
        <v>265</v>
      </c>
      <c r="AU392" s="194" t="s">
        <v>90</v>
      </c>
      <c r="AV392" s="14" t="s">
        <v>90</v>
      </c>
      <c r="AW392" s="14" t="s">
        <v>35</v>
      </c>
      <c r="AX392" s="14" t="s">
        <v>79</v>
      </c>
      <c r="AY392" s="194" t="s">
        <v>255</v>
      </c>
    </row>
    <row r="393" s="14" customFormat="1">
      <c r="A393" s="14"/>
      <c r="B393" s="193"/>
      <c r="C393" s="14"/>
      <c r="D393" s="186" t="s">
        <v>265</v>
      </c>
      <c r="E393" s="194" t="s">
        <v>1</v>
      </c>
      <c r="F393" s="195" t="s">
        <v>2208</v>
      </c>
      <c r="G393" s="14"/>
      <c r="H393" s="196">
        <v>-0.376</v>
      </c>
      <c r="I393" s="197"/>
      <c r="J393" s="14"/>
      <c r="K393" s="14"/>
      <c r="L393" s="193"/>
      <c r="M393" s="198"/>
      <c r="N393" s="199"/>
      <c r="O393" s="199"/>
      <c r="P393" s="199"/>
      <c r="Q393" s="199"/>
      <c r="R393" s="199"/>
      <c r="S393" s="199"/>
      <c r="T393" s="20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194" t="s">
        <v>265</v>
      </c>
      <c r="AU393" s="194" t="s">
        <v>90</v>
      </c>
      <c r="AV393" s="14" t="s">
        <v>90</v>
      </c>
      <c r="AW393" s="14" t="s">
        <v>35</v>
      </c>
      <c r="AX393" s="14" t="s">
        <v>79</v>
      </c>
      <c r="AY393" s="194" t="s">
        <v>255</v>
      </c>
    </row>
    <row r="394" s="14" customFormat="1">
      <c r="A394" s="14"/>
      <c r="B394" s="193"/>
      <c r="C394" s="14"/>
      <c r="D394" s="186" t="s">
        <v>265</v>
      </c>
      <c r="E394" s="194" t="s">
        <v>1</v>
      </c>
      <c r="F394" s="195" t="s">
        <v>1391</v>
      </c>
      <c r="G394" s="14"/>
      <c r="H394" s="196">
        <v>-8.8000000000000007</v>
      </c>
      <c r="I394" s="197"/>
      <c r="J394" s="14"/>
      <c r="K394" s="14"/>
      <c r="L394" s="193"/>
      <c r="M394" s="198"/>
      <c r="N394" s="199"/>
      <c r="O394" s="199"/>
      <c r="P394" s="199"/>
      <c r="Q394" s="199"/>
      <c r="R394" s="199"/>
      <c r="S394" s="199"/>
      <c r="T394" s="20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194" t="s">
        <v>265</v>
      </c>
      <c r="AU394" s="194" t="s">
        <v>90</v>
      </c>
      <c r="AV394" s="14" t="s">
        <v>90</v>
      </c>
      <c r="AW394" s="14" t="s">
        <v>35</v>
      </c>
      <c r="AX394" s="14" t="s">
        <v>79</v>
      </c>
      <c r="AY394" s="194" t="s">
        <v>255</v>
      </c>
    </row>
    <row r="395" s="15" customFormat="1">
      <c r="A395" s="15"/>
      <c r="B395" s="201"/>
      <c r="C395" s="15"/>
      <c r="D395" s="186" t="s">
        <v>265</v>
      </c>
      <c r="E395" s="202" t="s">
        <v>1</v>
      </c>
      <c r="F395" s="203" t="s">
        <v>269</v>
      </c>
      <c r="G395" s="15"/>
      <c r="H395" s="204">
        <v>20.464999999999996</v>
      </c>
      <c r="I395" s="205"/>
      <c r="J395" s="15"/>
      <c r="K395" s="15"/>
      <c r="L395" s="201"/>
      <c r="M395" s="206"/>
      <c r="N395" s="207"/>
      <c r="O395" s="207"/>
      <c r="P395" s="207"/>
      <c r="Q395" s="207"/>
      <c r="R395" s="207"/>
      <c r="S395" s="207"/>
      <c r="T395" s="208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02" t="s">
        <v>265</v>
      </c>
      <c r="AU395" s="202" t="s">
        <v>90</v>
      </c>
      <c r="AV395" s="15" t="s">
        <v>270</v>
      </c>
      <c r="AW395" s="15" t="s">
        <v>35</v>
      </c>
      <c r="AX395" s="15" t="s">
        <v>87</v>
      </c>
      <c r="AY395" s="202" t="s">
        <v>255</v>
      </c>
    </row>
    <row r="396" s="2" customFormat="1" ht="33" customHeight="1">
      <c r="A396" s="38"/>
      <c r="B396" s="171"/>
      <c r="C396" s="172" t="s">
        <v>352</v>
      </c>
      <c r="D396" s="172" t="s">
        <v>258</v>
      </c>
      <c r="E396" s="173" t="s">
        <v>918</v>
      </c>
      <c r="F396" s="174" t="s">
        <v>919</v>
      </c>
      <c r="G396" s="175" t="s">
        <v>693</v>
      </c>
      <c r="H396" s="176">
        <v>25.52</v>
      </c>
      <c r="I396" s="177"/>
      <c r="J396" s="178">
        <f>ROUND(I396*H396,2)</f>
        <v>0</v>
      </c>
      <c r="K396" s="174" t="s">
        <v>262</v>
      </c>
      <c r="L396" s="39"/>
      <c r="M396" s="179" t="s">
        <v>1</v>
      </c>
      <c r="N396" s="180" t="s">
        <v>44</v>
      </c>
      <c r="O396" s="77"/>
      <c r="P396" s="181">
        <f>O396*H396</f>
        <v>0</v>
      </c>
      <c r="Q396" s="181">
        <v>0.00021000000000000001</v>
      </c>
      <c r="R396" s="181">
        <f>Q396*H396</f>
        <v>0.0053591999999999997</v>
      </c>
      <c r="S396" s="181">
        <v>0</v>
      </c>
      <c r="T396" s="18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83" t="s">
        <v>263</v>
      </c>
      <c r="AT396" s="183" t="s">
        <v>258</v>
      </c>
      <c r="AU396" s="183" t="s">
        <v>90</v>
      </c>
      <c r="AY396" s="19" t="s">
        <v>255</v>
      </c>
      <c r="BE396" s="184">
        <f>IF(N396="základní",J396,0)</f>
        <v>0</v>
      </c>
      <c r="BF396" s="184">
        <f>IF(N396="snížená",J396,0)</f>
        <v>0</v>
      </c>
      <c r="BG396" s="184">
        <f>IF(N396="zákl. přenesená",J396,0)</f>
        <v>0</v>
      </c>
      <c r="BH396" s="184">
        <f>IF(N396="sníž. přenesená",J396,0)</f>
        <v>0</v>
      </c>
      <c r="BI396" s="184">
        <f>IF(N396="nulová",J396,0)</f>
        <v>0</v>
      </c>
      <c r="BJ396" s="19" t="s">
        <v>87</v>
      </c>
      <c r="BK396" s="184">
        <f>ROUND(I396*H396,2)</f>
        <v>0</v>
      </c>
      <c r="BL396" s="19" t="s">
        <v>263</v>
      </c>
      <c r="BM396" s="183" t="s">
        <v>2303</v>
      </c>
    </row>
    <row r="397" s="13" customFormat="1">
      <c r="A397" s="13"/>
      <c r="B397" s="185"/>
      <c r="C397" s="13"/>
      <c r="D397" s="186" t="s">
        <v>265</v>
      </c>
      <c r="E397" s="187" t="s">
        <v>1</v>
      </c>
      <c r="F397" s="188" t="s">
        <v>2205</v>
      </c>
      <c r="G397" s="13"/>
      <c r="H397" s="187" t="s">
        <v>1</v>
      </c>
      <c r="I397" s="189"/>
      <c r="J397" s="13"/>
      <c r="K397" s="13"/>
      <c r="L397" s="185"/>
      <c r="M397" s="190"/>
      <c r="N397" s="191"/>
      <c r="O397" s="191"/>
      <c r="P397" s="191"/>
      <c r="Q397" s="191"/>
      <c r="R397" s="191"/>
      <c r="S397" s="191"/>
      <c r="T397" s="19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87" t="s">
        <v>265</v>
      </c>
      <c r="AU397" s="187" t="s">
        <v>90</v>
      </c>
      <c r="AV397" s="13" t="s">
        <v>87</v>
      </c>
      <c r="AW397" s="13" t="s">
        <v>35</v>
      </c>
      <c r="AX397" s="13" t="s">
        <v>79</v>
      </c>
      <c r="AY397" s="187" t="s">
        <v>255</v>
      </c>
    </row>
    <row r="398" s="14" customFormat="1">
      <c r="A398" s="14"/>
      <c r="B398" s="193"/>
      <c r="C398" s="14"/>
      <c r="D398" s="186" t="s">
        <v>265</v>
      </c>
      <c r="E398" s="194" t="s">
        <v>1</v>
      </c>
      <c r="F398" s="195" t="s">
        <v>2304</v>
      </c>
      <c r="G398" s="14"/>
      <c r="H398" s="196">
        <v>29.969999999999999</v>
      </c>
      <c r="I398" s="197"/>
      <c r="J398" s="14"/>
      <c r="K398" s="14"/>
      <c r="L398" s="193"/>
      <c r="M398" s="198"/>
      <c r="N398" s="199"/>
      <c r="O398" s="199"/>
      <c r="P398" s="199"/>
      <c r="Q398" s="199"/>
      <c r="R398" s="199"/>
      <c r="S398" s="199"/>
      <c r="T398" s="20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194" t="s">
        <v>265</v>
      </c>
      <c r="AU398" s="194" t="s">
        <v>90</v>
      </c>
      <c r="AV398" s="14" t="s">
        <v>90</v>
      </c>
      <c r="AW398" s="14" t="s">
        <v>35</v>
      </c>
      <c r="AX398" s="14" t="s">
        <v>79</v>
      </c>
      <c r="AY398" s="194" t="s">
        <v>255</v>
      </c>
    </row>
    <row r="399" s="14" customFormat="1">
      <c r="A399" s="14"/>
      <c r="B399" s="193"/>
      <c r="C399" s="14"/>
      <c r="D399" s="186" t="s">
        <v>265</v>
      </c>
      <c r="E399" s="194" t="s">
        <v>1</v>
      </c>
      <c r="F399" s="195" t="s">
        <v>2305</v>
      </c>
      <c r="G399" s="14"/>
      <c r="H399" s="196">
        <v>-1.05</v>
      </c>
      <c r="I399" s="197"/>
      <c r="J399" s="14"/>
      <c r="K399" s="14"/>
      <c r="L399" s="193"/>
      <c r="M399" s="198"/>
      <c r="N399" s="199"/>
      <c r="O399" s="199"/>
      <c r="P399" s="199"/>
      <c r="Q399" s="199"/>
      <c r="R399" s="199"/>
      <c r="S399" s="199"/>
      <c r="T399" s="20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194" t="s">
        <v>265</v>
      </c>
      <c r="AU399" s="194" t="s">
        <v>90</v>
      </c>
      <c r="AV399" s="14" t="s">
        <v>90</v>
      </c>
      <c r="AW399" s="14" t="s">
        <v>35</v>
      </c>
      <c r="AX399" s="14" t="s">
        <v>79</v>
      </c>
      <c r="AY399" s="194" t="s">
        <v>255</v>
      </c>
    </row>
    <row r="400" s="14" customFormat="1">
      <c r="A400" s="14"/>
      <c r="B400" s="193"/>
      <c r="C400" s="14"/>
      <c r="D400" s="186" t="s">
        <v>265</v>
      </c>
      <c r="E400" s="194" t="s">
        <v>1</v>
      </c>
      <c r="F400" s="195" t="s">
        <v>2306</v>
      </c>
      <c r="G400" s="14"/>
      <c r="H400" s="196">
        <v>-1.2</v>
      </c>
      <c r="I400" s="197"/>
      <c r="J400" s="14"/>
      <c r="K400" s="14"/>
      <c r="L400" s="193"/>
      <c r="M400" s="198"/>
      <c r="N400" s="199"/>
      <c r="O400" s="199"/>
      <c r="P400" s="199"/>
      <c r="Q400" s="199"/>
      <c r="R400" s="199"/>
      <c r="S400" s="199"/>
      <c r="T400" s="20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194" t="s">
        <v>265</v>
      </c>
      <c r="AU400" s="194" t="s">
        <v>90</v>
      </c>
      <c r="AV400" s="14" t="s">
        <v>90</v>
      </c>
      <c r="AW400" s="14" t="s">
        <v>35</v>
      </c>
      <c r="AX400" s="14" t="s">
        <v>79</v>
      </c>
      <c r="AY400" s="194" t="s">
        <v>255</v>
      </c>
    </row>
    <row r="401" s="14" customFormat="1">
      <c r="A401" s="14"/>
      <c r="B401" s="193"/>
      <c r="C401" s="14"/>
      <c r="D401" s="186" t="s">
        <v>265</v>
      </c>
      <c r="E401" s="194" t="s">
        <v>1</v>
      </c>
      <c r="F401" s="195" t="s">
        <v>1477</v>
      </c>
      <c r="G401" s="14"/>
      <c r="H401" s="196">
        <v>-2.2000000000000002</v>
      </c>
      <c r="I401" s="197"/>
      <c r="J401" s="14"/>
      <c r="K401" s="14"/>
      <c r="L401" s="193"/>
      <c r="M401" s="198"/>
      <c r="N401" s="199"/>
      <c r="O401" s="199"/>
      <c r="P401" s="199"/>
      <c r="Q401" s="199"/>
      <c r="R401" s="199"/>
      <c r="S401" s="199"/>
      <c r="T401" s="20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194" t="s">
        <v>265</v>
      </c>
      <c r="AU401" s="194" t="s">
        <v>90</v>
      </c>
      <c r="AV401" s="14" t="s">
        <v>90</v>
      </c>
      <c r="AW401" s="14" t="s">
        <v>35</v>
      </c>
      <c r="AX401" s="14" t="s">
        <v>79</v>
      </c>
      <c r="AY401" s="194" t="s">
        <v>255</v>
      </c>
    </row>
    <row r="402" s="15" customFormat="1">
      <c r="A402" s="15"/>
      <c r="B402" s="201"/>
      <c r="C402" s="15"/>
      <c r="D402" s="186" t="s">
        <v>265</v>
      </c>
      <c r="E402" s="202" t="s">
        <v>1</v>
      </c>
      <c r="F402" s="203" t="s">
        <v>269</v>
      </c>
      <c r="G402" s="15"/>
      <c r="H402" s="204">
        <v>25.52</v>
      </c>
      <c r="I402" s="205"/>
      <c r="J402" s="15"/>
      <c r="K402" s="15"/>
      <c r="L402" s="201"/>
      <c r="M402" s="206"/>
      <c r="N402" s="207"/>
      <c r="O402" s="207"/>
      <c r="P402" s="207"/>
      <c r="Q402" s="207"/>
      <c r="R402" s="207"/>
      <c r="S402" s="207"/>
      <c r="T402" s="208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02" t="s">
        <v>265</v>
      </c>
      <c r="AU402" s="202" t="s">
        <v>90</v>
      </c>
      <c r="AV402" s="15" t="s">
        <v>270</v>
      </c>
      <c r="AW402" s="15" t="s">
        <v>35</v>
      </c>
      <c r="AX402" s="15" t="s">
        <v>87</v>
      </c>
      <c r="AY402" s="202" t="s">
        <v>255</v>
      </c>
    </row>
    <row r="403" s="12" customFormat="1" ht="25.92" customHeight="1">
      <c r="A403" s="12"/>
      <c r="B403" s="158"/>
      <c r="C403" s="12"/>
      <c r="D403" s="159" t="s">
        <v>78</v>
      </c>
      <c r="E403" s="160" t="s">
        <v>929</v>
      </c>
      <c r="F403" s="160" t="s">
        <v>930</v>
      </c>
      <c r="G403" s="12"/>
      <c r="H403" s="12"/>
      <c r="I403" s="161"/>
      <c r="J403" s="162">
        <f>BK403</f>
        <v>0</v>
      </c>
      <c r="K403" s="12"/>
      <c r="L403" s="158"/>
      <c r="M403" s="163"/>
      <c r="N403" s="164"/>
      <c r="O403" s="164"/>
      <c r="P403" s="165">
        <f>P404+P406+P408+P411+P413+P415</f>
        <v>0</v>
      </c>
      <c r="Q403" s="164"/>
      <c r="R403" s="165">
        <f>R404+R406+R408+R411+R413+R415</f>
        <v>0</v>
      </c>
      <c r="S403" s="164"/>
      <c r="T403" s="166">
        <f>T404+T406+T408+T411+T413+T415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159" t="s">
        <v>282</v>
      </c>
      <c r="AT403" s="167" t="s">
        <v>78</v>
      </c>
      <c r="AU403" s="167" t="s">
        <v>79</v>
      </c>
      <c r="AY403" s="159" t="s">
        <v>255</v>
      </c>
      <c r="BK403" s="168">
        <f>BK404+BK406+BK408+BK411+BK413+BK415</f>
        <v>0</v>
      </c>
    </row>
    <row r="404" s="12" customFormat="1" ht="22.8" customHeight="1">
      <c r="A404" s="12"/>
      <c r="B404" s="158"/>
      <c r="C404" s="12"/>
      <c r="D404" s="159" t="s">
        <v>78</v>
      </c>
      <c r="E404" s="169" t="s">
        <v>931</v>
      </c>
      <c r="F404" s="169" t="s">
        <v>932</v>
      </c>
      <c r="G404" s="12"/>
      <c r="H404" s="12"/>
      <c r="I404" s="161"/>
      <c r="J404" s="170">
        <f>BK404</f>
        <v>0</v>
      </c>
      <c r="K404" s="12"/>
      <c r="L404" s="158"/>
      <c r="M404" s="163"/>
      <c r="N404" s="164"/>
      <c r="O404" s="164"/>
      <c r="P404" s="165">
        <f>P405</f>
        <v>0</v>
      </c>
      <c r="Q404" s="164"/>
      <c r="R404" s="165">
        <f>R405</f>
        <v>0</v>
      </c>
      <c r="S404" s="164"/>
      <c r="T404" s="166">
        <f>T405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159" t="s">
        <v>282</v>
      </c>
      <c r="AT404" s="167" t="s">
        <v>78</v>
      </c>
      <c r="AU404" s="167" t="s">
        <v>87</v>
      </c>
      <c r="AY404" s="159" t="s">
        <v>255</v>
      </c>
      <c r="BK404" s="168">
        <f>BK405</f>
        <v>0</v>
      </c>
    </row>
    <row r="405" s="2" customFormat="1" ht="16.5" customHeight="1">
      <c r="A405" s="38"/>
      <c r="B405" s="171"/>
      <c r="C405" s="172" t="s">
        <v>483</v>
      </c>
      <c r="D405" s="172" t="s">
        <v>258</v>
      </c>
      <c r="E405" s="173" t="s">
        <v>500</v>
      </c>
      <c r="F405" s="174" t="s">
        <v>501</v>
      </c>
      <c r="G405" s="175" t="s">
        <v>502</v>
      </c>
      <c r="H405" s="176">
        <v>1</v>
      </c>
      <c r="I405" s="177"/>
      <c r="J405" s="178">
        <f>ROUND(I405*H405,2)</f>
        <v>0</v>
      </c>
      <c r="K405" s="174" t="s">
        <v>262</v>
      </c>
      <c r="L405" s="39"/>
      <c r="M405" s="179" t="s">
        <v>1</v>
      </c>
      <c r="N405" s="180" t="s">
        <v>44</v>
      </c>
      <c r="O405" s="77"/>
      <c r="P405" s="181">
        <f>O405*H405</f>
        <v>0</v>
      </c>
      <c r="Q405" s="181">
        <v>0</v>
      </c>
      <c r="R405" s="181">
        <f>Q405*H405</f>
        <v>0</v>
      </c>
      <c r="S405" s="181">
        <v>0</v>
      </c>
      <c r="T405" s="182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3" t="s">
        <v>503</v>
      </c>
      <c r="AT405" s="183" t="s">
        <v>258</v>
      </c>
      <c r="AU405" s="183" t="s">
        <v>90</v>
      </c>
      <c r="AY405" s="19" t="s">
        <v>255</v>
      </c>
      <c r="BE405" s="184">
        <f>IF(N405="základní",J405,0)</f>
        <v>0</v>
      </c>
      <c r="BF405" s="184">
        <f>IF(N405="snížená",J405,0)</f>
        <v>0</v>
      </c>
      <c r="BG405" s="184">
        <f>IF(N405="zákl. přenesená",J405,0)</f>
        <v>0</v>
      </c>
      <c r="BH405" s="184">
        <f>IF(N405="sníž. přenesená",J405,0)</f>
        <v>0</v>
      </c>
      <c r="BI405" s="184">
        <f>IF(N405="nulová",J405,0)</f>
        <v>0</v>
      </c>
      <c r="BJ405" s="19" t="s">
        <v>87</v>
      </c>
      <c r="BK405" s="184">
        <f>ROUND(I405*H405,2)</f>
        <v>0</v>
      </c>
      <c r="BL405" s="19" t="s">
        <v>503</v>
      </c>
      <c r="BM405" s="183" t="s">
        <v>2307</v>
      </c>
    </row>
    <row r="406" s="12" customFormat="1" ht="22.8" customHeight="1">
      <c r="A406" s="12"/>
      <c r="B406" s="158"/>
      <c r="C406" s="12"/>
      <c r="D406" s="159" t="s">
        <v>78</v>
      </c>
      <c r="E406" s="169" t="s">
        <v>935</v>
      </c>
      <c r="F406" s="169" t="s">
        <v>936</v>
      </c>
      <c r="G406" s="12"/>
      <c r="H406" s="12"/>
      <c r="I406" s="161"/>
      <c r="J406" s="170">
        <f>BK406</f>
        <v>0</v>
      </c>
      <c r="K406" s="12"/>
      <c r="L406" s="158"/>
      <c r="M406" s="163"/>
      <c r="N406" s="164"/>
      <c r="O406" s="164"/>
      <c r="P406" s="165">
        <f>P407</f>
        <v>0</v>
      </c>
      <c r="Q406" s="164"/>
      <c r="R406" s="165">
        <f>R407</f>
        <v>0</v>
      </c>
      <c r="S406" s="164"/>
      <c r="T406" s="166">
        <f>T407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159" t="s">
        <v>282</v>
      </c>
      <c r="AT406" s="167" t="s">
        <v>78</v>
      </c>
      <c r="AU406" s="167" t="s">
        <v>87</v>
      </c>
      <c r="AY406" s="159" t="s">
        <v>255</v>
      </c>
      <c r="BK406" s="168">
        <f>BK407</f>
        <v>0</v>
      </c>
    </row>
    <row r="407" s="2" customFormat="1" ht="16.5" customHeight="1">
      <c r="A407" s="38"/>
      <c r="B407" s="171"/>
      <c r="C407" s="172" t="s">
        <v>488</v>
      </c>
      <c r="D407" s="172" t="s">
        <v>258</v>
      </c>
      <c r="E407" s="173" t="s">
        <v>937</v>
      </c>
      <c r="F407" s="174" t="s">
        <v>936</v>
      </c>
      <c r="G407" s="175" t="s">
        <v>502</v>
      </c>
      <c r="H407" s="176">
        <v>1</v>
      </c>
      <c r="I407" s="177"/>
      <c r="J407" s="178">
        <f>ROUND(I407*H407,2)</f>
        <v>0</v>
      </c>
      <c r="K407" s="174" t="s">
        <v>262</v>
      </c>
      <c r="L407" s="39"/>
      <c r="M407" s="179" t="s">
        <v>1</v>
      </c>
      <c r="N407" s="180" t="s">
        <v>44</v>
      </c>
      <c r="O407" s="77"/>
      <c r="P407" s="181">
        <f>O407*H407</f>
        <v>0</v>
      </c>
      <c r="Q407" s="181">
        <v>0</v>
      </c>
      <c r="R407" s="181">
        <f>Q407*H407</f>
        <v>0</v>
      </c>
      <c r="S407" s="181">
        <v>0</v>
      </c>
      <c r="T407" s="182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3" t="s">
        <v>503</v>
      </c>
      <c r="AT407" s="183" t="s">
        <v>258</v>
      </c>
      <c r="AU407" s="183" t="s">
        <v>90</v>
      </c>
      <c r="AY407" s="19" t="s">
        <v>255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19" t="s">
        <v>87</v>
      </c>
      <c r="BK407" s="184">
        <f>ROUND(I407*H407,2)</f>
        <v>0</v>
      </c>
      <c r="BL407" s="19" t="s">
        <v>503</v>
      </c>
      <c r="BM407" s="183" t="s">
        <v>2308</v>
      </c>
    </row>
    <row r="408" s="12" customFormat="1" ht="22.8" customHeight="1">
      <c r="A408" s="12"/>
      <c r="B408" s="158"/>
      <c r="C408" s="12"/>
      <c r="D408" s="159" t="s">
        <v>78</v>
      </c>
      <c r="E408" s="169" t="s">
        <v>939</v>
      </c>
      <c r="F408" s="169" t="s">
        <v>940</v>
      </c>
      <c r="G408" s="12"/>
      <c r="H408" s="12"/>
      <c r="I408" s="161"/>
      <c r="J408" s="170">
        <f>BK408</f>
        <v>0</v>
      </c>
      <c r="K408" s="12"/>
      <c r="L408" s="158"/>
      <c r="M408" s="163"/>
      <c r="N408" s="164"/>
      <c r="O408" s="164"/>
      <c r="P408" s="165">
        <f>SUM(P409:P410)</f>
        <v>0</v>
      </c>
      <c r="Q408" s="164"/>
      <c r="R408" s="165">
        <f>SUM(R409:R410)</f>
        <v>0</v>
      </c>
      <c r="S408" s="164"/>
      <c r="T408" s="166">
        <f>SUM(T409:T410)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159" t="s">
        <v>282</v>
      </c>
      <c r="AT408" s="167" t="s">
        <v>78</v>
      </c>
      <c r="AU408" s="167" t="s">
        <v>87</v>
      </c>
      <c r="AY408" s="159" t="s">
        <v>255</v>
      </c>
      <c r="BK408" s="168">
        <f>SUM(BK409:BK410)</f>
        <v>0</v>
      </c>
    </row>
    <row r="409" s="2" customFormat="1" ht="16.5" customHeight="1">
      <c r="A409" s="38"/>
      <c r="B409" s="171"/>
      <c r="C409" s="172" t="s">
        <v>370</v>
      </c>
      <c r="D409" s="172" t="s">
        <v>258</v>
      </c>
      <c r="E409" s="173" t="s">
        <v>942</v>
      </c>
      <c r="F409" s="174" t="s">
        <v>940</v>
      </c>
      <c r="G409" s="175" t="s">
        <v>502</v>
      </c>
      <c r="H409" s="176">
        <v>1</v>
      </c>
      <c r="I409" s="177"/>
      <c r="J409" s="178">
        <f>ROUND(I409*H409,2)</f>
        <v>0</v>
      </c>
      <c r="K409" s="174" t="s">
        <v>262</v>
      </c>
      <c r="L409" s="39"/>
      <c r="M409" s="179" t="s">
        <v>1</v>
      </c>
      <c r="N409" s="180" t="s">
        <v>44</v>
      </c>
      <c r="O409" s="77"/>
      <c r="P409" s="181">
        <f>O409*H409</f>
        <v>0</v>
      </c>
      <c r="Q409" s="181">
        <v>0</v>
      </c>
      <c r="R409" s="181">
        <f>Q409*H409</f>
        <v>0</v>
      </c>
      <c r="S409" s="181">
        <v>0</v>
      </c>
      <c r="T409" s="182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3" t="s">
        <v>503</v>
      </c>
      <c r="AT409" s="183" t="s">
        <v>258</v>
      </c>
      <c r="AU409" s="183" t="s">
        <v>90</v>
      </c>
      <c r="AY409" s="19" t="s">
        <v>255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19" t="s">
        <v>87</v>
      </c>
      <c r="BK409" s="184">
        <f>ROUND(I409*H409,2)</f>
        <v>0</v>
      </c>
      <c r="BL409" s="19" t="s">
        <v>503</v>
      </c>
      <c r="BM409" s="183" t="s">
        <v>2309</v>
      </c>
    </row>
    <row r="410" s="2" customFormat="1" ht="21.75" customHeight="1">
      <c r="A410" s="38"/>
      <c r="B410" s="171"/>
      <c r="C410" s="172" t="s">
        <v>495</v>
      </c>
      <c r="D410" s="172" t="s">
        <v>258</v>
      </c>
      <c r="E410" s="173" t="s">
        <v>944</v>
      </c>
      <c r="F410" s="174" t="s">
        <v>945</v>
      </c>
      <c r="G410" s="175" t="s">
        <v>502</v>
      </c>
      <c r="H410" s="176">
        <v>1</v>
      </c>
      <c r="I410" s="177"/>
      <c r="J410" s="178">
        <f>ROUND(I410*H410,2)</f>
        <v>0</v>
      </c>
      <c r="K410" s="174" t="s">
        <v>262</v>
      </c>
      <c r="L410" s="39"/>
      <c r="M410" s="179" t="s">
        <v>1</v>
      </c>
      <c r="N410" s="180" t="s">
        <v>44</v>
      </c>
      <c r="O410" s="77"/>
      <c r="P410" s="181">
        <f>O410*H410</f>
        <v>0</v>
      </c>
      <c r="Q410" s="181">
        <v>0</v>
      </c>
      <c r="R410" s="181">
        <f>Q410*H410</f>
        <v>0</v>
      </c>
      <c r="S410" s="181">
        <v>0</v>
      </c>
      <c r="T410" s="18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83" t="s">
        <v>503</v>
      </c>
      <c r="AT410" s="183" t="s">
        <v>258</v>
      </c>
      <c r="AU410" s="183" t="s">
        <v>90</v>
      </c>
      <c r="AY410" s="19" t="s">
        <v>255</v>
      </c>
      <c r="BE410" s="184">
        <f>IF(N410="základní",J410,0)</f>
        <v>0</v>
      </c>
      <c r="BF410" s="184">
        <f>IF(N410="snížená",J410,0)</f>
        <v>0</v>
      </c>
      <c r="BG410" s="184">
        <f>IF(N410="zákl. přenesená",J410,0)</f>
        <v>0</v>
      </c>
      <c r="BH410" s="184">
        <f>IF(N410="sníž. přenesená",J410,0)</f>
        <v>0</v>
      </c>
      <c r="BI410" s="184">
        <f>IF(N410="nulová",J410,0)</f>
        <v>0</v>
      </c>
      <c r="BJ410" s="19" t="s">
        <v>87</v>
      </c>
      <c r="BK410" s="184">
        <f>ROUND(I410*H410,2)</f>
        <v>0</v>
      </c>
      <c r="BL410" s="19" t="s">
        <v>503</v>
      </c>
      <c r="BM410" s="183" t="s">
        <v>2310</v>
      </c>
    </row>
    <row r="411" s="12" customFormat="1" ht="22.8" customHeight="1">
      <c r="A411" s="12"/>
      <c r="B411" s="158"/>
      <c r="C411" s="12"/>
      <c r="D411" s="159" t="s">
        <v>78</v>
      </c>
      <c r="E411" s="169" t="s">
        <v>947</v>
      </c>
      <c r="F411" s="169" t="s">
        <v>948</v>
      </c>
      <c r="G411" s="12"/>
      <c r="H411" s="12"/>
      <c r="I411" s="161"/>
      <c r="J411" s="170">
        <f>BK411</f>
        <v>0</v>
      </c>
      <c r="K411" s="12"/>
      <c r="L411" s="158"/>
      <c r="M411" s="163"/>
      <c r="N411" s="164"/>
      <c r="O411" s="164"/>
      <c r="P411" s="165">
        <f>P412</f>
        <v>0</v>
      </c>
      <c r="Q411" s="164"/>
      <c r="R411" s="165">
        <f>R412</f>
        <v>0</v>
      </c>
      <c r="S411" s="164"/>
      <c r="T411" s="166">
        <f>T412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159" t="s">
        <v>282</v>
      </c>
      <c r="AT411" s="167" t="s">
        <v>78</v>
      </c>
      <c r="AU411" s="167" t="s">
        <v>87</v>
      </c>
      <c r="AY411" s="159" t="s">
        <v>255</v>
      </c>
      <c r="BK411" s="168">
        <f>BK412</f>
        <v>0</v>
      </c>
    </row>
    <row r="412" s="2" customFormat="1" ht="16.5" customHeight="1">
      <c r="A412" s="38"/>
      <c r="B412" s="171"/>
      <c r="C412" s="172" t="s">
        <v>499</v>
      </c>
      <c r="D412" s="172" t="s">
        <v>258</v>
      </c>
      <c r="E412" s="173" t="s">
        <v>950</v>
      </c>
      <c r="F412" s="174" t="s">
        <v>948</v>
      </c>
      <c r="G412" s="175" t="s">
        <v>502</v>
      </c>
      <c r="H412" s="176">
        <v>1</v>
      </c>
      <c r="I412" s="177"/>
      <c r="J412" s="178">
        <f>ROUND(I412*H412,2)</f>
        <v>0</v>
      </c>
      <c r="K412" s="174" t="s">
        <v>262</v>
      </c>
      <c r="L412" s="39"/>
      <c r="M412" s="179" t="s">
        <v>1</v>
      </c>
      <c r="N412" s="180" t="s">
        <v>44</v>
      </c>
      <c r="O412" s="77"/>
      <c r="P412" s="181">
        <f>O412*H412</f>
        <v>0</v>
      </c>
      <c r="Q412" s="181">
        <v>0</v>
      </c>
      <c r="R412" s="181">
        <f>Q412*H412</f>
        <v>0</v>
      </c>
      <c r="S412" s="181">
        <v>0</v>
      </c>
      <c r="T412" s="18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83" t="s">
        <v>503</v>
      </c>
      <c r="AT412" s="183" t="s">
        <v>258</v>
      </c>
      <c r="AU412" s="183" t="s">
        <v>90</v>
      </c>
      <c r="AY412" s="19" t="s">
        <v>255</v>
      </c>
      <c r="BE412" s="184">
        <f>IF(N412="základní",J412,0)</f>
        <v>0</v>
      </c>
      <c r="BF412" s="184">
        <f>IF(N412="snížená",J412,0)</f>
        <v>0</v>
      </c>
      <c r="BG412" s="184">
        <f>IF(N412="zákl. přenesená",J412,0)</f>
        <v>0</v>
      </c>
      <c r="BH412" s="184">
        <f>IF(N412="sníž. přenesená",J412,0)</f>
        <v>0</v>
      </c>
      <c r="BI412" s="184">
        <f>IF(N412="nulová",J412,0)</f>
        <v>0</v>
      </c>
      <c r="BJ412" s="19" t="s">
        <v>87</v>
      </c>
      <c r="BK412" s="184">
        <f>ROUND(I412*H412,2)</f>
        <v>0</v>
      </c>
      <c r="BL412" s="19" t="s">
        <v>503</v>
      </c>
      <c r="BM412" s="183" t="s">
        <v>2311</v>
      </c>
    </row>
    <row r="413" s="12" customFormat="1" ht="22.8" customHeight="1">
      <c r="A413" s="12"/>
      <c r="B413" s="158"/>
      <c r="C413" s="12"/>
      <c r="D413" s="159" t="s">
        <v>78</v>
      </c>
      <c r="E413" s="169" t="s">
        <v>952</v>
      </c>
      <c r="F413" s="169" t="s">
        <v>953</v>
      </c>
      <c r="G413" s="12"/>
      <c r="H413" s="12"/>
      <c r="I413" s="161"/>
      <c r="J413" s="170">
        <f>BK413</f>
        <v>0</v>
      </c>
      <c r="K413" s="12"/>
      <c r="L413" s="158"/>
      <c r="M413" s="163"/>
      <c r="N413" s="164"/>
      <c r="O413" s="164"/>
      <c r="P413" s="165">
        <f>P414</f>
        <v>0</v>
      </c>
      <c r="Q413" s="164"/>
      <c r="R413" s="165">
        <f>R414</f>
        <v>0</v>
      </c>
      <c r="S413" s="164"/>
      <c r="T413" s="166">
        <f>T414</f>
        <v>0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159" t="s">
        <v>282</v>
      </c>
      <c r="AT413" s="167" t="s">
        <v>78</v>
      </c>
      <c r="AU413" s="167" t="s">
        <v>87</v>
      </c>
      <c r="AY413" s="159" t="s">
        <v>255</v>
      </c>
      <c r="BK413" s="168">
        <f>BK414</f>
        <v>0</v>
      </c>
    </row>
    <row r="414" s="2" customFormat="1" ht="16.5" customHeight="1">
      <c r="A414" s="38"/>
      <c r="B414" s="171"/>
      <c r="C414" s="172" t="s">
        <v>924</v>
      </c>
      <c r="D414" s="172" t="s">
        <v>258</v>
      </c>
      <c r="E414" s="173" t="s">
        <v>954</v>
      </c>
      <c r="F414" s="174" t="s">
        <v>953</v>
      </c>
      <c r="G414" s="175" t="s">
        <v>502</v>
      </c>
      <c r="H414" s="176">
        <v>1</v>
      </c>
      <c r="I414" s="177"/>
      <c r="J414" s="178">
        <f>ROUND(I414*H414,2)</f>
        <v>0</v>
      </c>
      <c r="K414" s="174" t="s">
        <v>262</v>
      </c>
      <c r="L414" s="39"/>
      <c r="M414" s="179" t="s">
        <v>1</v>
      </c>
      <c r="N414" s="180" t="s">
        <v>44</v>
      </c>
      <c r="O414" s="77"/>
      <c r="P414" s="181">
        <f>O414*H414</f>
        <v>0</v>
      </c>
      <c r="Q414" s="181">
        <v>0</v>
      </c>
      <c r="R414" s="181">
        <f>Q414*H414</f>
        <v>0</v>
      </c>
      <c r="S414" s="181">
        <v>0</v>
      </c>
      <c r="T414" s="18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83" t="s">
        <v>503</v>
      </c>
      <c r="AT414" s="183" t="s">
        <v>258</v>
      </c>
      <c r="AU414" s="183" t="s">
        <v>90</v>
      </c>
      <c r="AY414" s="19" t="s">
        <v>255</v>
      </c>
      <c r="BE414" s="184">
        <f>IF(N414="základní",J414,0)</f>
        <v>0</v>
      </c>
      <c r="BF414" s="184">
        <f>IF(N414="snížená",J414,0)</f>
        <v>0</v>
      </c>
      <c r="BG414" s="184">
        <f>IF(N414="zákl. přenesená",J414,0)</f>
        <v>0</v>
      </c>
      <c r="BH414" s="184">
        <f>IF(N414="sníž. přenesená",J414,0)</f>
        <v>0</v>
      </c>
      <c r="BI414" s="184">
        <f>IF(N414="nulová",J414,0)</f>
        <v>0</v>
      </c>
      <c r="BJ414" s="19" t="s">
        <v>87</v>
      </c>
      <c r="BK414" s="184">
        <f>ROUND(I414*H414,2)</f>
        <v>0</v>
      </c>
      <c r="BL414" s="19" t="s">
        <v>503</v>
      </c>
      <c r="BM414" s="183" t="s">
        <v>2312</v>
      </c>
    </row>
    <row r="415" s="12" customFormat="1" ht="22.8" customHeight="1">
      <c r="A415" s="12"/>
      <c r="B415" s="158"/>
      <c r="C415" s="12"/>
      <c r="D415" s="159" t="s">
        <v>78</v>
      </c>
      <c r="E415" s="169" t="s">
        <v>956</v>
      </c>
      <c r="F415" s="169" t="s">
        <v>957</v>
      </c>
      <c r="G415" s="12"/>
      <c r="H415" s="12"/>
      <c r="I415" s="161"/>
      <c r="J415" s="170">
        <f>BK415</f>
        <v>0</v>
      </c>
      <c r="K415" s="12"/>
      <c r="L415" s="158"/>
      <c r="M415" s="163"/>
      <c r="N415" s="164"/>
      <c r="O415" s="164"/>
      <c r="P415" s="165">
        <f>P416</f>
        <v>0</v>
      </c>
      <c r="Q415" s="164"/>
      <c r="R415" s="165">
        <f>R416</f>
        <v>0</v>
      </c>
      <c r="S415" s="164"/>
      <c r="T415" s="166">
        <f>T416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159" t="s">
        <v>282</v>
      </c>
      <c r="AT415" s="167" t="s">
        <v>78</v>
      </c>
      <c r="AU415" s="167" t="s">
        <v>87</v>
      </c>
      <c r="AY415" s="159" t="s">
        <v>255</v>
      </c>
      <c r="BK415" s="168">
        <f>BK416</f>
        <v>0</v>
      </c>
    </row>
    <row r="416" s="2" customFormat="1" ht="16.5" customHeight="1">
      <c r="A416" s="38"/>
      <c r="B416" s="171"/>
      <c r="C416" s="172" t="s">
        <v>933</v>
      </c>
      <c r="D416" s="172" t="s">
        <v>258</v>
      </c>
      <c r="E416" s="173" t="s">
        <v>959</v>
      </c>
      <c r="F416" s="174" t="s">
        <v>960</v>
      </c>
      <c r="G416" s="175" t="s">
        <v>502</v>
      </c>
      <c r="H416" s="176">
        <v>1</v>
      </c>
      <c r="I416" s="177"/>
      <c r="J416" s="178">
        <f>ROUND(I416*H416,2)</f>
        <v>0</v>
      </c>
      <c r="K416" s="174" t="s">
        <v>262</v>
      </c>
      <c r="L416" s="39"/>
      <c r="M416" s="219" t="s">
        <v>1</v>
      </c>
      <c r="N416" s="220" t="s">
        <v>44</v>
      </c>
      <c r="O416" s="221"/>
      <c r="P416" s="222">
        <f>O416*H416</f>
        <v>0</v>
      </c>
      <c r="Q416" s="222">
        <v>0</v>
      </c>
      <c r="R416" s="222">
        <f>Q416*H416</f>
        <v>0</v>
      </c>
      <c r="S416" s="222">
        <v>0</v>
      </c>
      <c r="T416" s="223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83" t="s">
        <v>503</v>
      </c>
      <c r="AT416" s="183" t="s">
        <v>258</v>
      </c>
      <c r="AU416" s="183" t="s">
        <v>90</v>
      </c>
      <c r="AY416" s="19" t="s">
        <v>255</v>
      </c>
      <c r="BE416" s="184">
        <f>IF(N416="základní",J416,0)</f>
        <v>0</v>
      </c>
      <c r="BF416" s="184">
        <f>IF(N416="snížená",J416,0)</f>
        <v>0</v>
      </c>
      <c r="BG416" s="184">
        <f>IF(N416="zákl. přenesená",J416,0)</f>
        <v>0</v>
      </c>
      <c r="BH416" s="184">
        <f>IF(N416="sníž. přenesená",J416,0)</f>
        <v>0</v>
      </c>
      <c r="BI416" s="184">
        <f>IF(N416="nulová",J416,0)</f>
        <v>0</v>
      </c>
      <c r="BJ416" s="19" t="s">
        <v>87</v>
      </c>
      <c r="BK416" s="184">
        <f>ROUND(I416*H416,2)</f>
        <v>0</v>
      </c>
      <c r="BL416" s="19" t="s">
        <v>503</v>
      </c>
      <c r="BM416" s="183" t="s">
        <v>2313</v>
      </c>
    </row>
    <row r="417" s="2" customFormat="1" ht="6.96" customHeight="1">
      <c r="A417" s="38"/>
      <c r="B417" s="60"/>
      <c r="C417" s="61"/>
      <c r="D417" s="61"/>
      <c r="E417" s="61"/>
      <c r="F417" s="61"/>
      <c r="G417" s="61"/>
      <c r="H417" s="61"/>
      <c r="I417" s="61"/>
      <c r="J417" s="61"/>
      <c r="K417" s="61"/>
      <c r="L417" s="39"/>
      <c r="M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</row>
  </sheetData>
  <autoFilter ref="C133:K416"/>
  <mergeCells count="9">
    <mergeCell ref="E7:H7"/>
    <mergeCell ref="E9:H9"/>
    <mergeCell ref="E18:H18"/>
    <mergeCell ref="E27:H27"/>
    <mergeCell ref="E85:H85"/>
    <mergeCell ref="E87:H87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576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ROUND((SUM(BE121:BE194)),  2)</f>
        <v>0</v>
      </c>
      <c r="G33" s="38"/>
      <c r="H33" s="38"/>
      <c r="I33" s="128">
        <v>0.20999999999999999</v>
      </c>
      <c r="J33" s="127">
        <f>ROUND(((SUM(BE121:BE194))*I33),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ROUND((SUM(BF121:BF194)),  2)</f>
        <v>0</v>
      </c>
      <c r="G34" s="38"/>
      <c r="H34" s="38"/>
      <c r="I34" s="128">
        <v>0.12</v>
      </c>
      <c r="J34" s="127">
        <f>ROUND(((SUM(BF121:BF194))*I34),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ROUND((SUM(BG121:BG194)),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ROUND((SUM(BH121:BH194)),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ROUND((SUM(BI121:BI194)),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201.3 - Stavební přípomoce při elektromontážích - místnosti č. 301, 302, 315, 316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J137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J144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J145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201.3 - Stavební přípomoce při elektromontážích - místnosti č. 301, 302, 315, 316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P122+P144</f>
        <v>0</v>
      </c>
      <c r="Q121" s="90"/>
      <c r="R121" s="155">
        <f>R122+R144</f>
        <v>0.038657200000000003</v>
      </c>
      <c r="S121" s="90"/>
      <c r="T121" s="156">
        <f>T122+T144</f>
        <v>1.2569000000000001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BK122+BK144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P123+P137</f>
        <v>0</v>
      </c>
      <c r="Q122" s="164"/>
      <c r="R122" s="165">
        <f>R123+R137</f>
        <v>1.7200000000000001E-05</v>
      </c>
      <c r="S122" s="164"/>
      <c r="T122" s="166">
        <f>T123+T137</f>
        <v>0.30660000000000004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BK123+BK137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SUM(P124:P136)</f>
        <v>0</v>
      </c>
      <c r="Q123" s="164"/>
      <c r="R123" s="165">
        <f>SUM(R124:R136)</f>
        <v>1.7200000000000001E-05</v>
      </c>
      <c r="S123" s="164"/>
      <c r="T123" s="166">
        <f>SUM(T124:T136)</f>
        <v>0.30660000000000004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SUM(BK124:BK136)</f>
        <v>0</v>
      </c>
    </row>
    <row r="124" s="2" customFormat="1" ht="55.5" customHeight="1">
      <c r="A124" s="38"/>
      <c r="B124" s="171"/>
      <c r="C124" s="172" t="s">
        <v>87</v>
      </c>
      <c r="D124" s="172" t="s">
        <v>258</v>
      </c>
      <c r="E124" s="173" t="s">
        <v>585</v>
      </c>
      <c r="F124" s="174" t="s">
        <v>586</v>
      </c>
      <c r="G124" s="175" t="s">
        <v>587</v>
      </c>
      <c r="H124" s="176">
        <v>0.17000000000000001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0</v>
      </c>
      <c r="R124" s="181">
        <f>Q124*H124</f>
        <v>0</v>
      </c>
      <c r="S124" s="181">
        <v>1.8</v>
      </c>
      <c r="T124" s="182">
        <f>S124*H124</f>
        <v>0.30600000000000005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588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589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590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591</v>
      </c>
      <c r="G127" s="14"/>
      <c r="H127" s="196">
        <v>0.085000000000000006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592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3" customFormat="1">
      <c r="A129" s="13"/>
      <c r="B129" s="185"/>
      <c r="C129" s="13"/>
      <c r="D129" s="186" t="s">
        <v>265</v>
      </c>
      <c r="E129" s="187" t="s">
        <v>1</v>
      </c>
      <c r="F129" s="188" t="s">
        <v>593</v>
      </c>
      <c r="G129" s="13"/>
      <c r="H129" s="187" t="s">
        <v>1</v>
      </c>
      <c r="I129" s="189"/>
      <c r="J129" s="13"/>
      <c r="K129" s="13"/>
      <c r="L129" s="185"/>
      <c r="M129" s="190"/>
      <c r="N129" s="191"/>
      <c r="O129" s="191"/>
      <c r="P129" s="191"/>
      <c r="Q129" s="191"/>
      <c r="R129" s="191"/>
      <c r="S129" s="191"/>
      <c r="T129" s="19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187" t="s">
        <v>265</v>
      </c>
      <c r="AU129" s="187" t="s">
        <v>90</v>
      </c>
      <c r="AV129" s="13" t="s">
        <v>87</v>
      </c>
      <c r="AW129" s="13" t="s">
        <v>35</v>
      </c>
      <c r="AX129" s="13" t="s">
        <v>79</v>
      </c>
      <c r="AY129" s="187" t="s">
        <v>255</v>
      </c>
    </row>
    <row r="130" s="14" customFormat="1">
      <c r="A130" s="14"/>
      <c r="B130" s="193"/>
      <c r="C130" s="14"/>
      <c r="D130" s="186" t="s">
        <v>265</v>
      </c>
      <c r="E130" s="194" t="s">
        <v>1</v>
      </c>
      <c r="F130" s="195" t="s">
        <v>591</v>
      </c>
      <c r="G130" s="14"/>
      <c r="H130" s="196">
        <v>0.085000000000000006</v>
      </c>
      <c r="I130" s="197"/>
      <c r="J130" s="14"/>
      <c r="K130" s="14"/>
      <c r="L130" s="193"/>
      <c r="M130" s="198"/>
      <c r="N130" s="199"/>
      <c r="O130" s="199"/>
      <c r="P130" s="199"/>
      <c r="Q130" s="199"/>
      <c r="R130" s="199"/>
      <c r="S130" s="199"/>
      <c r="T130" s="200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194" t="s">
        <v>265</v>
      </c>
      <c r="AU130" s="194" t="s">
        <v>90</v>
      </c>
      <c r="AV130" s="14" t="s">
        <v>90</v>
      </c>
      <c r="AW130" s="14" t="s">
        <v>35</v>
      </c>
      <c r="AX130" s="14" t="s">
        <v>79</v>
      </c>
      <c r="AY130" s="194" t="s">
        <v>255</v>
      </c>
    </row>
    <row r="131" s="15" customFormat="1">
      <c r="A131" s="15"/>
      <c r="B131" s="201"/>
      <c r="C131" s="15"/>
      <c r="D131" s="186" t="s">
        <v>265</v>
      </c>
      <c r="E131" s="202" t="s">
        <v>1</v>
      </c>
      <c r="F131" s="203" t="s">
        <v>269</v>
      </c>
      <c r="G131" s="15"/>
      <c r="H131" s="204">
        <v>0.17000000000000001</v>
      </c>
      <c r="I131" s="205"/>
      <c r="J131" s="15"/>
      <c r="K131" s="15"/>
      <c r="L131" s="201"/>
      <c r="M131" s="206"/>
      <c r="N131" s="207"/>
      <c r="O131" s="207"/>
      <c r="P131" s="207"/>
      <c r="Q131" s="207"/>
      <c r="R131" s="207"/>
      <c r="S131" s="207"/>
      <c r="T131" s="208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02" t="s">
        <v>265</v>
      </c>
      <c r="AU131" s="202" t="s">
        <v>90</v>
      </c>
      <c r="AV131" s="15" t="s">
        <v>270</v>
      </c>
      <c r="AW131" s="15" t="s">
        <v>35</v>
      </c>
      <c r="AX131" s="15" t="s">
        <v>87</v>
      </c>
      <c r="AY131" s="202" t="s">
        <v>255</v>
      </c>
    </row>
    <row r="132" s="2" customFormat="1" ht="24.15" customHeight="1">
      <c r="A132" s="38"/>
      <c r="B132" s="171"/>
      <c r="C132" s="172" t="s">
        <v>90</v>
      </c>
      <c r="D132" s="172" t="s">
        <v>258</v>
      </c>
      <c r="E132" s="173" t="s">
        <v>594</v>
      </c>
      <c r="F132" s="174" t="s">
        <v>595</v>
      </c>
      <c r="G132" s="175" t="s">
        <v>297</v>
      </c>
      <c r="H132" s="176">
        <v>0.20000000000000001</v>
      </c>
      <c r="I132" s="177"/>
      <c r="J132" s="178">
        <f>ROUND(I132*H132,2)</f>
        <v>0</v>
      </c>
      <c r="K132" s="174" t="s">
        <v>262</v>
      </c>
      <c r="L132" s="39"/>
      <c r="M132" s="179" t="s">
        <v>1</v>
      </c>
      <c r="N132" s="180" t="s">
        <v>44</v>
      </c>
      <c r="O132" s="77"/>
      <c r="P132" s="181">
        <f>O132*H132</f>
        <v>0</v>
      </c>
      <c r="Q132" s="181">
        <v>8.6000000000000003E-05</v>
      </c>
      <c r="R132" s="181">
        <f>Q132*H132</f>
        <v>1.7200000000000001E-05</v>
      </c>
      <c r="S132" s="181">
        <v>0.0030000000000000001</v>
      </c>
      <c r="T132" s="182">
        <f>S132*H132</f>
        <v>0.00060000000000000006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3" t="s">
        <v>270</v>
      </c>
      <c r="AT132" s="183" t="s">
        <v>258</v>
      </c>
      <c r="AU132" s="183" t="s">
        <v>90</v>
      </c>
      <c r="AY132" s="19" t="s">
        <v>255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19" t="s">
        <v>87</v>
      </c>
      <c r="BK132" s="184">
        <f>ROUND(I132*H132,2)</f>
        <v>0</v>
      </c>
      <c r="BL132" s="19" t="s">
        <v>270</v>
      </c>
      <c r="BM132" s="183" t="s">
        <v>596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597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598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4" customFormat="1">
      <c r="A135" s="14"/>
      <c r="B135" s="193"/>
      <c r="C135" s="14"/>
      <c r="D135" s="186" t="s">
        <v>265</v>
      </c>
      <c r="E135" s="194" t="s">
        <v>1</v>
      </c>
      <c r="F135" s="195" t="s">
        <v>599</v>
      </c>
      <c r="G135" s="14"/>
      <c r="H135" s="196">
        <v>0.20000000000000001</v>
      </c>
      <c r="I135" s="197"/>
      <c r="J135" s="14"/>
      <c r="K135" s="14"/>
      <c r="L135" s="193"/>
      <c r="M135" s="198"/>
      <c r="N135" s="199"/>
      <c r="O135" s="199"/>
      <c r="P135" s="199"/>
      <c r="Q135" s="199"/>
      <c r="R135" s="199"/>
      <c r="S135" s="199"/>
      <c r="T135" s="20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4" t="s">
        <v>265</v>
      </c>
      <c r="AU135" s="194" t="s">
        <v>90</v>
      </c>
      <c r="AV135" s="14" t="s">
        <v>90</v>
      </c>
      <c r="AW135" s="14" t="s">
        <v>35</v>
      </c>
      <c r="AX135" s="14" t="s">
        <v>79</v>
      </c>
      <c r="AY135" s="194" t="s">
        <v>255</v>
      </c>
    </row>
    <row r="136" s="15" customFormat="1">
      <c r="A136" s="15"/>
      <c r="B136" s="201"/>
      <c r="C136" s="15"/>
      <c r="D136" s="186" t="s">
        <v>265</v>
      </c>
      <c r="E136" s="202" t="s">
        <v>1</v>
      </c>
      <c r="F136" s="203" t="s">
        <v>269</v>
      </c>
      <c r="G136" s="15"/>
      <c r="H136" s="204">
        <v>0.20000000000000001</v>
      </c>
      <c r="I136" s="205"/>
      <c r="J136" s="15"/>
      <c r="K136" s="15"/>
      <c r="L136" s="201"/>
      <c r="M136" s="206"/>
      <c r="N136" s="207"/>
      <c r="O136" s="207"/>
      <c r="P136" s="207"/>
      <c r="Q136" s="207"/>
      <c r="R136" s="207"/>
      <c r="S136" s="207"/>
      <c r="T136" s="208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2" t="s">
        <v>265</v>
      </c>
      <c r="AU136" s="202" t="s">
        <v>90</v>
      </c>
      <c r="AV136" s="15" t="s">
        <v>270</v>
      </c>
      <c r="AW136" s="15" t="s">
        <v>35</v>
      </c>
      <c r="AX136" s="15" t="s">
        <v>87</v>
      </c>
      <c r="AY136" s="202" t="s">
        <v>255</v>
      </c>
    </row>
    <row r="137" s="12" customFormat="1" ht="22.8" customHeight="1">
      <c r="A137" s="12"/>
      <c r="B137" s="158"/>
      <c r="C137" s="12"/>
      <c r="D137" s="159" t="s">
        <v>78</v>
      </c>
      <c r="E137" s="169" t="s">
        <v>600</v>
      </c>
      <c r="F137" s="169" t="s">
        <v>601</v>
      </c>
      <c r="G137" s="12"/>
      <c r="H137" s="12"/>
      <c r="I137" s="161"/>
      <c r="J137" s="170">
        <f>BK137</f>
        <v>0</v>
      </c>
      <c r="K137" s="12"/>
      <c r="L137" s="158"/>
      <c r="M137" s="163"/>
      <c r="N137" s="164"/>
      <c r="O137" s="164"/>
      <c r="P137" s="165">
        <f>SUM(P138:P143)</f>
        <v>0</v>
      </c>
      <c r="Q137" s="164"/>
      <c r="R137" s="165">
        <f>SUM(R138:R143)</f>
        <v>0</v>
      </c>
      <c r="S137" s="164"/>
      <c r="T137" s="166">
        <f>SUM(T138:T143)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87</v>
      </c>
      <c r="AY137" s="159" t="s">
        <v>255</v>
      </c>
      <c r="BK137" s="168">
        <f>SUM(BK138:BK143)</f>
        <v>0</v>
      </c>
    </row>
    <row r="138" s="2" customFormat="1" ht="44.25" customHeight="1">
      <c r="A138" s="38"/>
      <c r="B138" s="171"/>
      <c r="C138" s="172" t="s">
        <v>268</v>
      </c>
      <c r="D138" s="172" t="s">
        <v>258</v>
      </c>
      <c r="E138" s="173" t="s">
        <v>602</v>
      </c>
      <c r="F138" s="174" t="s">
        <v>603</v>
      </c>
      <c r="G138" s="175" t="s">
        <v>604</v>
      </c>
      <c r="H138" s="176">
        <v>0.307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270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605</v>
      </c>
    </row>
    <row r="139" s="2" customFormat="1" ht="33" customHeight="1">
      <c r="A139" s="38"/>
      <c r="B139" s="171"/>
      <c r="C139" s="172" t="s">
        <v>270</v>
      </c>
      <c r="D139" s="172" t="s">
        <v>258</v>
      </c>
      <c r="E139" s="173" t="s">
        <v>606</v>
      </c>
      <c r="F139" s="174" t="s">
        <v>607</v>
      </c>
      <c r="G139" s="175" t="s">
        <v>604</v>
      </c>
      <c r="H139" s="176">
        <v>0.307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608</v>
      </c>
    </row>
    <row r="140" s="2" customFormat="1" ht="44.25" customHeight="1">
      <c r="A140" s="38"/>
      <c r="B140" s="171"/>
      <c r="C140" s="172" t="s">
        <v>282</v>
      </c>
      <c r="D140" s="172" t="s">
        <v>258</v>
      </c>
      <c r="E140" s="173" t="s">
        <v>609</v>
      </c>
      <c r="F140" s="174" t="s">
        <v>610</v>
      </c>
      <c r="G140" s="175" t="s">
        <v>604</v>
      </c>
      <c r="H140" s="176">
        <v>4.6050000000000004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611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612</v>
      </c>
      <c r="G141" s="14"/>
      <c r="H141" s="196">
        <v>4.6050000000000004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87</v>
      </c>
      <c r="AY141" s="194" t="s">
        <v>255</v>
      </c>
    </row>
    <row r="142" s="2" customFormat="1" ht="37.8" customHeight="1">
      <c r="A142" s="38"/>
      <c r="B142" s="171"/>
      <c r="C142" s="172" t="s">
        <v>287</v>
      </c>
      <c r="D142" s="172" t="s">
        <v>258</v>
      </c>
      <c r="E142" s="173" t="s">
        <v>613</v>
      </c>
      <c r="F142" s="174" t="s">
        <v>614</v>
      </c>
      <c r="G142" s="175" t="s">
        <v>604</v>
      </c>
      <c r="H142" s="176">
        <v>0.307</v>
      </c>
      <c r="I142" s="177"/>
      <c r="J142" s="178">
        <f>ROUND(I142*H142,2)</f>
        <v>0</v>
      </c>
      <c r="K142" s="174" t="s">
        <v>262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270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270</v>
      </c>
      <c r="BM142" s="183" t="s">
        <v>615</v>
      </c>
    </row>
    <row r="143" s="2" customFormat="1" ht="44.25" customHeight="1">
      <c r="A143" s="38"/>
      <c r="B143" s="171"/>
      <c r="C143" s="172" t="s">
        <v>291</v>
      </c>
      <c r="D143" s="172" t="s">
        <v>258</v>
      </c>
      <c r="E143" s="173" t="s">
        <v>616</v>
      </c>
      <c r="F143" s="174" t="s">
        <v>617</v>
      </c>
      <c r="G143" s="175" t="s">
        <v>604</v>
      </c>
      <c r="H143" s="176">
        <v>0.307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270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618</v>
      </c>
    </row>
    <row r="144" s="12" customFormat="1" ht="25.92" customHeight="1">
      <c r="A144" s="12"/>
      <c r="B144" s="158"/>
      <c r="C144" s="12"/>
      <c r="D144" s="159" t="s">
        <v>78</v>
      </c>
      <c r="E144" s="160" t="s">
        <v>277</v>
      </c>
      <c r="F144" s="160" t="s">
        <v>619</v>
      </c>
      <c r="G144" s="12"/>
      <c r="H144" s="12"/>
      <c r="I144" s="161"/>
      <c r="J144" s="162">
        <f>BK144</f>
        <v>0</v>
      </c>
      <c r="K144" s="12"/>
      <c r="L144" s="158"/>
      <c r="M144" s="163"/>
      <c r="N144" s="164"/>
      <c r="O144" s="164"/>
      <c r="P144" s="165">
        <f>P145</f>
        <v>0</v>
      </c>
      <c r="Q144" s="164"/>
      <c r="R144" s="165">
        <f>R145</f>
        <v>0.038640000000000001</v>
      </c>
      <c r="S144" s="164"/>
      <c r="T144" s="166">
        <f>T145</f>
        <v>0.95030000000000014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59" t="s">
        <v>268</v>
      </c>
      <c r="AT144" s="167" t="s">
        <v>78</v>
      </c>
      <c r="AU144" s="167" t="s">
        <v>79</v>
      </c>
      <c r="AY144" s="159" t="s">
        <v>255</v>
      </c>
      <c r="BK144" s="168">
        <f>BK145</f>
        <v>0</v>
      </c>
    </row>
    <row r="145" s="12" customFormat="1" ht="22.8" customHeight="1">
      <c r="A145" s="12"/>
      <c r="B145" s="158"/>
      <c r="C145" s="12"/>
      <c r="D145" s="159" t="s">
        <v>78</v>
      </c>
      <c r="E145" s="169" t="s">
        <v>620</v>
      </c>
      <c r="F145" s="169" t="s">
        <v>621</v>
      </c>
      <c r="G145" s="12"/>
      <c r="H145" s="12"/>
      <c r="I145" s="161"/>
      <c r="J145" s="170">
        <f>BK145</f>
        <v>0</v>
      </c>
      <c r="K145" s="12"/>
      <c r="L145" s="158"/>
      <c r="M145" s="163"/>
      <c r="N145" s="164"/>
      <c r="O145" s="164"/>
      <c r="P145" s="165">
        <f>SUM(P146:P194)</f>
        <v>0</v>
      </c>
      <c r="Q145" s="164"/>
      <c r="R145" s="165">
        <f>SUM(R146:R194)</f>
        <v>0.038640000000000001</v>
      </c>
      <c r="S145" s="164"/>
      <c r="T145" s="166">
        <f>SUM(T146:T194)</f>
        <v>0.95030000000000014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59" t="s">
        <v>268</v>
      </c>
      <c r="AT145" s="167" t="s">
        <v>78</v>
      </c>
      <c r="AU145" s="167" t="s">
        <v>87</v>
      </c>
      <c r="AY145" s="159" t="s">
        <v>255</v>
      </c>
      <c r="BK145" s="168">
        <f>SUM(BK146:BK194)</f>
        <v>0</v>
      </c>
    </row>
    <row r="146" s="2" customFormat="1" ht="24.15" customHeight="1">
      <c r="A146" s="38"/>
      <c r="B146" s="171"/>
      <c r="C146" s="172" t="s">
        <v>280</v>
      </c>
      <c r="D146" s="172" t="s">
        <v>258</v>
      </c>
      <c r="E146" s="173" t="s">
        <v>622</v>
      </c>
      <c r="F146" s="174" t="s">
        <v>623</v>
      </c>
      <c r="G146" s="175" t="s">
        <v>297</v>
      </c>
      <c r="H146" s="176">
        <v>82.799999999999997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0.00014999999999999999</v>
      </c>
      <c r="R146" s="181">
        <f>Q146*H146</f>
        <v>0.012419999999999999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342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342</v>
      </c>
      <c r="BM146" s="183" t="s">
        <v>624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625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626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3" customFormat="1">
      <c r="A149" s="13"/>
      <c r="B149" s="185"/>
      <c r="C149" s="13"/>
      <c r="D149" s="186" t="s">
        <v>265</v>
      </c>
      <c r="E149" s="187" t="s">
        <v>1</v>
      </c>
      <c r="F149" s="188" t="s">
        <v>627</v>
      </c>
      <c r="G149" s="13"/>
      <c r="H149" s="187" t="s">
        <v>1</v>
      </c>
      <c r="I149" s="189"/>
      <c r="J149" s="13"/>
      <c r="K149" s="13"/>
      <c r="L149" s="185"/>
      <c r="M149" s="190"/>
      <c r="N149" s="191"/>
      <c r="O149" s="191"/>
      <c r="P149" s="191"/>
      <c r="Q149" s="191"/>
      <c r="R149" s="191"/>
      <c r="S149" s="191"/>
      <c r="T149" s="19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187" t="s">
        <v>265</v>
      </c>
      <c r="AU149" s="187" t="s">
        <v>90</v>
      </c>
      <c r="AV149" s="13" t="s">
        <v>87</v>
      </c>
      <c r="AW149" s="13" t="s">
        <v>35</v>
      </c>
      <c r="AX149" s="13" t="s">
        <v>79</v>
      </c>
      <c r="AY149" s="187" t="s">
        <v>255</v>
      </c>
    </row>
    <row r="150" s="13" customFormat="1">
      <c r="A150" s="13"/>
      <c r="B150" s="185"/>
      <c r="C150" s="13"/>
      <c r="D150" s="186" t="s">
        <v>265</v>
      </c>
      <c r="E150" s="187" t="s">
        <v>1</v>
      </c>
      <c r="F150" s="188" t="s">
        <v>628</v>
      </c>
      <c r="G150" s="13"/>
      <c r="H150" s="187" t="s">
        <v>1</v>
      </c>
      <c r="I150" s="189"/>
      <c r="J150" s="13"/>
      <c r="K150" s="13"/>
      <c r="L150" s="185"/>
      <c r="M150" s="190"/>
      <c r="N150" s="191"/>
      <c r="O150" s="191"/>
      <c r="P150" s="191"/>
      <c r="Q150" s="191"/>
      <c r="R150" s="191"/>
      <c r="S150" s="191"/>
      <c r="T150" s="19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187" t="s">
        <v>265</v>
      </c>
      <c r="AU150" s="187" t="s">
        <v>90</v>
      </c>
      <c r="AV150" s="13" t="s">
        <v>87</v>
      </c>
      <c r="AW150" s="13" t="s">
        <v>35</v>
      </c>
      <c r="AX150" s="13" t="s">
        <v>79</v>
      </c>
      <c r="AY150" s="187" t="s">
        <v>255</v>
      </c>
    </row>
    <row r="151" s="14" customFormat="1">
      <c r="A151" s="14"/>
      <c r="B151" s="193"/>
      <c r="C151" s="14"/>
      <c r="D151" s="186" t="s">
        <v>265</v>
      </c>
      <c r="E151" s="194" t="s">
        <v>1</v>
      </c>
      <c r="F151" s="195" t="s">
        <v>629</v>
      </c>
      <c r="G151" s="14"/>
      <c r="H151" s="196">
        <v>82.799999999999997</v>
      </c>
      <c r="I151" s="197"/>
      <c r="J151" s="14"/>
      <c r="K151" s="14"/>
      <c r="L151" s="193"/>
      <c r="M151" s="198"/>
      <c r="N151" s="199"/>
      <c r="O151" s="199"/>
      <c r="P151" s="199"/>
      <c r="Q151" s="199"/>
      <c r="R151" s="199"/>
      <c r="S151" s="199"/>
      <c r="T151" s="20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194" t="s">
        <v>265</v>
      </c>
      <c r="AU151" s="194" t="s">
        <v>90</v>
      </c>
      <c r="AV151" s="14" t="s">
        <v>90</v>
      </c>
      <c r="AW151" s="14" t="s">
        <v>35</v>
      </c>
      <c r="AX151" s="14" t="s">
        <v>79</v>
      </c>
      <c r="AY151" s="194" t="s">
        <v>255</v>
      </c>
    </row>
    <row r="152" s="15" customFormat="1">
      <c r="A152" s="15"/>
      <c r="B152" s="201"/>
      <c r="C152" s="15"/>
      <c r="D152" s="186" t="s">
        <v>265</v>
      </c>
      <c r="E152" s="202" t="s">
        <v>1</v>
      </c>
      <c r="F152" s="203" t="s">
        <v>269</v>
      </c>
      <c r="G152" s="15"/>
      <c r="H152" s="204">
        <v>82.799999999999997</v>
      </c>
      <c r="I152" s="205"/>
      <c r="J152" s="15"/>
      <c r="K152" s="15"/>
      <c r="L152" s="201"/>
      <c r="M152" s="206"/>
      <c r="N152" s="207"/>
      <c r="O152" s="207"/>
      <c r="P152" s="207"/>
      <c r="Q152" s="207"/>
      <c r="R152" s="207"/>
      <c r="S152" s="207"/>
      <c r="T152" s="208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02" t="s">
        <v>265</v>
      </c>
      <c r="AU152" s="202" t="s">
        <v>90</v>
      </c>
      <c r="AV152" s="15" t="s">
        <v>270</v>
      </c>
      <c r="AW152" s="15" t="s">
        <v>35</v>
      </c>
      <c r="AX152" s="15" t="s">
        <v>87</v>
      </c>
      <c r="AY152" s="202" t="s">
        <v>255</v>
      </c>
    </row>
    <row r="153" s="2" customFormat="1" ht="24.15" customHeight="1">
      <c r="A153" s="38"/>
      <c r="B153" s="171"/>
      <c r="C153" s="172" t="s">
        <v>301</v>
      </c>
      <c r="D153" s="172" t="s">
        <v>258</v>
      </c>
      <c r="E153" s="173" t="s">
        <v>630</v>
      </c>
      <c r="F153" s="174" t="s">
        <v>631</v>
      </c>
      <c r="G153" s="175" t="s">
        <v>297</v>
      </c>
      <c r="H153" s="176">
        <v>20.699999999999999</v>
      </c>
      <c r="I153" s="177"/>
      <c r="J153" s="178">
        <f>ROUND(I153*H153,2)</f>
        <v>0</v>
      </c>
      <c r="K153" s="174" t="s">
        <v>262</v>
      </c>
      <c r="L153" s="39"/>
      <c r="M153" s="179" t="s">
        <v>1</v>
      </c>
      <c r="N153" s="180" t="s">
        <v>44</v>
      </c>
      <c r="O153" s="77"/>
      <c r="P153" s="181">
        <f>O153*H153</f>
        <v>0</v>
      </c>
      <c r="Q153" s="181">
        <v>0.00042000000000000002</v>
      </c>
      <c r="R153" s="181">
        <f>Q153*H153</f>
        <v>0.0086940000000000003</v>
      </c>
      <c r="S153" s="181">
        <v>0</v>
      </c>
      <c r="T153" s="18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3" t="s">
        <v>342</v>
      </c>
      <c r="AT153" s="183" t="s">
        <v>258</v>
      </c>
      <c r="AU153" s="183" t="s">
        <v>90</v>
      </c>
      <c r="AY153" s="19" t="s">
        <v>255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19" t="s">
        <v>87</v>
      </c>
      <c r="BK153" s="184">
        <f>ROUND(I153*H153,2)</f>
        <v>0</v>
      </c>
      <c r="BL153" s="19" t="s">
        <v>342</v>
      </c>
      <c r="BM153" s="183" t="s">
        <v>632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625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3" customFormat="1">
      <c r="A155" s="13"/>
      <c r="B155" s="185"/>
      <c r="C155" s="13"/>
      <c r="D155" s="186" t="s">
        <v>265</v>
      </c>
      <c r="E155" s="187" t="s">
        <v>1</v>
      </c>
      <c r="F155" s="188" t="s">
        <v>633</v>
      </c>
      <c r="G155" s="13"/>
      <c r="H155" s="187" t="s">
        <v>1</v>
      </c>
      <c r="I155" s="189"/>
      <c r="J155" s="13"/>
      <c r="K155" s="13"/>
      <c r="L155" s="185"/>
      <c r="M155" s="190"/>
      <c r="N155" s="191"/>
      <c r="O155" s="191"/>
      <c r="P155" s="191"/>
      <c r="Q155" s="191"/>
      <c r="R155" s="191"/>
      <c r="S155" s="191"/>
      <c r="T155" s="19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87" t="s">
        <v>265</v>
      </c>
      <c r="AU155" s="187" t="s">
        <v>90</v>
      </c>
      <c r="AV155" s="13" t="s">
        <v>87</v>
      </c>
      <c r="AW155" s="13" t="s">
        <v>35</v>
      </c>
      <c r="AX155" s="13" t="s">
        <v>79</v>
      </c>
      <c r="AY155" s="187" t="s">
        <v>255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627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3" customFormat="1">
      <c r="A157" s="13"/>
      <c r="B157" s="185"/>
      <c r="C157" s="13"/>
      <c r="D157" s="186" t="s">
        <v>265</v>
      </c>
      <c r="E157" s="187" t="s">
        <v>1</v>
      </c>
      <c r="F157" s="188" t="s">
        <v>628</v>
      </c>
      <c r="G157" s="13"/>
      <c r="H157" s="187" t="s">
        <v>1</v>
      </c>
      <c r="I157" s="189"/>
      <c r="J157" s="13"/>
      <c r="K157" s="13"/>
      <c r="L157" s="185"/>
      <c r="M157" s="190"/>
      <c r="N157" s="191"/>
      <c r="O157" s="191"/>
      <c r="P157" s="191"/>
      <c r="Q157" s="191"/>
      <c r="R157" s="191"/>
      <c r="S157" s="191"/>
      <c r="T157" s="19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87" t="s">
        <v>265</v>
      </c>
      <c r="AU157" s="187" t="s">
        <v>90</v>
      </c>
      <c r="AV157" s="13" t="s">
        <v>87</v>
      </c>
      <c r="AW157" s="13" t="s">
        <v>35</v>
      </c>
      <c r="AX157" s="13" t="s">
        <v>79</v>
      </c>
      <c r="AY157" s="187" t="s">
        <v>255</v>
      </c>
    </row>
    <row r="158" s="14" customFormat="1">
      <c r="A158" s="14"/>
      <c r="B158" s="193"/>
      <c r="C158" s="14"/>
      <c r="D158" s="186" t="s">
        <v>265</v>
      </c>
      <c r="E158" s="194" t="s">
        <v>1</v>
      </c>
      <c r="F158" s="195" t="s">
        <v>634</v>
      </c>
      <c r="G158" s="14"/>
      <c r="H158" s="196">
        <v>20.699999999999999</v>
      </c>
      <c r="I158" s="197"/>
      <c r="J158" s="14"/>
      <c r="K158" s="14"/>
      <c r="L158" s="193"/>
      <c r="M158" s="198"/>
      <c r="N158" s="199"/>
      <c r="O158" s="199"/>
      <c r="P158" s="199"/>
      <c r="Q158" s="199"/>
      <c r="R158" s="199"/>
      <c r="S158" s="199"/>
      <c r="T158" s="20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194" t="s">
        <v>265</v>
      </c>
      <c r="AU158" s="194" t="s">
        <v>90</v>
      </c>
      <c r="AV158" s="14" t="s">
        <v>90</v>
      </c>
      <c r="AW158" s="14" t="s">
        <v>35</v>
      </c>
      <c r="AX158" s="14" t="s">
        <v>79</v>
      </c>
      <c r="AY158" s="194" t="s">
        <v>255</v>
      </c>
    </row>
    <row r="159" s="15" customFormat="1">
      <c r="A159" s="15"/>
      <c r="B159" s="201"/>
      <c r="C159" s="15"/>
      <c r="D159" s="186" t="s">
        <v>265</v>
      </c>
      <c r="E159" s="202" t="s">
        <v>1</v>
      </c>
      <c r="F159" s="203" t="s">
        <v>269</v>
      </c>
      <c r="G159" s="15"/>
      <c r="H159" s="204">
        <v>20.699999999999999</v>
      </c>
      <c r="I159" s="205"/>
      <c r="J159" s="15"/>
      <c r="K159" s="15"/>
      <c r="L159" s="201"/>
      <c r="M159" s="206"/>
      <c r="N159" s="207"/>
      <c r="O159" s="207"/>
      <c r="P159" s="207"/>
      <c r="Q159" s="207"/>
      <c r="R159" s="207"/>
      <c r="S159" s="207"/>
      <c r="T159" s="208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02" t="s">
        <v>265</v>
      </c>
      <c r="AU159" s="202" t="s">
        <v>90</v>
      </c>
      <c r="AV159" s="15" t="s">
        <v>270</v>
      </c>
      <c r="AW159" s="15" t="s">
        <v>35</v>
      </c>
      <c r="AX159" s="15" t="s">
        <v>87</v>
      </c>
      <c r="AY159" s="202" t="s">
        <v>255</v>
      </c>
    </row>
    <row r="160" s="2" customFormat="1" ht="33" customHeight="1">
      <c r="A160" s="38"/>
      <c r="B160" s="171"/>
      <c r="C160" s="172" t="s">
        <v>307</v>
      </c>
      <c r="D160" s="172" t="s">
        <v>258</v>
      </c>
      <c r="E160" s="173" t="s">
        <v>635</v>
      </c>
      <c r="F160" s="174" t="s">
        <v>636</v>
      </c>
      <c r="G160" s="175" t="s">
        <v>297</v>
      </c>
      <c r="H160" s="176">
        <v>13.800000000000001</v>
      </c>
      <c r="I160" s="177"/>
      <c r="J160" s="178">
        <f>ROUND(I160*H160,2)</f>
        <v>0</v>
      </c>
      <c r="K160" s="174" t="s">
        <v>262</v>
      </c>
      <c r="L160" s="39"/>
      <c r="M160" s="179" t="s">
        <v>1</v>
      </c>
      <c r="N160" s="180" t="s">
        <v>44</v>
      </c>
      <c r="O160" s="77"/>
      <c r="P160" s="181">
        <f>O160*H160</f>
        <v>0</v>
      </c>
      <c r="Q160" s="181">
        <v>0.0012700000000000001</v>
      </c>
      <c r="R160" s="181">
        <f>Q160*H160</f>
        <v>0.017526000000000003</v>
      </c>
      <c r="S160" s="181">
        <v>0</v>
      </c>
      <c r="T160" s="18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83" t="s">
        <v>342</v>
      </c>
      <c r="AT160" s="183" t="s">
        <v>258</v>
      </c>
      <c r="AU160" s="183" t="s">
        <v>90</v>
      </c>
      <c r="AY160" s="19" t="s">
        <v>255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19" t="s">
        <v>87</v>
      </c>
      <c r="BK160" s="184">
        <f>ROUND(I160*H160,2)</f>
        <v>0</v>
      </c>
      <c r="BL160" s="19" t="s">
        <v>342</v>
      </c>
      <c r="BM160" s="183" t="s">
        <v>637</v>
      </c>
    </row>
    <row r="161" s="13" customFormat="1">
      <c r="A161" s="13"/>
      <c r="B161" s="185"/>
      <c r="C161" s="13"/>
      <c r="D161" s="186" t="s">
        <v>265</v>
      </c>
      <c r="E161" s="187" t="s">
        <v>1</v>
      </c>
      <c r="F161" s="188" t="s">
        <v>625</v>
      </c>
      <c r="G161" s="13"/>
      <c r="H161" s="187" t="s">
        <v>1</v>
      </c>
      <c r="I161" s="189"/>
      <c r="J161" s="13"/>
      <c r="K161" s="13"/>
      <c r="L161" s="185"/>
      <c r="M161" s="190"/>
      <c r="N161" s="191"/>
      <c r="O161" s="191"/>
      <c r="P161" s="191"/>
      <c r="Q161" s="191"/>
      <c r="R161" s="191"/>
      <c r="S161" s="191"/>
      <c r="T161" s="19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87" t="s">
        <v>265</v>
      </c>
      <c r="AU161" s="187" t="s">
        <v>90</v>
      </c>
      <c r="AV161" s="13" t="s">
        <v>87</v>
      </c>
      <c r="AW161" s="13" t="s">
        <v>35</v>
      </c>
      <c r="AX161" s="13" t="s">
        <v>79</v>
      </c>
      <c r="AY161" s="187" t="s">
        <v>255</v>
      </c>
    </row>
    <row r="162" s="13" customFormat="1">
      <c r="A162" s="13"/>
      <c r="B162" s="185"/>
      <c r="C162" s="13"/>
      <c r="D162" s="186" t="s">
        <v>265</v>
      </c>
      <c r="E162" s="187" t="s">
        <v>1</v>
      </c>
      <c r="F162" s="188" t="s">
        <v>638</v>
      </c>
      <c r="G162" s="13"/>
      <c r="H162" s="187" t="s">
        <v>1</v>
      </c>
      <c r="I162" s="189"/>
      <c r="J162" s="13"/>
      <c r="K162" s="13"/>
      <c r="L162" s="185"/>
      <c r="M162" s="190"/>
      <c r="N162" s="191"/>
      <c r="O162" s="191"/>
      <c r="P162" s="191"/>
      <c r="Q162" s="191"/>
      <c r="R162" s="191"/>
      <c r="S162" s="191"/>
      <c r="T162" s="19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87" t="s">
        <v>265</v>
      </c>
      <c r="AU162" s="187" t="s">
        <v>90</v>
      </c>
      <c r="AV162" s="13" t="s">
        <v>87</v>
      </c>
      <c r="AW162" s="13" t="s">
        <v>35</v>
      </c>
      <c r="AX162" s="13" t="s">
        <v>79</v>
      </c>
      <c r="AY162" s="187" t="s">
        <v>255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627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628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639</v>
      </c>
      <c r="G165" s="14"/>
      <c r="H165" s="196">
        <v>13.800000000000001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13.800000000000001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37.8" customHeight="1">
      <c r="A167" s="38"/>
      <c r="B167" s="171"/>
      <c r="C167" s="172" t="s">
        <v>312</v>
      </c>
      <c r="D167" s="172" t="s">
        <v>258</v>
      </c>
      <c r="E167" s="173" t="s">
        <v>640</v>
      </c>
      <c r="F167" s="174" t="s">
        <v>641</v>
      </c>
      <c r="G167" s="175" t="s">
        <v>261</v>
      </c>
      <c r="H167" s="176">
        <v>7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0.050000000000000003</v>
      </c>
      <c r="T167" s="182">
        <f>S167*H167</f>
        <v>0.35000000000000003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342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342</v>
      </c>
      <c r="BM167" s="183" t="s">
        <v>642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643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291</v>
      </c>
      <c r="G169" s="14"/>
      <c r="H169" s="196">
        <v>7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7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37.8" customHeight="1">
      <c r="A171" s="38"/>
      <c r="B171" s="171"/>
      <c r="C171" s="172" t="s">
        <v>8</v>
      </c>
      <c r="D171" s="172" t="s">
        <v>258</v>
      </c>
      <c r="E171" s="173" t="s">
        <v>644</v>
      </c>
      <c r="F171" s="174" t="s">
        <v>645</v>
      </c>
      <c r="G171" s="175" t="s">
        <v>297</v>
      </c>
      <c r="H171" s="176">
        <v>82.799999999999997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0.002</v>
      </c>
      <c r="T171" s="182">
        <f>S171*H171</f>
        <v>0.1656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646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647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3" customFormat="1">
      <c r="A173" s="13"/>
      <c r="B173" s="185"/>
      <c r="C173" s="13"/>
      <c r="D173" s="186" t="s">
        <v>265</v>
      </c>
      <c r="E173" s="187" t="s">
        <v>1</v>
      </c>
      <c r="F173" s="188" t="s">
        <v>627</v>
      </c>
      <c r="G173" s="13"/>
      <c r="H173" s="187" t="s">
        <v>1</v>
      </c>
      <c r="I173" s="189"/>
      <c r="J173" s="13"/>
      <c r="K173" s="13"/>
      <c r="L173" s="185"/>
      <c r="M173" s="190"/>
      <c r="N173" s="191"/>
      <c r="O173" s="191"/>
      <c r="P173" s="191"/>
      <c r="Q173" s="191"/>
      <c r="R173" s="191"/>
      <c r="S173" s="191"/>
      <c r="T173" s="19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87" t="s">
        <v>265</v>
      </c>
      <c r="AU173" s="187" t="s">
        <v>90</v>
      </c>
      <c r="AV173" s="13" t="s">
        <v>87</v>
      </c>
      <c r="AW173" s="13" t="s">
        <v>35</v>
      </c>
      <c r="AX173" s="13" t="s">
        <v>79</v>
      </c>
      <c r="AY173" s="187" t="s">
        <v>255</v>
      </c>
    </row>
    <row r="174" s="13" customFormat="1">
      <c r="A174" s="13"/>
      <c r="B174" s="185"/>
      <c r="C174" s="13"/>
      <c r="D174" s="186" t="s">
        <v>265</v>
      </c>
      <c r="E174" s="187" t="s">
        <v>1</v>
      </c>
      <c r="F174" s="188" t="s">
        <v>628</v>
      </c>
      <c r="G174" s="13"/>
      <c r="H174" s="187" t="s">
        <v>1</v>
      </c>
      <c r="I174" s="189"/>
      <c r="J174" s="13"/>
      <c r="K174" s="13"/>
      <c r="L174" s="185"/>
      <c r="M174" s="190"/>
      <c r="N174" s="191"/>
      <c r="O174" s="191"/>
      <c r="P174" s="191"/>
      <c r="Q174" s="191"/>
      <c r="R174" s="191"/>
      <c r="S174" s="191"/>
      <c r="T174" s="19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187" t="s">
        <v>265</v>
      </c>
      <c r="AU174" s="187" t="s">
        <v>90</v>
      </c>
      <c r="AV174" s="13" t="s">
        <v>87</v>
      </c>
      <c r="AW174" s="13" t="s">
        <v>35</v>
      </c>
      <c r="AX174" s="13" t="s">
        <v>79</v>
      </c>
      <c r="AY174" s="187" t="s">
        <v>255</v>
      </c>
    </row>
    <row r="175" s="14" customFormat="1">
      <c r="A175" s="14"/>
      <c r="B175" s="193"/>
      <c r="C175" s="14"/>
      <c r="D175" s="186" t="s">
        <v>265</v>
      </c>
      <c r="E175" s="194" t="s">
        <v>1</v>
      </c>
      <c r="F175" s="195" t="s">
        <v>629</v>
      </c>
      <c r="G175" s="14"/>
      <c r="H175" s="196">
        <v>82.799999999999997</v>
      </c>
      <c r="I175" s="197"/>
      <c r="J175" s="14"/>
      <c r="K175" s="14"/>
      <c r="L175" s="193"/>
      <c r="M175" s="198"/>
      <c r="N175" s="199"/>
      <c r="O175" s="199"/>
      <c r="P175" s="199"/>
      <c r="Q175" s="199"/>
      <c r="R175" s="199"/>
      <c r="S175" s="199"/>
      <c r="T175" s="20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194" t="s">
        <v>265</v>
      </c>
      <c r="AU175" s="194" t="s">
        <v>90</v>
      </c>
      <c r="AV175" s="14" t="s">
        <v>90</v>
      </c>
      <c r="AW175" s="14" t="s">
        <v>35</v>
      </c>
      <c r="AX175" s="14" t="s">
        <v>79</v>
      </c>
      <c r="AY175" s="194" t="s">
        <v>255</v>
      </c>
    </row>
    <row r="176" s="15" customFormat="1">
      <c r="A176" s="15"/>
      <c r="B176" s="201"/>
      <c r="C176" s="15"/>
      <c r="D176" s="186" t="s">
        <v>265</v>
      </c>
      <c r="E176" s="202" t="s">
        <v>1</v>
      </c>
      <c r="F176" s="203" t="s">
        <v>269</v>
      </c>
      <c r="G176" s="15"/>
      <c r="H176" s="204">
        <v>82.799999999999997</v>
      </c>
      <c r="I176" s="205"/>
      <c r="J176" s="15"/>
      <c r="K176" s="15"/>
      <c r="L176" s="201"/>
      <c r="M176" s="206"/>
      <c r="N176" s="207"/>
      <c r="O176" s="207"/>
      <c r="P176" s="207"/>
      <c r="Q176" s="207"/>
      <c r="R176" s="207"/>
      <c r="S176" s="207"/>
      <c r="T176" s="208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02" t="s">
        <v>265</v>
      </c>
      <c r="AU176" s="202" t="s">
        <v>90</v>
      </c>
      <c r="AV176" s="15" t="s">
        <v>270</v>
      </c>
      <c r="AW176" s="15" t="s">
        <v>35</v>
      </c>
      <c r="AX176" s="15" t="s">
        <v>87</v>
      </c>
      <c r="AY176" s="202" t="s">
        <v>255</v>
      </c>
    </row>
    <row r="177" s="2" customFormat="1" ht="37.8" customHeight="1">
      <c r="A177" s="38"/>
      <c r="B177" s="171"/>
      <c r="C177" s="172" t="s">
        <v>320</v>
      </c>
      <c r="D177" s="172" t="s">
        <v>258</v>
      </c>
      <c r="E177" s="173" t="s">
        <v>648</v>
      </c>
      <c r="F177" s="174" t="s">
        <v>649</v>
      </c>
      <c r="G177" s="175" t="s">
        <v>297</v>
      </c>
      <c r="H177" s="176">
        <v>20.699999999999999</v>
      </c>
      <c r="I177" s="177"/>
      <c r="J177" s="178">
        <f>ROUND(I177*H177,2)</f>
        <v>0</v>
      </c>
      <c r="K177" s="174" t="s">
        <v>262</v>
      </c>
      <c r="L177" s="39"/>
      <c r="M177" s="179" t="s">
        <v>1</v>
      </c>
      <c r="N177" s="180" t="s">
        <v>44</v>
      </c>
      <c r="O177" s="77"/>
      <c r="P177" s="181">
        <f>O177*H177</f>
        <v>0</v>
      </c>
      <c r="Q177" s="181">
        <v>0</v>
      </c>
      <c r="R177" s="181">
        <f>Q177*H177</f>
        <v>0</v>
      </c>
      <c r="S177" s="181">
        <v>0.0050000000000000001</v>
      </c>
      <c r="T177" s="182">
        <f>S177*H177</f>
        <v>0.1035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3" t="s">
        <v>342</v>
      </c>
      <c r="AT177" s="183" t="s">
        <v>258</v>
      </c>
      <c r="AU177" s="183" t="s">
        <v>90</v>
      </c>
      <c r="AY177" s="19" t="s">
        <v>255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19" t="s">
        <v>87</v>
      </c>
      <c r="BK177" s="184">
        <f>ROUND(I177*H177,2)</f>
        <v>0</v>
      </c>
      <c r="BL177" s="19" t="s">
        <v>342</v>
      </c>
      <c r="BM177" s="183" t="s">
        <v>650</v>
      </c>
    </row>
    <row r="178" s="13" customFormat="1">
      <c r="A178" s="13"/>
      <c r="B178" s="185"/>
      <c r="C178" s="13"/>
      <c r="D178" s="186" t="s">
        <v>265</v>
      </c>
      <c r="E178" s="187" t="s">
        <v>1</v>
      </c>
      <c r="F178" s="188" t="s">
        <v>651</v>
      </c>
      <c r="G178" s="13"/>
      <c r="H178" s="187" t="s">
        <v>1</v>
      </c>
      <c r="I178" s="189"/>
      <c r="J178" s="13"/>
      <c r="K178" s="13"/>
      <c r="L178" s="185"/>
      <c r="M178" s="190"/>
      <c r="N178" s="191"/>
      <c r="O178" s="191"/>
      <c r="P178" s="191"/>
      <c r="Q178" s="191"/>
      <c r="R178" s="191"/>
      <c r="S178" s="191"/>
      <c r="T178" s="19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87" t="s">
        <v>265</v>
      </c>
      <c r="AU178" s="187" t="s">
        <v>90</v>
      </c>
      <c r="AV178" s="13" t="s">
        <v>87</v>
      </c>
      <c r="AW178" s="13" t="s">
        <v>35</v>
      </c>
      <c r="AX178" s="13" t="s">
        <v>79</v>
      </c>
      <c r="AY178" s="187" t="s">
        <v>255</v>
      </c>
    </row>
    <row r="179" s="13" customFormat="1">
      <c r="A179" s="13"/>
      <c r="B179" s="185"/>
      <c r="C179" s="13"/>
      <c r="D179" s="186" t="s">
        <v>265</v>
      </c>
      <c r="E179" s="187" t="s">
        <v>1</v>
      </c>
      <c r="F179" s="188" t="s">
        <v>627</v>
      </c>
      <c r="G179" s="13"/>
      <c r="H179" s="187" t="s">
        <v>1</v>
      </c>
      <c r="I179" s="189"/>
      <c r="J179" s="13"/>
      <c r="K179" s="13"/>
      <c r="L179" s="185"/>
      <c r="M179" s="190"/>
      <c r="N179" s="191"/>
      <c r="O179" s="191"/>
      <c r="P179" s="191"/>
      <c r="Q179" s="191"/>
      <c r="R179" s="191"/>
      <c r="S179" s="191"/>
      <c r="T179" s="19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87" t="s">
        <v>265</v>
      </c>
      <c r="AU179" s="187" t="s">
        <v>90</v>
      </c>
      <c r="AV179" s="13" t="s">
        <v>87</v>
      </c>
      <c r="AW179" s="13" t="s">
        <v>35</v>
      </c>
      <c r="AX179" s="13" t="s">
        <v>79</v>
      </c>
      <c r="AY179" s="187" t="s">
        <v>255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628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634</v>
      </c>
      <c r="G181" s="14"/>
      <c r="H181" s="196">
        <v>20.699999999999999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20.699999999999999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37.8" customHeight="1">
      <c r="A183" s="38"/>
      <c r="B183" s="171"/>
      <c r="C183" s="172" t="s">
        <v>325</v>
      </c>
      <c r="D183" s="172" t="s">
        <v>258</v>
      </c>
      <c r="E183" s="173" t="s">
        <v>652</v>
      </c>
      <c r="F183" s="174" t="s">
        <v>653</v>
      </c>
      <c r="G183" s="175" t="s">
        <v>297</v>
      </c>
      <c r="H183" s="176">
        <v>13.800000000000001</v>
      </c>
      <c r="I183" s="177"/>
      <c r="J183" s="178">
        <f>ROUND(I183*H183,2)</f>
        <v>0</v>
      </c>
      <c r="K183" s="174" t="s">
        <v>262</v>
      </c>
      <c r="L183" s="39"/>
      <c r="M183" s="179" t="s">
        <v>1</v>
      </c>
      <c r="N183" s="180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0.024</v>
      </c>
      <c r="T183" s="182">
        <f>S183*H183</f>
        <v>0.33120000000000005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342</v>
      </c>
      <c r="AT183" s="183" t="s">
        <v>258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342</v>
      </c>
      <c r="BM183" s="183" t="s">
        <v>654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655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3" customFormat="1">
      <c r="A185" s="13"/>
      <c r="B185" s="185"/>
      <c r="C185" s="13"/>
      <c r="D185" s="186" t="s">
        <v>265</v>
      </c>
      <c r="E185" s="187" t="s">
        <v>1</v>
      </c>
      <c r="F185" s="188" t="s">
        <v>627</v>
      </c>
      <c r="G185" s="13"/>
      <c r="H185" s="187" t="s">
        <v>1</v>
      </c>
      <c r="I185" s="189"/>
      <c r="J185" s="13"/>
      <c r="K185" s="13"/>
      <c r="L185" s="185"/>
      <c r="M185" s="190"/>
      <c r="N185" s="191"/>
      <c r="O185" s="191"/>
      <c r="P185" s="191"/>
      <c r="Q185" s="191"/>
      <c r="R185" s="191"/>
      <c r="S185" s="191"/>
      <c r="T185" s="19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87" t="s">
        <v>265</v>
      </c>
      <c r="AU185" s="187" t="s">
        <v>90</v>
      </c>
      <c r="AV185" s="13" t="s">
        <v>87</v>
      </c>
      <c r="AW185" s="13" t="s">
        <v>35</v>
      </c>
      <c r="AX185" s="13" t="s">
        <v>79</v>
      </c>
      <c r="AY185" s="187" t="s">
        <v>255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628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639</v>
      </c>
      <c r="G187" s="14"/>
      <c r="H187" s="196">
        <v>13.800000000000001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79</v>
      </c>
      <c r="AY187" s="194" t="s">
        <v>255</v>
      </c>
    </row>
    <row r="188" s="15" customFormat="1">
      <c r="A188" s="15"/>
      <c r="B188" s="201"/>
      <c r="C188" s="15"/>
      <c r="D188" s="186" t="s">
        <v>265</v>
      </c>
      <c r="E188" s="202" t="s">
        <v>1</v>
      </c>
      <c r="F188" s="203" t="s">
        <v>269</v>
      </c>
      <c r="G188" s="15"/>
      <c r="H188" s="204">
        <v>13.800000000000001</v>
      </c>
      <c r="I188" s="205"/>
      <c r="J188" s="15"/>
      <c r="K188" s="15"/>
      <c r="L188" s="201"/>
      <c r="M188" s="206"/>
      <c r="N188" s="207"/>
      <c r="O188" s="207"/>
      <c r="P188" s="207"/>
      <c r="Q188" s="207"/>
      <c r="R188" s="207"/>
      <c r="S188" s="207"/>
      <c r="T188" s="208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02" t="s">
        <v>265</v>
      </c>
      <c r="AU188" s="202" t="s">
        <v>90</v>
      </c>
      <c r="AV188" s="15" t="s">
        <v>270</v>
      </c>
      <c r="AW188" s="15" t="s">
        <v>35</v>
      </c>
      <c r="AX188" s="15" t="s">
        <v>87</v>
      </c>
      <c r="AY188" s="202" t="s">
        <v>255</v>
      </c>
    </row>
    <row r="189" s="2" customFormat="1" ht="24.15" customHeight="1">
      <c r="A189" s="38"/>
      <c r="B189" s="171"/>
      <c r="C189" s="172" t="s">
        <v>330</v>
      </c>
      <c r="D189" s="172" t="s">
        <v>258</v>
      </c>
      <c r="E189" s="173" t="s">
        <v>656</v>
      </c>
      <c r="F189" s="174" t="s">
        <v>657</v>
      </c>
      <c r="G189" s="175" t="s">
        <v>604</v>
      </c>
      <c r="H189" s="176">
        <v>0.94999999999999996</v>
      </c>
      <c r="I189" s="177"/>
      <c r="J189" s="178">
        <f>ROUND(I189*H189,2)</f>
        <v>0</v>
      </c>
      <c r="K189" s="174" t="s">
        <v>658</v>
      </c>
      <c r="L189" s="39"/>
      <c r="M189" s="179" t="s">
        <v>1</v>
      </c>
      <c r="N189" s="180" t="s">
        <v>44</v>
      </c>
      <c r="O189" s="77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342</v>
      </c>
      <c r="AT189" s="183" t="s">
        <v>258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342</v>
      </c>
      <c r="BM189" s="183" t="s">
        <v>659</v>
      </c>
    </row>
    <row r="190" s="2" customFormat="1" ht="37.8" customHeight="1">
      <c r="A190" s="38"/>
      <c r="B190" s="171"/>
      <c r="C190" s="172" t="s">
        <v>263</v>
      </c>
      <c r="D190" s="172" t="s">
        <v>258</v>
      </c>
      <c r="E190" s="173" t="s">
        <v>660</v>
      </c>
      <c r="F190" s="174" t="s">
        <v>661</v>
      </c>
      <c r="G190" s="175" t="s">
        <v>604</v>
      </c>
      <c r="H190" s="176">
        <v>0.94999999999999996</v>
      </c>
      <c r="I190" s="177"/>
      <c r="J190" s="178">
        <f>ROUND(I190*H190,2)</f>
        <v>0</v>
      </c>
      <c r="K190" s="174" t="s">
        <v>658</v>
      </c>
      <c r="L190" s="39"/>
      <c r="M190" s="179" t="s">
        <v>1</v>
      </c>
      <c r="N190" s="180" t="s">
        <v>44</v>
      </c>
      <c r="O190" s="77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3" t="s">
        <v>342</v>
      </c>
      <c r="AT190" s="183" t="s">
        <v>258</v>
      </c>
      <c r="AU190" s="183" t="s">
        <v>90</v>
      </c>
      <c r="AY190" s="19" t="s">
        <v>255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19" t="s">
        <v>87</v>
      </c>
      <c r="BK190" s="184">
        <f>ROUND(I190*H190,2)</f>
        <v>0</v>
      </c>
      <c r="BL190" s="19" t="s">
        <v>342</v>
      </c>
      <c r="BM190" s="183" t="s">
        <v>662</v>
      </c>
    </row>
    <row r="191" s="2" customFormat="1" ht="24.15" customHeight="1">
      <c r="A191" s="38"/>
      <c r="B191" s="171"/>
      <c r="C191" s="172" t="s">
        <v>337</v>
      </c>
      <c r="D191" s="172" t="s">
        <v>258</v>
      </c>
      <c r="E191" s="173" t="s">
        <v>663</v>
      </c>
      <c r="F191" s="174" t="s">
        <v>664</v>
      </c>
      <c r="G191" s="175" t="s">
        <v>604</v>
      </c>
      <c r="H191" s="176">
        <v>0.94999999999999996</v>
      </c>
      <c r="I191" s="177"/>
      <c r="J191" s="178">
        <f>ROUND(I191*H191,2)</f>
        <v>0</v>
      </c>
      <c r="K191" s="174" t="s">
        <v>658</v>
      </c>
      <c r="L191" s="39"/>
      <c r="M191" s="179" t="s">
        <v>1</v>
      </c>
      <c r="N191" s="180" t="s">
        <v>44</v>
      </c>
      <c r="O191" s="77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3" t="s">
        <v>342</v>
      </c>
      <c r="AT191" s="183" t="s">
        <v>258</v>
      </c>
      <c r="AU191" s="183" t="s">
        <v>90</v>
      </c>
      <c r="AY191" s="19" t="s">
        <v>255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19" t="s">
        <v>87</v>
      </c>
      <c r="BK191" s="184">
        <f>ROUND(I191*H191,2)</f>
        <v>0</v>
      </c>
      <c r="BL191" s="19" t="s">
        <v>342</v>
      </c>
      <c r="BM191" s="183" t="s">
        <v>665</v>
      </c>
    </row>
    <row r="192" s="2" customFormat="1" ht="37.8" customHeight="1">
      <c r="A192" s="38"/>
      <c r="B192" s="171"/>
      <c r="C192" s="172" t="s">
        <v>340</v>
      </c>
      <c r="D192" s="172" t="s">
        <v>258</v>
      </c>
      <c r="E192" s="173" t="s">
        <v>666</v>
      </c>
      <c r="F192" s="174" t="s">
        <v>667</v>
      </c>
      <c r="G192" s="175" t="s">
        <v>604</v>
      </c>
      <c r="H192" s="176">
        <v>14.25</v>
      </c>
      <c r="I192" s="177"/>
      <c r="J192" s="178">
        <f>ROUND(I192*H192,2)</f>
        <v>0</v>
      </c>
      <c r="K192" s="174" t="s">
        <v>658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342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342</v>
      </c>
      <c r="BM192" s="183" t="s">
        <v>668</v>
      </c>
    </row>
    <row r="193" s="14" customFormat="1">
      <c r="A193" s="14"/>
      <c r="B193" s="193"/>
      <c r="C193" s="14"/>
      <c r="D193" s="186" t="s">
        <v>265</v>
      </c>
      <c r="E193" s="194" t="s">
        <v>1</v>
      </c>
      <c r="F193" s="195" t="s">
        <v>669</v>
      </c>
      <c r="G193" s="14"/>
      <c r="H193" s="196">
        <v>14.25</v>
      </c>
      <c r="I193" s="197"/>
      <c r="J193" s="14"/>
      <c r="K193" s="14"/>
      <c r="L193" s="193"/>
      <c r="M193" s="198"/>
      <c r="N193" s="199"/>
      <c r="O193" s="199"/>
      <c r="P193" s="199"/>
      <c r="Q193" s="199"/>
      <c r="R193" s="199"/>
      <c r="S193" s="199"/>
      <c r="T193" s="20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194" t="s">
        <v>265</v>
      </c>
      <c r="AU193" s="194" t="s">
        <v>90</v>
      </c>
      <c r="AV193" s="14" t="s">
        <v>90</v>
      </c>
      <c r="AW193" s="14" t="s">
        <v>35</v>
      </c>
      <c r="AX193" s="14" t="s">
        <v>87</v>
      </c>
      <c r="AY193" s="194" t="s">
        <v>255</v>
      </c>
    </row>
    <row r="194" s="2" customFormat="1" ht="44.25" customHeight="1">
      <c r="A194" s="38"/>
      <c r="B194" s="171"/>
      <c r="C194" s="172" t="s">
        <v>343</v>
      </c>
      <c r="D194" s="172" t="s">
        <v>258</v>
      </c>
      <c r="E194" s="173" t="s">
        <v>670</v>
      </c>
      <c r="F194" s="174" t="s">
        <v>671</v>
      </c>
      <c r="G194" s="175" t="s">
        <v>604</v>
      </c>
      <c r="H194" s="176">
        <v>0.94999999999999996</v>
      </c>
      <c r="I194" s="177"/>
      <c r="J194" s="178">
        <f>ROUND(I194*H194,2)</f>
        <v>0</v>
      </c>
      <c r="K194" s="174" t="s">
        <v>262</v>
      </c>
      <c r="L194" s="39"/>
      <c r="M194" s="219" t="s">
        <v>1</v>
      </c>
      <c r="N194" s="220" t="s">
        <v>44</v>
      </c>
      <c r="O194" s="221"/>
      <c r="P194" s="222">
        <f>O194*H194</f>
        <v>0</v>
      </c>
      <c r="Q194" s="222">
        <v>0</v>
      </c>
      <c r="R194" s="222">
        <f>Q194*H194</f>
        <v>0</v>
      </c>
      <c r="S194" s="222">
        <v>0</v>
      </c>
      <c r="T194" s="223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3" t="s">
        <v>342</v>
      </c>
      <c r="AT194" s="183" t="s">
        <v>258</v>
      </c>
      <c r="AU194" s="183" t="s">
        <v>90</v>
      </c>
      <c r="AY194" s="19" t="s">
        <v>255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19" t="s">
        <v>87</v>
      </c>
      <c r="BK194" s="184">
        <f>ROUND(I194*H194,2)</f>
        <v>0</v>
      </c>
      <c r="BL194" s="19" t="s">
        <v>342</v>
      </c>
      <c r="BM194" s="183" t="s">
        <v>672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0:K19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2314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ROUND((SUM(BE118:BE305)),  2)</f>
        <v>0</v>
      </c>
      <c r="G33" s="38"/>
      <c r="H33" s="38"/>
      <c r="I33" s="128">
        <v>0.20999999999999999</v>
      </c>
      <c r="J33" s="127">
        <f>ROUND(((SUM(BE118:BE305))*I33),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ROUND((SUM(BF118:BF305)),  2)</f>
        <v>0</v>
      </c>
      <c r="G34" s="38"/>
      <c r="H34" s="38"/>
      <c r="I34" s="128">
        <v>0.12</v>
      </c>
      <c r="J34" s="127">
        <f>ROUND(((SUM(BF118:BF305))*I34),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ROUND((SUM(BG118:BG305)),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ROUND((SUM(BH118:BH305)),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ROUND((SUM(BI118:BI305)),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209.1 - Silnoproudá elektrotechnika - místnost č. 319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209.1 - Silnoproudá elektrotechnika - místnost č. 319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SUM(P121:P305)</f>
        <v>0</v>
      </c>
      <c r="Q120" s="164"/>
      <c r="R120" s="165">
        <f>SUM(R121:R305)</f>
        <v>0</v>
      </c>
      <c r="S120" s="164"/>
      <c r="T120" s="166">
        <f>SUM(T121:T305)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SUM(BK121:BK305)</f>
        <v>0</v>
      </c>
    </row>
    <row r="121" s="2" customFormat="1" ht="33" customHeight="1">
      <c r="A121" s="38"/>
      <c r="B121" s="171"/>
      <c r="C121" s="172" t="s">
        <v>87</v>
      </c>
      <c r="D121" s="172" t="s">
        <v>258</v>
      </c>
      <c r="E121" s="173" t="s">
        <v>2315</v>
      </c>
      <c r="F121" s="174" t="s">
        <v>2316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2317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87</v>
      </c>
      <c r="G123" s="14"/>
      <c r="H123" s="196">
        <v>1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1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76.35" customHeight="1">
      <c r="A125" s="38"/>
      <c r="B125" s="171"/>
      <c r="C125" s="209" t="s">
        <v>90</v>
      </c>
      <c r="D125" s="209" t="s">
        <v>277</v>
      </c>
      <c r="E125" s="210" t="s">
        <v>2318</v>
      </c>
      <c r="F125" s="211" t="s">
        <v>2319</v>
      </c>
      <c r="G125" s="212" t="s">
        <v>261</v>
      </c>
      <c r="H125" s="213">
        <v>1</v>
      </c>
      <c r="I125" s="214"/>
      <c r="J125" s="215">
        <f>ROUND(I125*H125,2)</f>
        <v>0</v>
      </c>
      <c r="K125" s="211" t="s">
        <v>1</v>
      </c>
      <c r="L125" s="216"/>
      <c r="M125" s="217" t="s">
        <v>1</v>
      </c>
      <c r="N125" s="218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280</v>
      </c>
      <c r="AT125" s="183" t="s">
        <v>277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270</v>
      </c>
      <c r="BM125" s="183" t="s">
        <v>2320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267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87</v>
      </c>
      <c r="G127" s="14"/>
      <c r="H127" s="196">
        <v>1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1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37.8" customHeight="1">
      <c r="A129" s="38"/>
      <c r="B129" s="171"/>
      <c r="C129" s="172" t="s">
        <v>268</v>
      </c>
      <c r="D129" s="172" t="s">
        <v>258</v>
      </c>
      <c r="E129" s="173" t="s">
        <v>2321</v>
      </c>
      <c r="F129" s="174" t="s">
        <v>2322</v>
      </c>
      <c r="G129" s="175" t="s">
        <v>297</v>
      </c>
      <c r="H129" s="176">
        <v>6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263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263</v>
      </c>
      <c r="BM129" s="183" t="s">
        <v>2323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299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4" customFormat="1">
      <c r="A131" s="14"/>
      <c r="B131" s="193"/>
      <c r="C131" s="14"/>
      <c r="D131" s="186" t="s">
        <v>265</v>
      </c>
      <c r="E131" s="194" t="s">
        <v>1</v>
      </c>
      <c r="F131" s="195" t="s">
        <v>287</v>
      </c>
      <c r="G131" s="14"/>
      <c r="H131" s="196">
        <v>6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35</v>
      </c>
      <c r="AX131" s="14" t="s">
        <v>79</v>
      </c>
      <c r="AY131" s="194" t="s">
        <v>255</v>
      </c>
    </row>
    <row r="132" s="15" customFormat="1">
      <c r="A132" s="15"/>
      <c r="B132" s="201"/>
      <c r="C132" s="15"/>
      <c r="D132" s="186" t="s">
        <v>265</v>
      </c>
      <c r="E132" s="202" t="s">
        <v>1</v>
      </c>
      <c r="F132" s="203" t="s">
        <v>269</v>
      </c>
      <c r="G132" s="15"/>
      <c r="H132" s="204">
        <v>6</v>
      </c>
      <c r="I132" s="205"/>
      <c r="J132" s="15"/>
      <c r="K132" s="15"/>
      <c r="L132" s="201"/>
      <c r="M132" s="206"/>
      <c r="N132" s="207"/>
      <c r="O132" s="207"/>
      <c r="P132" s="207"/>
      <c r="Q132" s="207"/>
      <c r="R132" s="207"/>
      <c r="S132" s="207"/>
      <c r="T132" s="208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02" t="s">
        <v>265</v>
      </c>
      <c r="AU132" s="202" t="s">
        <v>90</v>
      </c>
      <c r="AV132" s="15" t="s">
        <v>270</v>
      </c>
      <c r="AW132" s="15" t="s">
        <v>35</v>
      </c>
      <c r="AX132" s="15" t="s">
        <v>87</v>
      </c>
      <c r="AY132" s="202" t="s">
        <v>255</v>
      </c>
    </row>
    <row r="133" s="2" customFormat="1" ht="44.25" customHeight="1">
      <c r="A133" s="38"/>
      <c r="B133" s="171"/>
      <c r="C133" s="172" t="s">
        <v>270</v>
      </c>
      <c r="D133" s="172" t="s">
        <v>258</v>
      </c>
      <c r="E133" s="173" t="s">
        <v>2324</v>
      </c>
      <c r="F133" s="174" t="s">
        <v>2325</v>
      </c>
      <c r="G133" s="175" t="s">
        <v>297</v>
      </c>
      <c r="H133" s="176">
        <v>10</v>
      </c>
      <c r="I133" s="177"/>
      <c r="J133" s="178">
        <f>ROUND(I133*H133,2)</f>
        <v>0</v>
      </c>
      <c r="K133" s="174" t="s">
        <v>262</v>
      </c>
      <c r="L133" s="39"/>
      <c r="M133" s="179" t="s">
        <v>1</v>
      </c>
      <c r="N133" s="180" t="s">
        <v>44</v>
      </c>
      <c r="O133" s="77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3" t="s">
        <v>263</v>
      </c>
      <c r="AT133" s="183" t="s">
        <v>258</v>
      </c>
      <c r="AU133" s="183" t="s">
        <v>90</v>
      </c>
      <c r="AY133" s="19" t="s">
        <v>255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19" t="s">
        <v>87</v>
      </c>
      <c r="BK133" s="184">
        <f>ROUND(I133*H133,2)</f>
        <v>0</v>
      </c>
      <c r="BL133" s="19" t="s">
        <v>263</v>
      </c>
      <c r="BM133" s="183" t="s">
        <v>2326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299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305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307</v>
      </c>
      <c r="G136" s="14"/>
      <c r="H136" s="196">
        <v>10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10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33" customHeight="1">
      <c r="A138" s="38"/>
      <c r="B138" s="171"/>
      <c r="C138" s="209" t="s">
        <v>282</v>
      </c>
      <c r="D138" s="209" t="s">
        <v>277</v>
      </c>
      <c r="E138" s="210" t="s">
        <v>2327</v>
      </c>
      <c r="F138" s="211" t="s">
        <v>2328</v>
      </c>
      <c r="G138" s="212" t="s">
        <v>297</v>
      </c>
      <c r="H138" s="213">
        <v>16</v>
      </c>
      <c r="I138" s="214"/>
      <c r="J138" s="215">
        <f>ROUND(I138*H138,2)</f>
        <v>0</v>
      </c>
      <c r="K138" s="211" t="s">
        <v>1</v>
      </c>
      <c r="L138" s="216"/>
      <c r="M138" s="217" t="s">
        <v>1</v>
      </c>
      <c r="N138" s="218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280</v>
      </c>
      <c r="AT138" s="183" t="s">
        <v>277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2329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2330</v>
      </c>
      <c r="G140" s="14"/>
      <c r="H140" s="196">
        <v>16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79</v>
      </c>
      <c r="AY140" s="194" t="s">
        <v>255</v>
      </c>
    </row>
    <row r="141" s="15" customFormat="1">
      <c r="A141" s="15"/>
      <c r="B141" s="201"/>
      <c r="C141" s="15"/>
      <c r="D141" s="186" t="s">
        <v>265</v>
      </c>
      <c r="E141" s="202" t="s">
        <v>1</v>
      </c>
      <c r="F141" s="203" t="s">
        <v>269</v>
      </c>
      <c r="G141" s="15"/>
      <c r="H141" s="204">
        <v>16</v>
      </c>
      <c r="I141" s="205"/>
      <c r="J141" s="15"/>
      <c r="K141" s="15"/>
      <c r="L141" s="201"/>
      <c r="M141" s="206"/>
      <c r="N141" s="207"/>
      <c r="O141" s="207"/>
      <c r="P141" s="207"/>
      <c r="Q141" s="207"/>
      <c r="R141" s="207"/>
      <c r="S141" s="207"/>
      <c r="T141" s="208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02" t="s">
        <v>265</v>
      </c>
      <c r="AU141" s="202" t="s">
        <v>90</v>
      </c>
      <c r="AV141" s="15" t="s">
        <v>270</v>
      </c>
      <c r="AW141" s="15" t="s">
        <v>35</v>
      </c>
      <c r="AX141" s="15" t="s">
        <v>87</v>
      </c>
      <c r="AY141" s="202" t="s">
        <v>255</v>
      </c>
    </row>
    <row r="142" s="2" customFormat="1" ht="37.8" customHeight="1">
      <c r="A142" s="38"/>
      <c r="B142" s="171"/>
      <c r="C142" s="172" t="s">
        <v>287</v>
      </c>
      <c r="D142" s="172" t="s">
        <v>258</v>
      </c>
      <c r="E142" s="173" t="s">
        <v>313</v>
      </c>
      <c r="F142" s="174" t="s">
        <v>314</v>
      </c>
      <c r="G142" s="175" t="s">
        <v>297</v>
      </c>
      <c r="H142" s="176">
        <v>73</v>
      </c>
      <c r="I142" s="177"/>
      <c r="J142" s="178">
        <f>ROUND(I142*H142,2)</f>
        <v>0</v>
      </c>
      <c r="K142" s="174" t="s">
        <v>262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263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263</v>
      </c>
      <c r="BM142" s="183" t="s">
        <v>2331</v>
      </c>
    </row>
    <row r="143" s="13" customFormat="1">
      <c r="A143" s="13"/>
      <c r="B143" s="185"/>
      <c r="C143" s="13"/>
      <c r="D143" s="186" t="s">
        <v>265</v>
      </c>
      <c r="E143" s="187" t="s">
        <v>1</v>
      </c>
      <c r="F143" s="188" t="s">
        <v>299</v>
      </c>
      <c r="G143" s="13"/>
      <c r="H143" s="187" t="s">
        <v>1</v>
      </c>
      <c r="I143" s="189"/>
      <c r="J143" s="13"/>
      <c r="K143" s="13"/>
      <c r="L143" s="185"/>
      <c r="M143" s="190"/>
      <c r="N143" s="191"/>
      <c r="O143" s="191"/>
      <c r="P143" s="191"/>
      <c r="Q143" s="191"/>
      <c r="R143" s="191"/>
      <c r="S143" s="191"/>
      <c r="T143" s="19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187" t="s">
        <v>265</v>
      </c>
      <c r="AU143" s="187" t="s">
        <v>90</v>
      </c>
      <c r="AV143" s="13" t="s">
        <v>87</v>
      </c>
      <c r="AW143" s="13" t="s">
        <v>35</v>
      </c>
      <c r="AX143" s="13" t="s">
        <v>79</v>
      </c>
      <c r="AY143" s="187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1483</v>
      </c>
      <c r="G144" s="14"/>
      <c r="H144" s="196">
        <v>73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73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44.25" customHeight="1">
      <c r="A146" s="38"/>
      <c r="B146" s="171"/>
      <c r="C146" s="172" t="s">
        <v>291</v>
      </c>
      <c r="D146" s="172" t="s">
        <v>258</v>
      </c>
      <c r="E146" s="173" t="s">
        <v>317</v>
      </c>
      <c r="F146" s="174" t="s">
        <v>318</v>
      </c>
      <c r="G146" s="175" t="s">
        <v>297</v>
      </c>
      <c r="H146" s="176">
        <v>135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263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263</v>
      </c>
      <c r="BM146" s="183" t="s">
        <v>2332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299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305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2333</v>
      </c>
      <c r="G149" s="14"/>
      <c r="H149" s="196">
        <v>135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135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49.05" customHeight="1">
      <c r="A151" s="38"/>
      <c r="B151" s="171"/>
      <c r="C151" s="172" t="s">
        <v>280</v>
      </c>
      <c r="D151" s="172" t="s">
        <v>258</v>
      </c>
      <c r="E151" s="173" t="s">
        <v>2334</v>
      </c>
      <c r="F151" s="174" t="s">
        <v>2335</v>
      </c>
      <c r="G151" s="175" t="s">
        <v>297</v>
      </c>
      <c r="H151" s="176">
        <v>5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263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263</v>
      </c>
      <c r="BM151" s="183" t="s">
        <v>2336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299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282</v>
      </c>
      <c r="G153" s="14"/>
      <c r="H153" s="196">
        <v>5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5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33" customHeight="1">
      <c r="A155" s="38"/>
      <c r="B155" s="171"/>
      <c r="C155" s="209" t="s">
        <v>301</v>
      </c>
      <c r="D155" s="209" t="s">
        <v>277</v>
      </c>
      <c r="E155" s="210" t="s">
        <v>321</v>
      </c>
      <c r="F155" s="211" t="s">
        <v>322</v>
      </c>
      <c r="G155" s="212" t="s">
        <v>297</v>
      </c>
      <c r="H155" s="213">
        <v>213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2337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299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2338</v>
      </c>
      <c r="G157" s="14"/>
      <c r="H157" s="196">
        <v>213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213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37.8" customHeight="1">
      <c r="A159" s="38"/>
      <c r="B159" s="171"/>
      <c r="C159" s="172" t="s">
        <v>307</v>
      </c>
      <c r="D159" s="172" t="s">
        <v>258</v>
      </c>
      <c r="E159" s="173" t="s">
        <v>967</v>
      </c>
      <c r="F159" s="174" t="s">
        <v>968</v>
      </c>
      <c r="G159" s="175" t="s">
        <v>297</v>
      </c>
      <c r="H159" s="176">
        <v>58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263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263</v>
      </c>
      <c r="BM159" s="183" t="s">
        <v>2339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299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924</v>
      </c>
      <c r="G161" s="14"/>
      <c r="H161" s="196">
        <v>58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58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44.25" customHeight="1">
      <c r="A163" s="38"/>
      <c r="B163" s="171"/>
      <c r="C163" s="172" t="s">
        <v>312</v>
      </c>
      <c r="D163" s="172" t="s">
        <v>258</v>
      </c>
      <c r="E163" s="173" t="s">
        <v>970</v>
      </c>
      <c r="F163" s="174" t="s">
        <v>971</v>
      </c>
      <c r="G163" s="175" t="s">
        <v>297</v>
      </c>
      <c r="H163" s="176">
        <v>245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263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263</v>
      </c>
      <c r="BM163" s="183" t="s">
        <v>2340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299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305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4" customFormat="1">
      <c r="A166" s="14"/>
      <c r="B166" s="193"/>
      <c r="C166" s="14"/>
      <c r="D166" s="186" t="s">
        <v>265</v>
      </c>
      <c r="E166" s="194" t="s">
        <v>1</v>
      </c>
      <c r="F166" s="195" t="s">
        <v>2341</v>
      </c>
      <c r="G166" s="14"/>
      <c r="H166" s="196">
        <v>245</v>
      </c>
      <c r="I166" s="197"/>
      <c r="J166" s="14"/>
      <c r="K166" s="14"/>
      <c r="L166" s="193"/>
      <c r="M166" s="198"/>
      <c r="N166" s="199"/>
      <c r="O166" s="199"/>
      <c r="P166" s="199"/>
      <c r="Q166" s="199"/>
      <c r="R166" s="199"/>
      <c r="S166" s="199"/>
      <c r="T166" s="20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194" t="s">
        <v>265</v>
      </c>
      <c r="AU166" s="194" t="s">
        <v>90</v>
      </c>
      <c r="AV166" s="14" t="s">
        <v>90</v>
      </c>
      <c r="AW166" s="14" t="s">
        <v>35</v>
      </c>
      <c r="AX166" s="14" t="s">
        <v>79</v>
      </c>
      <c r="AY166" s="194" t="s">
        <v>255</v>
      </c>
    </row>
    <row r="167" s="15" customFormat="1">
      <c r="A167" s="15"/>
      <c r="B167" s="201"/>
      <c r="C167" s="15"/>
      <c r="D167" s="186" t="s">
        <v>265</v>
      </c>
      <c r="E167" s="202" t="s">
        <v>1</v>
      </c>
      <c r="F167" s="203" t="s">
        <v>269</v>
      </c>
      <c r="G167" s="15"/>
      <c r="H167" s="204">
        <v>245</v>
      </c>
      <c r="I167" s="205"/>
      <c r="J167" s="15"/>
      <c r="K167" s="15"/>
      <c r="L167" s="201"/>
      <c r="M167" s="206"/>
      <c r="N167" s="207"/>
      <c r="O167" s="207"/>
      <c r="P167" s="207"/>
      <c r="Q167" s="207"/>
      <c r="R167" s="207"/>
      <c r="S167" s="207"/>
      <c r="T167" s="208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02" t="s">
        <v>265</v>
      </c>
      <c r="AU167" s="202" t="s">
        <v>90</v>
      </c>
      <c r="AV167" s="15" t="s">
        <v>270</v>
      </c>
      <c r="AW167" s="15" t="s">
        <v>35</v>
      </c>
      <c r="AX167" s="15" t="s">
        <v>87</v>
      </c>
      <c r="AY167" s="202" t="s">
        <v>255</v>
      </c>
    </row>
    <row r="168" s="2" customFormat="1" ht="33" customHeight="1">
      <c r="A168" s="38"/>
      <c r="B168" s="171"/>
      <c r="C168" s="209" t="s">
        <v>8</v>
      </c>
      <c r="D168" s="209" t="s">
        <v>277</v>
      </c>
      <c r="E168" s="210" t="s">
        <v>973</v>
      </c>
      <c r="F168" s="211" t="s">
        <v>974</v>
      </c>
      <c r="G168" s="212" t="s">
        <v>297</v>
      </c>
      <c r="H168" s="213">
        <v>303</v>
      </c>
      <c r="I168" s="214"/>
      <c r="J168" s="215">
        <f>ROUND(I168*H168,2)</f>
        <v>0</v>
      </c>
      <c r="K168" s="211" t="s">
        <v>1</v>
      </c>
      <c r="L168" s="216"/>
      <c r="M168" s="217" t="s">
        <v>1</v>
      </c>
      <c r="N168" s="218" t="s">
        <v>44</v>
      </c>
      <c r="O168" s="77"/>
      <c r="P168" s="181">
        <f>O168*H168</f>
        <v>0</v>
      </c>
      <c r="Q168" s="181">
        <v>0</v>
      </c>
      <c r="R168" s="181">
        <f>Q168*H168</f>
        <v>0</v>
      </c>
      <c r="S168" s="181">
        <v>0</v>
      </c>
      <c r="T168" s="18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3" t="s">
        <v>280</v>
      </c>
      <c r="AT168" s="183" t="s">
        <v>277</v>
      </c>
      <c r="AU168" s="183" t="s">
        <v>90</v>
      </c>
      <c r="AY168" s="19" t="s">
        <v>255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19" t="s">
        <v>87</v>
      </c>
      <c r="BK168" s="184">
        <f>ROUND(I168*H168,2)</f>
        <v>0</v>
      </c>
      <c r="BL168" s="19" t="s">
        <v>270</v>
      </c>
      <c r="BM168" s="183" t="s">
        <v>2342</v>
      </c>
    </row>
    <row r="169" s="13" customFormat="1">
      <c r="A169" s="13"/>
      <c r="B169" s="185"/>
      <c r="C169" s="13"/>
      <c r="D169" s="186" t="s">
        <v>265</v>
      </c>
      <c r="E169" s="187" t="s">
        <v>1</v>
      </c>
      <c r="F169" s="188" t="s">
        <v>299</v>
      </c>
      <c r="G169" s="13"/>
      <c r="H169" s="187" t="s">
        <v>1</v>
      </c>
      <c r="I169" s="189"/>
      <c r="J169" s="13"/>
      <c r="K169" s="13"/>
      <c r="L169" s="185"/>
      <c r="M169" s="190"/>
      <c r="N169" s="191"/>
      <c r="O169" s="191"/>
      <c r="P169" s="191"/>
      <c r="Q169" s="191"/>
      <c r="R169" s="191"/>
      <c r="S169" s="191"/>
      <c r="T169" s="19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87" t="s">
        <v>265</v>
      </c>
      <c r="AU169" s="187" t="s">
        <v>90</v>
      </c>
      <c r="AV169" s="13" t="s">
        <v>87</v>
      </c>
      <c r="AW169" s="13" t="s">
        <v>35</v>
      </c>
      <c r="AX169" s="13" t="s">
        <v>79</v>
      </c>
      <c r="AY169" s="187" t="s">
        <v>255</v>
      </c>
    </row>
    <row r="170" s="14" customFormat="1">
      <c r="A170" s="14"/>
      <c r="B170" s="193"/>
      <c r="C170" s="14"/>
      <c r="D170" s="186" t="s">
        <v>265</v>
      </c>
      <c r="E170" s="194" t="s">
        <v>1</v>
      </c>
      <c r="F170" s="195" t="s">
        <v>2343</v>
      </c>
      <c r="G170" s="14"/>
      <c r="H170" s="196">
        <v>303</v>
      </c>
      <c r="I170" s="197"/>
      <c r="J170" s="14"/>
      <c r="K170" s="14"/>
      <c r="L170" s="193"/>
      <c r="M170" s="198"/>
      <c r="N170" s="199"/>
      <c r="O170" s="199"/>
      <c r="P170" s="199"/>
      <c r="Q170" s="199"/>
      <c r="R170" s="199"/>
      <c r="S170" s="199"/>
      <c r="T170" s="20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194" t="s">
        <v>265</v>
      </c>
      <c r="AU170" s="194" t="s">
        <v>90</v>
      </c>
      <c r="AV170" s="14" t="s">
        <v>90</v>
      </c>
      <c r="AW170" s="14" t="s">
        <v>35</v>
      </c>
      <c r="AX170" s="14" t="s">
        <v>79</v>
      </c>
      <c r="AY170" s="194" t="s">
        <v>255</v>
      </c>
    </row>
    <row r="171" s="15" customFormat="1">
      <c r="A171" s="15"/>
      <c r="B171" s="201"/>
      <c r="C171" s="15"/>
      <c r="D171" s="186" t="s">
        <v>265</v>
      </c>
      <c r="E171" s="202" t="s">
        <v>1</v>
      </c>
      <c r="F171" s="203" t="s">
        <v>269</v>
      </c>
      <c r="G171" s="15"/>
      <c r="H171" s="204">
        <v>303</v>
      </c>
      <c r="I171" s="205"/>
      <c r="J171" s="15"/>
      <c r="K171" s="15"/>
      <c r="L171" s="201"/>
      <c r="M171" s="206"/>
      <c r="N171" s="207"/>
      <c r="O171" s="207"/>
      <c r="P171" s="207"/>
      <c r="Q171" s="207"/>
      <c r="R171" s="207"/>
      <c r="S171" s="207"/>
      <c r="T171" s="20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02" t="s">
        <v>265</v>
      </c>
      <c r="AU171" s="202" t="s">
        <v>90</v>
      </c>
      <c r="AV171" s="15" t="s">
        <v>270</v>
      </c>
      <c r="AW171" s="15" t="s">
        <v>35</v>
      </c>
      <c r="AX171" s="15" t="s">
        <v>87</v>
      </c>
      <c r="AY171" s="202" t="s">
        <v>255</v>
      </c>
    </row>
    <row r="172" s="2" customFormat="1" ht="33" customHeight="1">
      <c r="A172" s="38"/>
      <c r="B172" s="171"/>
      <c r="C172" s="172" t="s">
        <v>320</v>
      </c>
      <c r="D172" s="172" t="s">
        <v>258</v>
      </c>
      <c r="E172" s="173" t="s">
        <v>2344</v>
      </c>
      <c r="F172" s="174" t="s">
        <v>2345</v>
      </c>
      <c r="G172" s="175" t="s">
        <v>261</v>
      </c>
      <c r="H172" s="176">
        <v>10</v>
      </c>
      <c r="I172" s="177"/>
      <c r="J172" s="178">
        <f>ROUND(I172*H172,2)</f>
        <v>0</v>
      </c>
      <c r="K172" s="174" t="s">
        <v>262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270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270</v>
      </c>
      <c r="BM172" s="183" t="s">
        <v>2346</v>
      </c>
    </row>
    <row r="173" s="13" customFormat="1">
      <c r="A173" s="13"/>
      <c r="B173" s="185"/>
      <c r="C173" s="13"/>
      <c r="D173" s="186" t="s">
        <v>265</v>
      </c>
      <c r="E173" s="187" t="s">
        <v>1</v>
      </c>
      <c r="F173" s="188" t="s">
        <v>267</v>
      </c>
      <c r="G173" s="13"/>
      <c r="H173" s="187" t="s">
        <v>1</v>
      </c>
      <c r="I173" s="189"/>
      <c r="J173" s="13"/>
      <c r="K173" s="13"/>
      <c r="L173" s="185"/>
      <c r="M173" s="190"/>
      <c r="N173" s="191"/>
      <c r="O173" s="191"/>
      <c r="P173" s="191"/>
      <c r="Q173" s="191"/>
      <c r="R173" s="191"/>
      <c r="S173" s="191"/>
      <c r="T173" s="19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87" t="s">
        <v>265</v>
      </c>
      <c r="AU173" s="187" t="s">
        <v>90</v>
      </c>
      <c r="AV173" s="13" t="s">
        <v>87</v>
      </c>
      <c r="AW173" s="13" t="s">
        <v>35</v>
      </c>
      <c r="AX173" s="13" t="s">
        <v>79</v>
      </c>
      <c r="AY173" s="187" t="s">
        <v>255</v>
      </c>
    </row>
    <row r="174" s="14" customFormat="1">
      <c r="A174" s="14"/>
      <c r="B174" s="193"/>
      <c r="C174" s="14"/>
      <c r="D174" s="186" t="s">
        <v>265</v>
      </c>
      <c r="E174" s="194" t="s">
        <v>1</v>
      </c>
      <c r="F174" s="195" t="s">
        <v>307</v>
      </c>
      <c r="G174" s="14"/>
      <c r="H174" s="196">
        <v>10</v>
      </c>
      <c r="I174" s="197"/>
      <c r="J174" s="14"/>
      <c r="K174" s="14"/>
      <c r="L174" s="193"/>
      <c r="M174" s="198"/>
      <c r="N174" s="199"/>
      <c r="O174" s="199"/>
      <c r="P174" s="199"/>
      <c r="Q174" s="199"/>
      <c r="R174" s="199"/>
      <c r="S174" s="199"/>
      <c r="T174" s="20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4" t="s">
        <v>265</v>
      </c>
      <c r="AU174" s="194" t="s">
        <v>90</v>
      </c>
      <c r="AV174" s="14" t="s">
        <v>90</v>
      </c>
      <c r="AW174" s="14" t="s">
        <v>35</v>
      </c>
      <c r="AX174" s="14" t="s">
        <v>79</v>
      </c>
      <c r="AY174" s="194" t="s">
        <v>255</v>
      </c>
    </row>
    <row r="175" s="15" customFormat="1">
      <c r="A175" s="15"/>
      <c r="B175" s="201"/>
      <c r="C175" s="15"/>
      <c r="D175" s="186" t="s">
        <v>265</v>
      </c>
      <c r="E175" s="202" t="s">
        <v>1</v>
      </c>
      <c r="F175" s="203" t="s">
        <v>269</v>
      </c>
      <c r="G175" s="15"/>
      <c r="H175" s="204">
        <v>10</v>
      </c>
      <c r="I175" s="205"/>
      <c r="J175" s="15"/>
      <c r="K175" s="15"/>
      <c r="L175" s="201"/>
      <c r="M175" s="206"/>
      <c r="N175" s="207"/>
      <c r="O175" s="207"/>
      <c r="P175" s="207"/>
      <c r="Q175" s="207"/>
      <c r="R175" s="207"/>
      <c r="S175" s="207"/>
      <c r="T175" s="20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02" t="s">
        <v>265</v>
      </c>
      <c r="AU175" s="202" t="s">
        <v>90</v>
      </c>
      <c r="AV175" s="15" t="s">
        <v>270</v>
      </c>
      <c r="AW175" s="15" t="s">
        <v>35</v>
      </c>
      <c r="AX175" s="15" t="s">
        <v>87</v>
      </c>
      <c r="AY175" s="202" t="s">
        <v>255</v>
      </c>
    </row>
    <row r="176" s="2" customFormat="1" ht="33" customHeight="1">
      <c r="A176" s="38"/>
      <c r="B176" s="171"/>
      <c r="C176" s="172" t="s">
        <v>325</v>
      </c>
      <c r="D176" s="172" t="s">
        <v>258</v>
      </c>
      <c r="E176" s="173" t="s">
        <v>367</v>
      </c>
      <c r="F176" s="174" t="s">
        <v>368</v>
      </c>
      <c r="G176" s="175" t="s">
        <v>261</v>
      </c>
      <c r="H176" s="176">
        <v>72</v>
      </c>
      <c r="I176" s="177"/>
      <c r="J176" s="178">
        <f>ROUND(I176*H176,2)</f>
        <v>0</v>
      </c>
      <c r="K176" s="174" t="s">
        <v>262</v>
      </c>
      <c r="L176" s="39"/>
      <c r="M176" s="179" t="s">
        <v>1</v>
      </c>
      <c r="N176" s="180" t="s">
        <v>44</v>
      </c>
      <c r="O176" s="77"/>
      <c r="P176" s="181">
        <f>O176*H176</f>
        <v>0</v>
      </c>
      <c r="Q176" s="181">
        <v>0</v>
      </c>
      <c r="R176" s="181">
        <f>Q176*H176</f>
        <v>0</v>
      </c>
      <c r="S176" s="181">
        <v>0</v>
      </c>
      <c r="T176" s="18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270</v>
      </c>
      <c r="AT176" s="183" t="s">
        <v>258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270</v>
      </c>
      <c r="BM176" s="183" t="s">
        <v>2347</v>
      </c>
    </row>
    <row r="177" s="13" customFormat="1">
      <c r="A177" s="13"/>
      <c r="B177" s="185"/>
      <c r="C177" s="13"/>
      <c r="D177" s="186" t="s">
        <v>265</v>
      </c>
      <c r="E177" s="187" t="s">
        <v>1</v>
      </c>
      <c r="F177" s="188" t="s">
        <v>267</v>
      </c>
      <c r="G177" s="13"/>
      <c r="H177" s="187" t="s">
        <v>1</v>
      </c>
      <c r="I177" s="189"/>
      <c r="J177" s="13"/>
      <c r="K177" s="13"/>
      <c r="L177" s="185"/>
      <c r="M177" s="190"/>
      <c r="N177" s="191"/>
      <c r="O177" s="191"/>
      <c r="P177" s="191"/>
      <c r="Q177" s="191"/>
      <c r="R177" s="191"/>
      <c r="S177" s="191"/>
      <c r="T177" s="19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87" t="s">
        <v>265</v>
      </c>
      <c r="AU177" s="187" t="s">
        <v>90</v>
      </c>
      <c r="AV177" s="13" t="s">
        <v>87</v>
      </c>
      <c r="AW177" s="13" t="s">
        <v>35</v>
      </c>
      <c r="AX177" s="13" t="s">
        <v>79</v>
      </c>
      <c r="AY177" s="187" t="s">
        <v>255</v>
      </c>
    </row>
    <row r="178" s="14" customFormat="1">
      <c r="A178" s="14"/>
      <c r="B178" s="193"/>
      <c r="C178" s="14"/>
      <c r="D178" s="186" t="s">
        <v>265</v>
      </c>
      <c r="E178" s="194" t="s">
        <v>1</v>
      </c>
      <c r="F178" s="195" t="s">
        <v>1232</v>
      </c>
      <c r="G178" s="14"/>
      <c r="H178" s="196">
        <v>72</v>
      </c>
      <c r="I178" s="197"/>
      <c r="J178" s="14"/>
      <c r="K178" s="14"/>
      <c r="L178" s="193"/>
      <c r="M178" s="198"/>
      <c r="N178" s="199"/>
      <c r="O178" s="199"/>
      <c r="P178" s="199"/>
      <c r="Q178" s="199"/>
      <c r="R178" s="199"/>
      <c r="S178" s="199"/>
      <c r="T178" s="20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194" t="s">
        <v>265</v>
      </c>
      <c r="AU178" s="194" t="s">
        <v>90</v>
      </c>
      <c r="AV178" s="14" t="s">
        <v>90</v>
      </c>
      <c r="AW178" s="14" t="s">
        <v>35</v>
      </c>
      <c r="AX178" s="14" t="s">
        <v>79</v>
      </c>
      <c r="AY178" s="194" t="s">
        <v>255</v>
      </c>
    </row>
    <row r="179" s="15" customFormat="1">
      <c r="A179" s="15"/>
      <c r="B179" s="201"/>
      <c r="C179" s="15"/>
      <c r="D179" s="186" t="s">
        <v>265</v>
      </c>
      <c r="E179" s="202" t="s">
        <v>1</v>
      </c>
      <c r="F179" s="203" t="s">
        <v>269</v>
      </c>
      <c r="G179" s="15"/>
      <c r="H179" s="204">
        <v>72</v>
      </c>
      <c r="I179" s="205"/>
      <c r="J179" s="15"/>
      <c r="K179" s="15"/>
      <c r="L179" s="201"/>
      <c r="M179" s="206"/>
      <c r="N179" s="207"/>
      <c r="O179" s="207"/>
      <c r="P179" s="207"/>
      <c r="Q179" s="207"/>
      <c r="R179" s="207"/>
      <c r="S179" s="207"/>
      <c r="T179" s="208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02" t="s">
        <v>265</v>
      </c>
      <c r="AU179" s="202" t="s">
        <v>90</v>
      </c>
      <c r="AV179" s="15" t="s">
        <v>270</v>
      </c>
      <c r="AW179" s="15" t="s">
        <v>35</v>
      </c>
      <c r="AX179" s="15" t="s">
        <v>87</v>
      </c>
      <c r="AY179" s="202" t="s">
        <v>255</v>
      </c>
    </row>
    <row r="180" s="2" customFormat="1" ht="49.05" customHeight="1">
      <c r="A180" s="38"/>
      <c r="B180" s="171"/>
      <c r="C180" s="172" t="s">
        <v>330</v>
      </c>
      <c r="D180" s="172" t="s">
        <v>258</v>
      </c>
      <c r="E180" s="173" t="s">
        <v>380</v>
      </c>
      <c r="F180" s="174" t="s">
        <v>381</v>
      </c>
      <c r="G180" s="175" t="s">
        <v>261</v>
      </c>
      <c r="H180" s="176">
        <v>17</v>
      </c>
      <c r="I180" s="177"/>
      <c r="J180" s="178">
        <f>ROUND(I180*H180,2)</f>
        <v>0</v>
      </c>
      <c r="K180" s="174" t="s">
        <v>262</v>
      </c>
      <c r="L180" s="39"/>
      <c r="M180" s="179" t="s">
        <v>1</v>
      </c>
      <c r="N180" s="180" t="s">
        <v>44</v>
      </c>
      <c r="O180" s="77"/>
      <c r="P180" s="181">
        <f>O180*H180</f>
        <v>0</v>
      </c>
      <c r="Q180" s="181">
        <v>0</v>
      </c>
      <c r="R180" s="181">
        <f>Q180*H180</f>
        <v>0</v>
      </c>
      <c r="S180" s="181">
        <v>0</v>
      </c>
      <c r="T180" s="18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3" t="s">
        <v>270</v>
      </c>
      <c r="AT180" s="183" t="s">
        <v>258</v>
      </c>
      <c r="AU180" s="183" t="s">
        <v>90</v>
      </c>
      <c r="AY180" s="19" t="s">
        <v>255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19" t="s">
        <v>87</v>
      </c>
      <c r="BK180" s="184">
        <f>ROUND(I180*H180,2)</f>
        <v>0</v>
      </c>
      <c r="BL180" s="19" t="s">
        <v>270</v>
      </c>
      <c r="BM180" s="183" t="s">
        <v>2348</v>
      </c>
    </row>
    <row r="181" s="13" customFormat="1">
      <c r="A181" s="13"/>
      <c r="B181" s="185"/>
      <c r="C181" s="13"/>
      <c r="D181" s="186" t="s">
        <v>265</v>
      </c>
      <c r="E181" s="187" t="s">
        <v>1</v>
      </c>
      <c r="F181" s="188" t="s">
        <v>267</v>
      </c>
      <c r="G181" s="13"/>
      <c r="H181" s="187" t="s">
        <v>1</v>
      </c>
      <c r="I181" s="189"/>
      <c r="J181" s="13"/>
      <c r="K181" s="13"/>
      <c r="L181" s="185"/>
      <c r="M181" s="190"/>
      <c r="N181" s="191"/>
      <c r="O181" s="191"/>
      <c r="P181" s="191"/>
      <c r="Q181" s="191"/>
      <c r="R181" s="191"/>
      <c r="S181" s="191"/>
      <c r="T181" s="19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187" t="s">
        <v>265</v>
      </c>
      <c r="AU181" s="187" t="s">
        <v>90</v>
      </c>
      <c r="AV181" s="13" t="s">
        <v>87</v>
      </c>
      <c r="AW181" s="13" t="s">
        <v>35</v>
      </c>
      <c r="AX181" s="13" t="s">
        <v>79</v>
      </c>
      <c r="AY181" s="187" t="s">
        <v>255</v>
      </c>
    </row>
    <row r="182" s="14" customFormat="1">
      <c r="A182" s="14"/>
      <c r="B182" s="193"/>
      <c r="C182" s="14"/>
      <c r="D182" s="186" t="s">
        <v>265</v>
      </c>
      <c r="E182" s="194" t="s">
        <v>1</v>
      </c>
      <c r="F182" s="195" t="s">
        <v>2349</v>
      </c>
      <c r="G182" s="14"/>
      <c r="H182" s="196">
        <v>17</v>
      </c>
      <c r="I182" s="197"/>
      <c r="J182" s="14"/>
      <c r="K182" s="14"/>
      <c r="L182" s="193"/>
      <c r="M182" s="198"/>
      <c r="N182" s="199"/>
      <c r="O182" s="199"/>
      <c r="P182" s="199"/>
      <c r="Q182" s="199"/>
      <c r="R182" s="199"/>
      <c r="S182" s="199"/>
      <c r="T182" s="20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194" t="s">
        <v>265</v>
      </c>
      <c r="AU182" s="194" t="s">
        <v>90</v>
      </c>
      <c r="AV182" s="14" t="s">
        <v>90</v>
      </c>
      <c r="AW182" s="14" t="s">
        <v>35</v>
      </c>
      <c r="AX182" s="14" t="s">
        <v>79</v>
      </c>
      <c r="AY182" s="194" t="s">
        <v>255</v>
      </c>
    </row>
    <row r="183" s="15" customFormat="1">
      <c r="A183" s="15"/>
      <c r="B183" s="201"/>
      <c r="C183" s="15"/>
      <c r="D183" s="186" t="s">
        <v>265</v>
      </c>
      <c r="E183" s="202" t="s">
        <v>1</v>
      </c>
      <c r="F183" s="203" t="s">
        <v>269</v>
      </c>
      <c r="G183" s="15"/>
      <c r="H183" s="204">
        <v>17</v>
      </c>
      <c r="I183" s="205"/>
      <c r="J183" s="15"/>
      <c r="K183" s="15"/>
      <c r="L183" s="201"/>
      <c r="M183" s="206"/>
      <c r="N183" s="207"/>
      <c r="O183" s="207"/>
      <c r="P183" s="207"/>
      <c r="Q183" s="207"/>
      <c r="R183" s="207"/>
      <c r="S183" s="207"/>
      <c r="T183" s="208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02" t="s">
        <v>265</v>
      </c>
      <c r="AU183" s="202" t="s">
        <v>90</v>
      </c>
      <c r="AV183" s="15" t="s">
        <v>270</v>
      </c>
      <c r="AW183" s="15" t="s">
        <v>35</v>
      </c>
      <c r="AX183" s="15" t="s">
        <v>87</v>
      </c>
      <c r="AY183" s="202" t="s">
        <v>255</v>
      </c>
    </row>
    <row r="184" s="2" customFormat="1" ht="62.7" customHeight="1">
      <c r="A184" s="38"/>
      <c r="B184" s="171"/>
      <c r="C184" s="209" t="s">
        <v>263</v>
      </c>
      <c r="D184" s="209" t="s">
        <v>277</v>
      </c>
      <c r="E184" s="210" t="s">
        <v>2350</v>
      </c>
      <c r="F184" s="211" t="s">
        <v>2351</v>
      </c>
      <c r="G184" s="212" t="s">
        <v>261</v>
      </c>
      <c r="H184" s="213">
        <v>15</v>
      </c>
      <c r="I184" s="214"/>
      <c r="J184" s="215">
        <f>ROUND(I184*H184,2)</f>
        <v>0</v>
      </c>
      <c r="K184" s="211" t="s">
        <v>1</v>
      </c>
      <c r="L184" s="216"/>
      <c r="M184" s="217" t="s">
        <v>1</v>
      </c>
      <c r="N184" s="218" t="s">
        <v>44</v>
      </c>
      <c r="O184" s="77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3" t="s">
        <v>280</v>
      </c>
      <c r="AT184" s="183" t="s">
        <v>277</v>
      </c>
      <c r="AU184" s="183" t="s">
        <v>90</v>
      </c>
      <c r="AY184" s="19" t="s">
        <v>255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19" t="s">
        <v>87</v>
      </c>
      <c r="BK184" s="184">
        <f>ROUND(I184*H184,2)</f>
        <v>0</v>
      </c>
      <c r="BL184" s="19" t="s">
        <v>270</v>
      </c>
      <c r="BM184" s="183" t="s">
        <v>2352</v>
      </c>
    </row>
    <row r="185" s="13" customFormat="1">
      <c r="A185" s="13"/>
      <c r="B185" s="185"/>
      <c r="C185" s="13"/>
      <c r="D185" s="186" t="s">
        <v>265</v>
      </c>
      <c r="E185" s="187" t="s">
        <v>1</v>
      </c>
      <c r="F185" s="188" t="s">
        <v>267</v>
      </c>
      <c r="G185" s="13"/>
      <c r="H185" s="187" t="s">
        <v>1</v>
      </c>
      <c r="I185" s="189"/>
      <c r="J185" s="13"/>
      <c r="K185" s="13"/>
      <c r="L185" s="185"/>
      <c r="M185" s="190"/>
      <c r="N185" s="191"/>
      <c r="O185" s="191"/>
      <c r="P185" s="191"/>
      <c r="Q185" s="191"/>
      <c r="R185" s="191"/>
      <c r="S185" s="191"/>
      <c r="T185" s="19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87" t="s">
        <v>265</v>
      </c>
      <c r="AU185" s="187" t="s">
        <v>90</v>
      </c>
      <c r="AV185" s="13" t="s">
        <v>87</v>
      </c>
      <c r="AW185" s="13" t="s">
        <v>35</v>
      </c>
      <c r="AX185" s="13" t="s">
        <v>79</v>
      </c>
      <c r="AY185" s="187" t="s">
        <v>255</v>
      </c>
    </row>
    <row r="186" s="14" customFormat="1">
      <c r="A186" s="14"/>
      <c r="B186" s="193"/>
      <c r="C186" s="14"/>
      <c r="D186" s="186" t="s">
        <v>265</v>
      </c>
      <c r="E186" s="194" t="s">
        <v>1</v>
      </c>
      <c r="F186" s="195" t="s">
        <v>330</v>
      </c>
      <c r="G186" s="14"/>
      <c r="H186" s="196">
        <v>15</v>
      </c>
      <c r="I186" s="197"/>
      <c r="J186" s="14"/>
      <c r="K186" s="14"/>
      <c r="L186" s="193"/>
      <c r="M186" s="198"/>
      <c r="N186" s="199"/>
      <c r="O186" s="199"/>
      <c r="P186" s="199"/>
      <c r="Q186" s="199"/>
      <c r="R186" s="199"/>
      <c r="S186" s="199"/>
      <c r="T186" s="20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194" t="s">
        <v>265</v>
      </c>
      <c r="AU186" s="194" t="s">
        <v>90</v>
      </c>
      <c r="AV186" s="14" t="s">
        <v>90</v>
      </c>
      <c r="AW186" s="14" t="s">
        <v>35</v>
      </c>
      <c r="AX186" s="14" t="s">
        <v>79</v>
      </c>
      <c r="AY186" s="194" t="s">
        <v>255</v>
      </c>
    </row>
    <row r="187" s="15" customFormat="1">
      <c r="A187" s="15"/>
      <c r="B187" s="201"/>
      <c r="C187" s="15"/>
      <c r="D187" s="186" t="s">
        <v>265</v>
      </c>
      <c r="E187" s="202" t="s">
        <v>1</v>
      </c>
      <c r="F187" s="203" t="s">
        <v>269</v>
      </c>
      <c r="G187" s="15"/>
      <c r="H187" s="204">
        <v>15</v>
      </c>
      <c r="I187" s="205"/>
      <c r="J187" s="15"/>
      <c r="K187" s="15"/>
      <c r="L187" s="201"/>
      <c r="M187" s="206"/>
      <c r="N187" s="207"/>
      <c r="O187" s="207"/>
      <c r="P187" s="207"/>
      <c r="Q187" s="207"/>
      <c r="R187" s="207"/>
      <c r="S187" s="207"/>
      <c r="T187" s="208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02" t="s">
        <v>265</v>
      </c>
      <c r="AU187" s="202" t="s">
        <v>90</v>
      </c>
      <c r="AV187" s="15" t="s">
        <v>270</v>
      </c>
      <c r="AW187" s="15" t="s">
        <v>35</v>
      </c>
      <c r="AX187" s="15" t="s">
        <v>87</v>
      </c>
      <c r="AY187" s="202" t="s">
        <v>255</v>
      </c>
    </row>
    <row r="188" s="2" customFormat="1" ht="62.7" customHeight="1">
      <c r="A188" s="38"/>
      <c r="B188" s="171"/>
      <c r="C188" s="209" t="s">
        <v>337</v>
      </c>
      <c r="D188" s="209" t="s">
        <v>277</v>
      </c>
      <c r="E188" s="210" t="s">
        <v>1265</v>
      </c>
      <c r="F188" s="211" t="s">
        <v>1266</v>
      </c>
      <c r="G188" s="212" t="s">
        <v>261</v>
      </c>
      <c r="H188" s="213">
        <v>2</v>
      </c>
      <c r="I188" s="214"/>
      <c r="J188" s="215">
        <f>ROUND(I188*H188,2)</f>
        <v>0</v>
      </c>
      <c r="K188" s="211" t="s">
        <v>1</v>
      </c>
      <c r="L188" s="216"/>
      <c r="M188" s="217" t="s">
        <v>1</v>
      </c>
      <c r="N188" s="218" t="s">
        <v>44</v>
      </c>
      <c r="O188" s="77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280</v>
      </c>
      <c r="AT188" s="183" t="s">
        <v>277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270</v>
      </c>
      <c r="BM188" s="183" t="s">
        <v>2353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267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7.8" customHeight="1">
      <c r="A192" s="38"/>
      <c r="B192" s="171"/>
      <c r="C192" s="172" t="s">
        <v>340</v>
      </c>
      <c r="D192" s="172" t="s">
        <v>258</v>
      </c>
      <c r="E192" s="173" t="s">
        <v>415</v>
      </c>
      <c r="F192" s="174" t="s">
        <v>416</v>
      </c>
      <c r="G192" s="175" t="s">
        <v>261</v>
      </c>
      <c r="H192" s="176">
        <v>37</v>
      </c>
      <c r="I192" s="177"/>
      <c r="J192" s="178">
        <f>ROUND(I192*H192,2)</f>
        <v>0</v>
      </c>
      <c r="K192" s="174" t="s">
        <v>262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270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2354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418</v>
      </c>
      <c r="G194" s="14"/>
      <c r="H194" s="196">
        <v>37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37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44.25" customHeight="1">
      <c r="A196" s="38"/>
      <c r="B196" s="171"/>
      <c r="C196" s="209" t="s">
        <v>343</v>
      </c>
      <c r="D196" s="209" t="s">
        <v>277</v>
      </c>
      <c r="E196" s="210" t="s">
        <v>419</v>
      </c>
      <c r="F196" s="211" t="s">
        <v>420</v>
      </c>
      <c r="G196" s="212" t="s">
        <v>261</v>
      </c>
      <c r="H196" s="213">
        <v>37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2355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418</v>
      </c>
      <c r="G198" s="14"/>
      <c r="H198" s="196">
        <v>37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37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49.05" customHeight="1">
      <c r="A200" s="38"/>
      <c r="B200" s="171"/>
      <c r="C200" s="172" t="s">
        <v>348</v>
      </c>
      <c r="D200" s="172" t="s">
        <v>258</v>
      </c>
      <c r="E200" s="173" t="s">
        <v>990</v>
      </c>
      <c r="F200" s="174" t="s">
        <v>991</v>
      </c>
      <c r="G200" s="175" t="s">
        <v>261</v>
      </c>
      <c r="H200" s="176">
        <v>7</v>
      </c>
      <c r="I200" s="177"/>
      <c r="J200" s="178">
        <f>ROUND(I200*H200,2)</f>
        <v>0</v>
      </c>
      <c r="K200" s="174" t="s">
        <v>262</v>
      </c>
      <c r="L200" s="39"/>
      <c r="M200" s="179" t="s">
        <v>1</v>
      </c>
      <c r="N200" s="180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270</v>
      </c>
      <c r="AT200" s="183" t="s">
        <v>258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2356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291</v>
      </c>
      <c r="G202" s="14"/>
      <c r="H202" s="196">
        <v>7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7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49.05" customHeight="1">
      <c r="A204" s="38"/>
      <c r="B204" s="171"/>
      <c r="C204" s="209" t="s">
        <v>7</v>
      </c>
      <c r="D204" s="209" t="s">
        <v>277</v>
      </c>
      <c r="E204" s="210" t="s">
        <v>993</v>
      </c>
      <c r="F204" s="211" t="s">
        <v>994</v>
      </c>
      <c r="G204" s="212" t="s">
        <v>261</v>
      </c>
      <c r="H204" s="213">
        <v>7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2357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291</v>
      </c>
      <c r="G206" s="14"/>
      <c r="H206" s="196">
        <v>7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7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62.7" customHeight="1">
      <c r="A208" s="38"/>
      <c r="B208" s="171"/>
      <c r="C208" s="172" t="s">
        <v>357</v>
      </c>
      <c r="D208" s="172" t="s">
        <v>258</v>
      </c>
      <c r="E208" s="173" t="s">
        <v>996</v>
      </c>
      <c r="F208" s="174" t="s">
        <v>997</v>
      </c>
      <c r="G208" s="175" t="s">
        <v>261</v>
      </c>
      <c r="H208" s="176">
        <v>3</v>
      </c>
      <c r="I208" s="177"/>
      <c r="J208" s="178">
        <f>ROUND(I208*H208,2)</f>
        <v>0</v>
      </c>
      <c r="K208" s="174" t="s">
        <v>262</v>
      </c>
      <c r="L208" s="39"/>
      <c r="M208" s="179" t="s">
        <v>1</v>
      </c>
      <c r="N208" s="180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270</v>
      </c>
      <c r="AT208" s="183" t="s">
        <v>258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2358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2359</v>
      </c>
      <c r="G210" s="14"/>
      <c r="H210" s="196">
        <v>3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3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49.05" customHeight="1">
      <c r="A212" s="38"/>
      <c r="B212" s="171"/>
      <c r="C212" s="209" t="s">
        <v>362</v>
      </c>
      <c r="D212" s="209" t="s">
        <v>277</v>
      </c>
      <c r="E212" s="210" t="s">
        <v>999</v>
      </c>
      <c r="F212" s="211" t="s">
        <v>1000</v>
      </c>
      <c r="G212" s="212" t="s">
        <v>261</v>
      </c>
      <c r="H212" s="213">
        <v>2</v>
      </c>
      <c r="I212" s="214"/>
      <c r="J212" s="215">
        <f>ROUND(I212*H212,2)</f>
        <v>0</v>
      </c>
      <c r="K212" s="211" t="s">
        <v>1</v>
      </c>
      <c r="L212" s="216"/>
      <c r="M212" s="217" t="s">
        <v>1</v>
      </c>
      <c r="N212" s="218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280</v>
      </c>
      <c r="AT212" s="183" t="s">
        <v>277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2360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90</v>
      </c>
      <c r="G214" s="14"/>
      <c r="H214" s="196">
        <v>2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2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49.05" customHeight="1">
      <c r="A216" s="38"/>
      <c r="B216" s="171"/>
      <c r="C216" s="209" t="s">
        <v>366</v>
      </c>
      <c r="D216" s="209" t="s">
        <v>277</v>
      </c>
      <c r="E216" s="210" t="s">
        <v>2361</v>
      </c>
      <c r="F216" s="211" t="s">
        <v>2362</v>
      </c>
      <c r="G216" s="212" t="s">
        <v>261</v>
      </c>
      <c r="H216" s="213">
        <v>1</v>
      </c>
      <c r="I216" s="214"/>
      <c r="J216" s="215">
        <f>ROUND(I216*H216,2)</f>
        <v>0</v>
      </c>
      <c r="K216" s="211" t="s">
        <v>1</v>
      </c>
      <c r="L216" s="216"/>
      <c r="M216" s="217" t="s">
        <v>1</v>
      </c>
      <c r="N216" s="218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280</v>
      </c>
      <c r="AT216" s="183" t="s">
        <v>277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2363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87</v>
      </c>
      <c r="G218" s="14"/>
      <c r="H218" s="196">
        <v>1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1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430</v>
      </c>
      <c r="F220" s="211" t="s">
        <v>431</v>
      </c>
      <c r="G220" s="212" t="s">
        <v>261</v>
      </c>
      <c r="H220" s="213">
        <v>2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2364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3" customFormat="1">
      <c r="A222" s="13"/>
      <c r="B222" s="185"/>
      <c r="C222" s="13"/>
      <c r="D222" s="186" t="s">
        <v>265</v>
      </c>
      <c r="E222" s="187" t="s">
        <v>1</v>
      </c>
      <c r="F222" s="188" t="s">
        <v>433</v>
      </c>
      <c r="G222" s="13"/>
      <c r="H222" s="187" t="s">
        <v>1</v>
      </c>
      <c r="I222" s="189"/>
      <c r="J222" s="13"/>
      <c r="K222" s="13"/>
      <c r="L222" s="185"/>
      <c r="M222" s="190"/>
      <c r="N222" s="191"/>
      <c r="O222" s="191"/>
      <c r="P222" s="191"/>
      <c r="Q222" s="191"/>
      <c r="R222" s="191"/>
      <c r="S222" s="191"/>
      <c r="T222" s="19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187" t="s">
        <v>265</v>
      </c>
      <c r="AU222" s="187" t="s">
        <v>90</v>
      </c>
      <c r="AV222" s="13" t="s">
        <v>87</v>
      </c>
      <c r="AW222" s="13" t="s">
        <v>35</v>
      </c>
      <c r="AX222" s="13" t="s">
        <v>79</v>
      </c>
      <c r="AY222" s="187" t="s">
        <v>255</v>
      </c>
    </row>
    <row r="223" s="14" customFormat="1">
      <c r="A223" s="14"/>
      <c r="B223" s="193"/>
      <c r="C223" s="14"/>
      <c r="D223" s="186" t="s">
        <v>265</v>
      </c>
      <c r="E223" s="194" t="s">
        <v>1</v>
      </c>
      <c r="F223" s="195" t="s">
        <v>90</v>
      </c>
      <c r="G223" s="14"/>
      <c r="H223" s="196">
        <v>2</v>
      </c>
      <c r="I223" s="197"/>
      <c r="J223" s="14"/>
      <c r="K223" s="14"/>
      <c r="L223" s="193"/>
      <c r="M223" s="198"/>
      <c r="N223" s="199"/>
      <c r="O223" s="199"/>
      <c r="P223" s="199"/>
      <c r="Q223" s="199"/>
      <c r="R223" s="199"/>
      <c r="S223" s="199"/>
      <c r="T223" s="20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194" t="s">
        <v>265</v>
      </c>
      <c r="AU223" s="194" t="s">
        <v>90</v>
      </c>
      <c r="AV223" s="14" t="s">
        <v>90</v>
      </c>
      <c r="AW223" s="14" t="s">
        <v>35</v>
      </c>
      <c r="AX223" s="14" t="s">
        <v>79</v>
      </c>
      <c r="AY223" s="194" t="s">
        <v>255</v>
      </c>
    </row>
    <row r="224" s="15" customFormat="1">
      <c r="A224" s="15"/>
      <c r="B224" s="201"/>
      <c r="C224" s="15"/>
      <c r="D224" s="186" t="s">
        <v>265</v>
      </c>
      <c r="E224" s="202" t="s">
        <v>1</v>
      </c>
      <c r="F224" s="203" t="s">
        <v>269</v>
      </c>
      <c r="G224" s="15"/>
      <c r="H224" s="204">
        <v>2</v>
      </c>
      <c r="I224" s="205"/>
      <c r="J224" s="15"/>
      <c r="K224" s="15"/>
      <c r="L224" s="201"/>
      <c r="M224" s="206"/>
      <c r="N224" s="207"/>
      <c r="O224" s="207"/>
      <c r="P224" s="207"/>
      <c r="Q224" s="207"/>
      <c r="R224" s="207"/>
      <c r="S224" s="207"/>
      <c r="T224" s="20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02" t="s">
        <v>265</v>
      </c>
      <c r="AU224" s="202" t="s">
        <v>90</v>
      </c>
      <c r="AV224" s="15" t="s">
        <v>270</v>
      </c>
      <c r="AW224" s="15" t="s">
        <v>35</v>
      </c>
      <c r="AX224" s="15" t="s">
        <v>87</v>
      </c>
      <c r="AY224" s="202" t="s">
        <v>255</v>
      </c>
    </row>
    <row r="225" s="2" customFormat="1" ht="33" customHeight="1">
      <c r="A225" s="38"/>
      <c r="B225" s="171"/>
      <c r="C225" s="209" t="s">
        <v>375</v>
      </c>
      <c r="D225" s="209" t="s">
        <v>277</v>
      </c>
      <c r="E225" s="210" t="s">
        <v>435</v>
      </c>
      <c r="F225" s="211" t="s">
        <v>436</v>
      </c>
      <c r="G225" s="212" t="s">
        <v>261</v>
      </c>
      <c r="H225" s="213">
        <v>3</v>
      </c>
      <c r="I225" s="214"/>
      <c r="J225" s="215">
        <f>ROUND(I225*H225,2)</f>
        <v>0</v>
      </c>
      <c r="K225" s="211" t="s">
        <v>1</v>
      </c>
      <c r="L225" s="216"/>
      <c r="M225" s="217" t="s">
        <v>1</v>
      </c>
      <c r="N225" s="218" t="s">
        <v>44</v>
      </c>
      <c r="O225" s="77"/>
      <c r="P225" s="181">
        <f>O225*H225</f>
        <v>0</v>
      </c>
      <c r="Q225" s="181">
        <v>0</v>
      </c>
      <c r="R225" s="181">
        <f>Q225*H225</f>
        <v>0</v>
      </c>
      <c r="S225" s="181">
        <v>0</v>
      </c>
      <c r="T225" s="18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3" t="s">
        <v>280</v>
      </c>
      <c r="AT225" s="183" t="s">
        <v>277</v>
      </c>
      <c r="AU225" s="183" t="s">
        <v>90</v>
      </c>
      <c r="AY225" s="19" t="s">
        <v>255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19" t="s">
        <v>87</v>
      </c>
      <c r="BK225" s="184">
        <f>ROUND(I225*H225,2)</f>
        <v>0</v>
      </c>
      <c r="BL225" s="19" t="s">
        <v>270</v>
      </c>
      <c r="BM225" s="183" t="s">
        <v>2365</v>
      </c>
    </row>
    <row r="226" s="13" customFormat="1">
      <c r="A226" s="13"/>
      <c r="B226" s="185"/>
      <c r="C226" s="13"/>
      <c r="D226" s="186" t="s">
        <v>265</v>
      </c>
      <c r="E226" s="187" t="s">
        <v>1</v>
      </c>
      <c r="F226" s="188" t="s">
        <v>267</v>
      </c>
      <c r="G226" s="13"/>
      <c r="H226" s="187" t="s">
        <v>1</v>
      </c>
      <c r="I226" s="189"/>
      <c r="J226" s="13"/>
      <c r="K226" s="13"/>
      <c r="L226" s="185"/>
      <c r="M226" s="190"/>
      <c r="N226" s="191"/>
      <c r="O226" s="191"/>
      <c r="P226" s="191"/>
      <c r="Q226" s="191"/>
      <c r="R226" s="191"/>
      <c r="S226" s="191"/>
      <c r="T226" s="19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87" t="s">
        <v>265</v>
      </c>
      <c r="AU226" s="187" t="s">
        <v>90</v>
      </c>
      <c r="AV226" s="13" t="s">
        <v>87</v>
      </c>
      <c r="AW226" s="13" t="s">
        <v>35</v>
      </c>
      <c r="AX226" s="13" t="s">
        <v>79</v>
      </c>
      <c r="AY226" s="187" t="s">
        <v>255</v>
      </c>
    </row>
    <row r="227" s="14" customFormat="1">
      <c r="A227" s="14"/>
      <c r="B227" s="193"/>
      <c r="C227" s="14"/>
      <c r="D227" s="186" t="s">
        <v>265</v>
      </c>
      <c r="E227" s="194" t="s">
        <v>1</v>
      </c>
      <c r="F227" s="195" t="s">
        <v>268</v>
      </c>
      <c r="G227" s="14"/>
      <c r="H227" s="196">
        <v>3</v>
      </c>
      <c r="I227" s="197"/>
      <c r="J227" s="14"/>
      <c r="K227" s="14"/>
      <c r="L227" s="193"/>
      <c r="M227" s="198"/>
      <c r="N227" s="199"/>
      <c r="O227" s="199"/>
      <c r="P227" s="199"/>
      <c r="Q227" s="199"/>
      <c r="R227" s="199"/>
      <c r="S227" s="199"/>
      <c r="T227" s="20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194" t="s">
        <v>265</v>
      </c>
      <c r="AU227" s="194" t="s">
        <v>90</v>
      </c>
      <c r="AV227" s="14" t="s">
        <v>90</v>
      </c>
      <c r="AW227" s="14" t="s">
        <v>35</v>
      </c>
      <c r="AX227" s="14" t="s">
        <v>79</v>
      </c>
      <c r="AY227" s="194" t="s">
        <v>255</v>
      </c>
    </row>
    <row r="228" s="15" customFormat="1">
      <c r="A228" s="15"/>
      <c r="B228" s="201"/>
      <c r="C228" s="15"/>
      <c r="D228" s="186" t="s">
        <v>265</v>
      </c>
      <c r="E228" s="202" t="s">
        <v>1</v>
      </c>
      <c r="F228" s="203" t="s">
        <v>269</v>
      </c>
      <c r="G228" s="15"/>
      <c r="H228" s="204">
        <v>3</v>
      </c>
      <c r="I228" s="205"/>
      <c r="J228" s="15"/>
      <c r="K228" s="15"/>
      <c r="L228" s="201"/>
      <c r="M228" s="206"/>
      <c r="N228" s="207"/>
      <c r="O228" s="207"/>
      <c r="P228" s="207"/>
      <c r="Q228" s="207"/>
      <c r="R228" s="207"/>
      <c r="S228" s="207"/>
      <c r="T228" s="208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02" t="s">
        <v>265</v>
      </c>
      <c r="AU228" s="202" t="s">
        <v>90</v>
      </c>
      <c r="AV228" s="15" t="s">
        <v>270</v>
      </c>
      <c r="AW228" s="15" t="s">
        <v>35</v>
      </c>
      <c r="AX228" s="15" t="s">
        <v>87</v>
      </c>
      <c r="AY228" s="202" t="s">
        <v>255</v>
      </c>
    </row>
    <row r="229" s="2" customFormat="1" ht="37.8" customHeight="1">
      <c r="A229" s="38"/>
      <c r="B229" s="171"/>
      <c r="C229" s="209" t="s">
        <v>379</v>
      </c>
      <c r="D229" s="209" t="s">
        <v>277</v>
      </c>
      <c r="E229" s="210" t="s">
        <v>439</v>
      </c>
      <c r="F229" s="211" t="s">
        <v>440</v>
      </c>
      <c r="G229" s="212" t="s">
        <v>261</v>
      </c>
      <c r="H229" s="213">
        <v>4</v>
      </c>
      <c r="I229" s="214"/>
      <c r="J229" s="215">
        <f>ROUND(I229*H229,2)</f>
        <v>0</v>
      </c>
      <c r="K229" s="211" t="s">
        <v>1</v>
      </c>
      <c r="L229" s="216"/>
      <c r="M229" s="217" t="s">
        <v>1</v>
      </c>
      <c r="N229" s="218" t="s">
        <v>44</v>
      </c>
      <c r="O229" s="77"/>
      <c r="P229" s="181">
        <f>O229*H229</f>
        <v>0</v>
      </c>
      <c r="Q229" s="181">
        <v>0</v>
      </c>
      <c r="R229" s="181">
        <f>Q229*H229</f>
        <v>0</v>
      </c>
      <c r="S229" s="181">
        <v>0</v>
      </c>
      <c r="T229" s="18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3" t="s">
        <v>280</v>
      </c>
      <c r="AT229" s="183" t="s">
        <v>277</v>
      </c>
      <c r="AU229" s="183" t="s">
        <v>90</v>
      </c>
      <c r="AY229" s="19" t="s">
        <v>255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19" t="s">
        <v>87</v>
      </c>
      <c r="BK229" s="184">
        <f>ROUND(I229*H229,2)</f>
        <v>0</v>
      </c>
      <c r="BL229" s="19" t="s">
        <v>270</v>
      </c>
      <c r="BM229" s="183" t="s">
        <v>2366</v>
      </c>
    </row>
    <row r="230" s="13" customFormat="1">
      <c r="A230" s="13"/>
      <c r="B230" s="185"/>
      <c r="C230" s="13"/>
      <c r="D230" s="186" t="s">
        <v>265</v>
      </c>
      <c r="E230" s="187" t="s">
        <v>1</v>
      </c>
      <c r="F230" s="188" t="s">
        <v>267</v>
      </c>
      <c r="G230" s="13"/>
      <c r="H230" s="187" t="s">
        <v>1</v>
      </c>
      <c r="I230" s="189"/>
      <c r="J230" s="13"/>
      <c r="K230" s="13"/>
      <c r="L230" s="185"/>
      <c r="M230" s="190"/>
      <c r="N230" s="191"/>
      <c r="O230" s="191"/>
      <c r="P230" s="191"/>
      <c r="Q230" s="191"/>
      <c r="R230" s="191"/>
      <c r="S230" s="191"/>
      <c r="T230" s="19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87" t="s">
        <v>265</v>
      </c>
      <c r="AU230" s="187" t="s">
        <v>90</v>
      </c>
      <c r="AV230" s="13" t="s">
        <v>87</v>
      </c>
      <c r="AW230" s="13" t="s">
        <v>35</v>
      </c>
      <c r="AX230" s="13" t="s">
        <v>79</v>
      </c>
      <c r="AY230" s="187" t="s">
        <v>255</v>
      </c>
    </row>
    <row r="231" s="14" customFormat="1">
      <c r="A231" s="14"/>
      <c r="B231" s="193"/>
      <c r="C231" s="14"/>
      <c r="D231" s="186" t="s">
        <v>265</v>
      </c>
      <c r="E231" s="194" t="s">
        <v>1</v>
      </c>
      <c r="F231" s="195" t="s">
        <v>270</v>
      </c>
      <c r="G231" s="14"/>
      <c r="H231" s="196">
        <v>4</v>
      </c>
      <c r="I231" s="197"/>
      <c r="J231" s="14"/>
      <c r="K231" s="14"/>
      <c r="L231" s="193"/>
      <c r="M231" s="198"/>
      <c r="N231" s="199"/>
      <c r="O231" s="199"/>
      <c r="P231" s="199"/>
      <c r="Q231" s="199"/>
      <c r="R231" s="199"/>
      <c r="S231" s="199"/>
      <c r="T231" s="20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194" t="s">
        <v>265</v>
      </c>
      <c r="AU231" s="194" t="s">
        <v>90</v>
      </c>
      <c r="AV231" s="14" t="s">
        <v>90</v>
      </c>
      <c r="AW231" s="14" t="s">
        <v>35</v>
      </c>
      <c r="AX231" s="14" t="s">
        <v>79</v>
      </c>
      <c r="AY231" s="194" t="s">
        <v>255</v>
      </c>
    </row>
    <row r="232" s="15" customFormat="1">
      <c r="A232" s="15"/>
      <c r="B232" s="201"/>
      <c r="C232" s="15"/>
      <c r="D232" s="186" t="s">
        <v>265</v>
      </c>
      <c r="E232" s="202" t="s">
        <v>1</v>
      </c>
      <c r="F232" s="203" t="s">
        <v>269</v>
      </c>
      <c r="G232" s="15"/>
      <c r="H232" s="204">
        <v>4</v>
      </c>
      <c r="I232" s="205"/>
      <c r="J232" s="15"/>
      <c r="K232" s="15"/>
      <c r="L232" s="201"/>
      <c r="M232" s="206"/>
      <c r="N232" s="207"/>
      <c r="O232" s="207"/>
      <c r="P232" s="207"/>
      <c r="Q232" s="207"/>
      <c r="R232" s="207"/>
      <c r="S232" s="207"/>
      <c r="T232" s="208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02" t="s">
        <v>265</v>
      </c>
      <c r="AU232" s="202" t="s">
        <v>90</v>
      </c>
      <c r="AV232" s="15" t="s">
        <v>270</v>
      </c>
      <c r="AW232" s="15" t="s">
        <v>35</v>
      </c>
      <c r="AX232" s="15" t="s">
        <v>87</v>
      </c>
      <c r="AY232" s="202" t="s">
        <v>255</v>
      </c>
    </row>
    <row r="233" s="2" customFormat="1" ht="37.8" customHeight="1">
      <c r="A233" s="38"/>
      <c r="B233" s="171"/>
      <c r="C233" s="209" t="s">
        <v>383</v>
      </c>
      <c r="D233" s="209" t="s">
        <v>277</v>
      </c>
      <c r="E233" s="210" t="s">
        <v>1277</v>
      </c>
      <c r="F233" s="211" t="s">
        <v>1278</v>
      </c>
      <c r="G233" s="212" t="s">
        <v>261</v>
      </c>
      <c r="H233" s="213">
        <v>2</v>
      </c>
      <c r="I233" s="214"/>
      <c r="J233" s="215">
        <f>ROUND(I233*H233,2)</f>
        <v>0</v>
      </c>
      <c r="K233" s="211" t="s">
        <v>1</v>
      </c>
      <c r="L233" s="216"/>
      <c r="M233" s="217" t="s">
        <v>1</v>
      </c>
      <c r="N233" s="218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280</v>
      </c>
      <c r="AT233" s="183" t="s">
        <v>277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270</v>
      </c>
      <c r="BM233" s="183" t="s">
        <v>2367</v>
      </c>
    </row>
    <row r="234" s="13" customFormat="1">
      <c r="A234" s="13"/>
      <c r="B234" s="185"/>
      <c r="C234" s="13"/>
      <c r="D234" s="186" t="s">
        <v>265</v>
      </c>
      <c r="E234" s="187" t="s">
        <v>1</v>
      </c>
      <c r="F234" s="188" t="s">
        <v>267</v>
      </c>
      <c r="G234" s="13"/>
      <c r="H234" s="187" t="s">
        <v>1</v>
      </c>
      <c r="I234" s="189"/>
      <c r="J234" s="13"/>
      <c r="K234" s="13"/>
      <c r="L234" s="185"/>
      <c r="M234" s="190"/>
      <c r="N234" s="191"/>
      <c r="O234" s="191"/>
      <c r="P234" s="191"/>
      <c r="Q234" s="191"/>
      <c r="R234" s="191"/>
      <c r="S234" s="191"/>
      <c r="T234" s="19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87" t="s">
        <v>265</v>
      </c>
      <c r="AU234" s="187" t="s">
        <v>90</v>
      </c>
      <c r="AV234" s="13" t="s">
        <v>87</v>
      </c>
      <c r="AW234" s="13" t="s">
        <v>35</v>
      </c>
      <c r="AX234" s="13" t="s">
        <v>79</v>
      </c>
      <c r="AY234" s="187" t="s">
        <v>255</v>
      </c>
    </row>
    <row r="235" s="14" customFormat="1">
      <c r="A235" s="14"/>
      <c r="B235" s="193"/>
      <c r="C235" s="14"/>
      <c r="D235" s="186" t="s">
        <v>265</v>
      </c>
      <c r="E235" s="194" t="s">
        <v>1</v>
      </c>
      <c r="F235" s="195" t="s">
        <v>90</v>
      </c>
      <c r="G235" s="14"/>
      <c r="H235" s="196">
        <v>2</v>
      </c>
      <c r="I235" s="197"/>
      <c r="J235" s="14"/>
      <c r="K235" s="14"/>
      <c r="L235" s="193"/>
      <c r="M235" s="198"/>
      <c r="N235" s="199"/>
      <c r="O235" s="199"/>
      <c r="P235" s="199"/>
      <c r="Q235" s="199"/>
      <c r="R235" s="199"/>
      <c r="S235" s="199"/>
      <c r="T235" s="20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194" t="s">
        <v>265</v>
      </c>
      <c r="AU235" s="194" t="s">
        <v>90</v>
      </c>
      <c r="AV235" s="14" t="s">
        <v>90</v>
      </c>
      <c r="AW235" s="14" t="s">
        <v>35</v>
      </c>
      <c r="AX235" s="14" t="s">
        <v>79</v>
      </c>
      <c r="AY235" s="194" t="s">
        <v>255</v>
      </c>
    </row>
    <row r="236" s="15" customFormat="1">
      <c r="A236" s="15"/>
      <c r="B236" s="201"/>
      <c r="C236" s="15"/>
      <c r="D236" s="186" t="s">
        <v>265</v>
      </c>
      <c r="E236" s="202" t="s">
        <v>1</v>
      </c>
      <c r="F236" s="203" t="s">
        <v>269</v>
      </c>
      <c r="G236" s="15"/>
      <c r="H236" s="204">
        <v>2</v>
      </c>
      <c r="I236" s="205"/>
      <c r="J236" s="15"/>
      <c r="K236" s="15"/>
      <c r="L236" s="201"/>
      <c r="M236" s="206"/>
      <c r="N236" s="207"/>
      <c r="O236" s="207"/>
      <c r="P236" s="207"/>
      <c r="Q236" s="207"/>
      <c r="R236" s="207"/>
      <c r="S236" s="207"/>
      <c r="T236" s="208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02" t="s">
        <v>265</v>
      </c>
      <c r="AU236" s="202" t="s">
        <v>90</v>
      </c>
      <c r="AV236" s="15" t="s">
        <v>270</v>
      </c>
      <c r="AW236" s="15" t="s">
        <v>35</v>
      </c>
      <c r="AX236" s="15" t="s">
        <v>87</v>
      </c>
      <c r="AY236" s="202" t="s">
        <v>255</v>
      </c>
    </row>
    <row r="237" s="2" customFormat="1" ht="37.8" customHeight="1">
      <c r="A237" s="38"/>
      <c r="B237" s="171"/>
      <c r="C237" s="209" t="s">
        <v>387</v>
      </c>
      <c r="D237" s="209" t="s">
        <v>277</v>
      </c>
      <c r="E237" s="210" t="s">
        <v>1008</v>
      </c>
      <c r="F237" s="211" t="s">
        <v>1009</v>
      </c>
      <c r="G237" s="212" t="s">
        <v>261</v>
      </c>
      <c r="H237" s="213">
        <v>9</v>
      </c>
      <c r="I237" s="214"/>
      <c r="J237" s="215">
        <f>ROUND(I237*H237,2)</f>
        <v>0</v>
      </c>
      <c r="K237" s="211" t="s">
        <v>1</v>
      </c>
      <c r="L237" s="216"/>
      <c r="M237" s="217" t="s">
        <v>1</v>
      </c>
      <c r="N237" s="218" t="s">
        <v>44</v>
      </c>
      <c r="O237" s="77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83" t="s">
        <v>280</v>
      </c>
      <c r="AT237" s="183" t="s">
        <v>277</v>
      </c>
      <c r="AU237" s="183" t="s">
        <v>90</v>
      </c>
      <c r="AY237" s="19" t="s">
        <v>255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19" t="s">
        <v>87</v>
      </c>
      <c r="BK237" s="184">
        <f>ROUND(I237*H237,2)</f>
        <v>0</v>
      </c>
      <c r="BL237" s="19" t="s">
        <v>270</v>
      </c>
      <c r="BM237" s="183" t="s">
        <v>2368</v>
      </c>
    </row>
    <row r="238" s="13" customFormat="1">
      <c r="A238" s="13"/>
      <c r="B238" s="185"/>
      <c r="C238" s="13"/>
      <c r="D238" s="186" t="s">
        <v>265</v>
      </c>
      <c r="E238" s="187" t="s">
        <v>1</v>
      </c>
      <c r="F238" s="188" t="s">
        <v>267</v>
      </c>
      <c r="G238" s="13"/>
      <c r="H238" s="187" t="s">
        <v>1</v>
      </c>
      <c r="I238" s="189"/>
      <c r="J238" s="13"/>
      <c r="K238" s="13"/>
      <c r="L238" s="185"/>
      <c r="M238" s="190"/>
      <c r="N238" s="191"/>
      <c r="O238" s="191"/>
      <c r="P238" s="191"/>
      <c r="Q238" s="191"/>
      <c r="R238" s="191"/>
      <c r="S238" s="191"/>
      <c r="T238" s="19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87" t="s">
        <v>265</v>
      </c>
      <c r="AU238" s="187" t="s">
        <v>90</v>
      </c>
      <c r="AV238" s="13" t="s">
        <v>87</v>
      </c>
      <c r="AW238" s="13" t="s">
        <v>35</v>
      </c>
      <c r="AX238" s="13" t="s">
        <v>79</v>
      </c>
      <c r="AY238" s="187" t="s">
        <v>255</v>
      </c>
    </row>
    <row r="239" s="14" customFormat="1">
      <c r="A239" s="14"/>
      <c r="B239" s="193"/>
      <c r="C239" s="14"/>
      <c r="D239" s="186" t="s">
        <v>265</v>
      </c>
      <c r="E239" s="194" t="s">
        <v>1</v>
      </c>
      <c r="F239" s="195" t="s">
        <v>301</v>
      </c>
      <c r="G239" s="14"/>
      <c r="H239" s="196">
        <v>9</v>
      </c>
      <c r="I239" s="197"/>
      <c r="J239" s="14"/>
      <c r="K239" s="14"/>
      <c r="L239" s="193"/>
      <c r="M239" s="198"/>
      <c r="N239" s="199"/>
      <c r="O239" s="199"/>
      <c r="P239" s="199"/>
      <c r="Q239" s="199"/>
      <c r="R239" s="199"/>
      <c r="S239" s="199"/>
      <c r="T239" s="20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4" t="s">
        <v>265</v>
      </c>
      <c r="AU239" s="194" t="s">
        <v>90</v>
      </c>
      <c r="AV239" s="14" t="s">
        <v>90</v>
      </c>
      <c r="AW239" s="14" t="s">
        <v>35</v>
      </c>
      <c r="AX239" s="14" t="s">
        <v>79</v>
      </c>
      <c r="AY239" s="194" t="s">
        <v>255</v>
      </c>
    </row>
    <row r="240" s="15" customFormat="1">
      <c r="A240" s="15"/>
      <c r="B240" s="201"/>
      <c r="C240" s="15"/>
      <c r="D240" s="186" t="s">
        <v>265</v>
      </c>
      <c r="E240" s="202" t="s">
        <v>1</v>
      </c>
      <c r="F240" s="203" t="s">
        <v>269</v>
      </c>
      <c r="G240" s="15"/>
      <c r="H240" s="204">
        <v>9</v>
      </c>
      <c r="I240" s="205"/>
      <c r="J240" s="15"/>
      <c r="K240" s="15"/>
      <c r="L240" s="201"/>
      <c r="M240" s="206"/>
      <c r="N240" s="207"/>
      <c r="O240" s="207"/>
      <c r="P240" s="207"/>
      <c r="Q240" s="207"/>
      <c r="R240" s="207"/>
      <c r="S240" s="207"/>
      <c r="T240" s="208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02" t="s">
        <v>265</v>
      </c>
      <c r="AU240" s="202" t="s">
        <v>90</v>
      </c>
      <c r="AV240" s="15" t="s">
        <v>270</v>
      </c>
      <c r="AW240" s="15" t="s">
        <v>35</v>
      </c>
      <c r="AX240" s="15" t="s">
        <v>87</v>
      </c>
      <c r="AY240" s="202" t="s">
        <v>255</v>
      </c>
    </row>
    <row r="241" s="2" customFormat="1" ht="49.05" customHeight="1">
      <c r="A241" s="38"/>
      <c r="B241" s="171"/>
      <c r="C241" s="172" t="s">
        <v>300</v>
      </c>
      <c r="D241" s="172" t="s">
        <v>258</v>
      </c>
      <c r="E241" s="173" t="s">
        <v>443</v>
      </c>
      <c r="F241" s="174" t="s">
        <v>444</v>
      </c>
      <c r="G241" s="175" t="s">
        <v>261</v>
      </c>
      <c r="H241" s="176">
        <v>21</v>
      </c>
      <c r="I241" s="177"/>
      <c r="J241" s="178">
        <f>ROUND(I241*H241,2)</f>
        <v>0</v>
      </c>
      <c r="K241" s="174" t="s">
        <v>262</v>
      </c>
      <c r="L241" s="39"/>
      <c r="M241" s="179" t="s">
        <v>1</v>
      </c>
      <c r="N241" s="180" t="s">
        <v>44</v>
      </c>
      <c r="O241" s="77"/>
      <c r="P241" s="181">
        <f>O241*H241</f>
        <v>0</v>
      </c>
      <c r="Q241" s="181">
        <v>0</v>
      </c>
      <c r="R241" s="181">
        <f>Q241*H241</f>
        <v>0</v>
      </c>
      <c r="S241" s="181">
        <v>0</v>
      </c>
      <c r="T241" s="18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3" t="s">
        <v>270</v>
      </c>
      <c r="AT241" s="183" t="s">
        <v>258</v>
      </c>
      <c r="AU241" s="183" t="s">
        <v>90</v>
      </c>
      <c r="AY241" s="19" t="s">
        <v>255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19" t="s">
        <v>87</v>
      </c>
      <c r="BK241" s="184">
        <f>ROUND(I241*H241,2)</f>
        <v>0</v>
      </c>
      <c r="BL241" s="19" t="s">
        <v>270</v>
      </c>
      <c r="BM241" s="183" t="s">
        <v>2369</v>
      </c>
    </row>
    <row r="242" s="13" customFormat="1">
      <c r="A242" s="13"/>
      <c r="B242" s="185"/>
      <c r="C242" s="13"/>
      <c r="D242" s="186" t="s">
        <v>265</v>
      </c>
      <c r="E242" s="187" t="s">
        <v>1</v>
      </c>
      <c r="F242" s="188" t="s">
        <v>267</v>
      </c>
      <c r="G242" s="13"/>
      <c r="H242" s="187" t="s">
        <v>1</v>
      </c>
      <c r="I242" s="189"/>
      <c r="J242" s="13"/>
      <c r="K242" s="13"/>
      <c r="L242" s="185"/>
      <c r="M242" s="190"/>
      <c r="N242" s="191"/>
      <c r="O242" s="191"/>
      <c r="P242" s="191"/>
      <c r="Q242" s="191"/>
      <c r="R242" s="191"/>
      <c r="S242" s="191"/>
      <c r="T242" s="19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187" t="s">
        <v>265</v>
      </c>
      <c r="AU242" s="187" t="s">
        <v>90</v>
      </c>
      <c r="AV242" s="13" t="s">
        <v>87</v>
      </c>
      <c r="AW242" s="13" t="s">
        <v>35</v>
      </c>
      <c r="AX242" s="13" t="s">
        <v>79</v>
      </c>
      <c r="AY242" s="187" t="s">
        <v>255</v>
      </c>
    </row>
    <row r="243" s="14" customFormat="1">
      <c r="A243" s="14"/>
      <c r="B243" s="193"/>
      <c r="C243" s="14"/>
      <c r="D243" s="186" t="s">
        <v>265</v>
      </c>
      <c r="E243" s="194" t="s">
        <v>1</v>
      </c>
      <c r="F243" s="195" t="s">
        <v>7</v>
      </c>
      <c r="G243" s="14"/>
      <c r="H243" s="196">
        <v>21</v>
      </c>
      <c r="I243" s="197"/>
      <c r="J243" s="14"/>
      <c r="K243" s="14"/>
      <c r="L243" s="193"/>
      <c r="M243" s="198"/>
      <c r="N243" s="199"/>
      <c r="O243" s="199"/>
      <c r="P243" s="199"/>
      <c r="Q243" s="199"/>
      <c r="R243" s="199"/>
      <c r="S243" s="199"/>
      <c r="T243" s="200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194" t="s">
        <v>265</v>
      </c>
      <c r="AU243" s="194" t="s">
        <v>90</v>
      </c>
      <c r="AV243" s="14" t="s">
        <v>90</v>
      </c>
      <c r="AW243" s="14" t="s">
        <v>35</v>
      </c>
      <c r="AX243" s="14" t="s">
        <v>79</v>
      </c>
      <c r="AY243" s="194" t="s">
        <v>255</v>
      </c>
    </row>
    <row r="244" s="15" customFormat="1">
      <c r="A244" s="15"/>
      <c r="B244" s="201"/>
      <c r="C244" s="15"/>
      <c r="D244" s="186" t="s">
        <v>265</v>
      </c>
      <c r="E244" s="202" t="s">
        <v>1</v>
      </c>
      <c r="F244" s="203" t="s">
        <v>269</v>
      </c>
      <c r="G244" s="15"/>
      <c r="H244" s="204">
        <v>21</v>
      </c>
      <c r="I244" s="205"/>
      <c r="J244" s="15"/>
      <c r="K244" s="15"/>
      <c r="L244" s="201"/>
      <c r="M244" s="206"/>
      <c r="N244" s="207"/>
      <c r="O244" s="207"/>
      <c r="P244" s="207"/>
      <c r="Q244" s="207"/>
      <c r="R244" s="207"/>
      <c r="S244" s="207"/>
      <c r="T244" s="208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02" t="s">
        <v>265</v>
      </c>
      <c r="AU244" s="202" t="s">
        <v>90</v>
      </c>
      <c r="AV244" s="15" t="s">
        <v>270</v>
      </c>
      <c r="AW244" s="15" t="s">
        <v>35</v>
      </c>
      <c r="AX244" s="15" t="s">
        <v>87</v>
      </c>
      <c r="AY244" s="202" t="s">
        <v>255</v>
      </c>
    </row>
    <row r="245" s="2" customFormat="1" ht="24.15" customHeight="1">
      <c r="A245" s="38"/>
      <c r="B245" s="171"/>
      <c r="C245" s="209" t="s">
        <v>306</v>
      </c>
      <c r="D245" s="209" t="s">
        <v>277</v>
      </c>
      <c r="E245" s="210" t="s">
        <v>447</v>
      </c>
      <c r="F245" s="211" t="s">
        <v>448</v>
      </c>
      <c r="G245" s="212" t="s">
        <v>261</v>
      </c>
      <c r="H245" s="213">
        <v>21</v>
      </c>
      <c r="I245" s="214"/>
      <c r="J245" s="215">
        <f>ROUND(I245*H245,2)</f>
        <v>0</v>
      </c>
      <c r="K245" s="211" t="s">
        <v>1</v>
      </c>
      <c r="L245" s="216"/>
      <c r="M245" s="217" t="s">
        <v>1</v>
      </c>
      <c r="N245" s="218" t="s">
        <v>44</v>
      </c>
      <c r="O245" s="77"/>
      <c r="P245" s="181">
        <f>O245*H245</f>
        <v>0</v>
      </c>
      <c r="Q245" s="181">
        <v>0</v>
      </c>
      <c r="R245" s="181">
        <f>Q245*H245</f>
        <v>0</v>
      </c>
      <c r="S245" s="181">
        <v>0</v>
      </c>
      <c r="T245" s="18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83" t="s">
        <v>280</v>
      </c>
      <c r="AT245" s="183" t="s">
        <v>277</v>
      </c>
      <c r="AU245" s="183" t="s">
        <v>90</v>
      </c>
      <c r="AY245" s="19" t="s">
        <v>255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19" t="s">
        <v>87</v>
      </c>
      <c r="BK245" s="184">
        <f>ROUND(I245*H245,2)</f>
        <v>0</v>
      </c>
      <c r="BL245" s="19" t="s">
        <v>270</v>
      </c>
      <c r="BM245" s="183" t="s">
        <v>2370</v>
      </c>
    </row>
    <row r="246" s="13" customFormat="1">
      <c r="A246" s="13"/>
      <c r="B246" s="185"/>
      <c r="C246" s="13"/>
      <c r="D246" s="186" t="s">
        <v>265</v>
      </c>
      <c r="E246" s="187" t="s">
        <v>1</v>
      </c>
      <c r="F246" s="188" t="s">
        <v>267</v>
      </c>
      <c r="G246" s="13"/>
      <c r="H246" s="187" t="s">
        <v>1</v>
      </c>
      <c r="I246" s="189"/>
      <c r="J246" s="13"/>
      <c r="K246" s="13"/>
      <c r="L246" s="185"/>
      <c r="M246" s="190"/>
      <c r="N246" s="191"/>
      <c r="O246" s="191"/>
      <c r="P246" s="191"/>
      <c r="Q246" s="191"/>
      <c r="R246" s="191"/>
      <c r="S246" s="191"/>
      <c r="T246" s="19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87" t="s">
        <v>265</v>
      </c>
      <c r="AU246" s="187" t="s">
        <v>90</v>
      </c>
      <c r="AV246" s="13" t="s">
        <v>87</v>
      </c>
      <c r="AW246" s="13" t="s">
        <v>35</v>
      </c>
      <c r="AX246" s="13" t="s">
        <v>79</v>
      </c>
      <c r="AY246" s="187" t="s">
        <v>255</v>
      </c>
    </row>
    <row r="247" s="14" customFormat="1">
      <c r="A247" s="14"/>
      <c r="B247" s="193"/>
      <c r="C247" s="14"/>
      <c r="D247" s="186" t="s">
        <v>265</v>
      </c>
      <c r="E247" s="194" t="s">
        <v>1</v>
      </c>
      <c r="F247" s="195" t="s">
        <v>7</v>
      </c>
      <c r="G247" s="14"/>
      <c r="H247" s="196">
        <v>21</v>
      </c>
      <c r="I247" s="197"/>
      <c r="J247" s="14"/>
      <c r="K247" s="14"/>
      <c r="L247" s="193"/>
      <c r="M247" s="198"/>
      <c r="N247" s="199"/>
      <c r="O247" s="199"/>
      <c r="P247" s="199"/>
      <c r="Q247" s="199"/>
      <c r="R247" s="199"/>
      <c r="S247" s="199"/>
      <c r="T247" s="20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194" t="s">
        <v>265</v>
      </c>
      <c r="AU247" s="194" t="s">
        <v>90</v>
      </c>
      <c r="AV247" s="14" t="s">
        <v>90</v>
      </c>
      <c r="AW247" s="14" t="s">
        <v>35</v>
      </c>
      <c r="AX247" s="14" t="s">
        <v>79</v>
      </c>
      <c r="AY247" s="194" t="s">
        <v>255</v>
      </c>
    </row>
    <row r="248" s="15" customFormat="1">
      <c r="A248" s="15"/>
      <c r="B248" s="201"/>
      <c r="C248" s="15"/>
      <c r="D248" s="186" t="s">
        <v>265</v>
      </c>
      <c r="E248" s="202" t="s">
        <v>1</v>
      </c>
      <c r="F248" s="203" t="s">
        <v>269</v>
      </c>
      <c r="G248" s="15"/>
      <c r="H248" s="204">
        <v>21</v>
      </c>
      <c r="I248" s="205"/>
      <c r="J248" s="15"/>
      <c r="K248" s="15"/>
      <c r="L248" s="201"/>
      <c r="M248" s="206"/>
      <c r="N248" s="207"/>
      <c r="O248" s="207"/>
      <c r="P248" s="207"/>
      <c r="Q248" s="207"/>
      <c r="R248" s="207"/>
      <c r="S248" s="207"/>
      <c r="T248" s="208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02" t="s">
        <v>265</v>
      </c>
      <c r="AU248" s="202" t="s">
        <v>90</v>
      </c>
      <c r="AV248" s="15" t="s">
        <v>270</v>
      </c>
      <c r="AW248" s="15" t="s">
        <v>35</v>
      </c>
      <c r="AX248" s="15" t="s">
        <v>87</v>
      </c>
      <c r="AY248" s="202" t="s">
        <v>255</v>
      </c>
    </row>
    <row r="249" s="2" customFormat="1" ht="44.25" customHeight="1">
      <c r="A249" s="38"/>
      <c r="B249" s="171"/>
      <c r="C249" s="172" t="s">
        <v>397</v>
      </c>
      <c r="D249" s="172" t="s">
        <v>258</v>
      </c>
      <c r="E249" s="173" t="s">
        <v>1284</v>
      </c>
      <c r="F249" s="174" t="s">
        <v>1285</v>
      </c>
      <c r="G249" s="175" t="s">
        <v>261</v>
      </c>
      <c r="H249" s="176">
        <v>41</v>
      </c>
      <c r="I249" s="177"/>
      <c r="J249" s="178">
        <f>ROUND(I249*H249,2)</f>
        <v>0</v>
      </c>
      <c r="K249" s="174" t="s">
        <v>262</v>
      </c>
      <c r="L249" s="39"/>
      <c r="M249" s="179" t="s">
        <v>1</v>
      </c>
      <c r="N249" s="180" t="s">
        <v>44</v>
      </c>
      <c r="O249" s="77"/>
      <c r="P249" s="181">
        <f>O249*H249</f>
        <v>0</v>
      </c>
      <c r="Q249" s="181">
        <v>0</v>
      </c>
      <c r="R249" s="181">
        <f>Q249*H249</f>
        <v>0</v>
      </c>
      <c r="S249" s="181">
        <v>0</v>
      </c>
      <c r="T249" s="18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83" t="s">
        <v>270</v>
      </c>
      <c r="AT249" s="183" t="s">
        <v>258</v>
      </c>
      <c r="AU249" s="183" t="s">
        <v>90</v>
      </c>
      <c r="AY249" s="19" t="s">
        <v>255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19" t="s">
        <v>87</v>
      </c>
      <c r="BK249" s="184">
        <f>ROUND(I249*H249,2)</f>
        <v>0</v>
      </c>
      <c r="BL249" s="19" t="s">
        <v>270</v>
      </c>
      <c r="BM249" s="183" t="s">
        <v>2371</v>
      </c>
    </row>
    <row r="250" s="13" customFormat="1">
      <c r="A250" s="13"/>
      <c r="B250" s="185"/>
      <c r="C250" s="13"/>
      <c r="D250" s="186" t="s">
        <v>265</v>
      </c>
      <c r="E250" s="187" t="s">
        <v>1</v>
      </c>
      <c r="F250" s="188" t="s">
        <v>267</v>
      </c>
      <c r="G250" s="13"/>
      <c r="H250" s="187" t="s">
        <v>1</v>
      </c>
      <c r="I250" s="189"/>
      <c r="J250" s="13"/>
      <c r="K250" s="13"/>
      <c r="L250" s="185"/>
      <c r="M250" s="190"/>
      <c r="N250" s="191"/>
      <c r="O250" s="191"/>
      <c r="P250" s="191"/>
      <c r="Q250" s="191"/>
      <c r="R250" s="191"/>
      <c r="S250" s="191"/>
      <c r="T250" s="19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187" t="s">
        <v>265</v>
      </c>
      <c r="AU250" s="187" t="s">
        <v>90</v>
      </c>
      <c r="AV250" s="13" t="s">
        <v>87</v>
      </c>
      <c r="AW250" s="13" t="s">
        <v>35</v>
      </c>
      <c r="AX250" s="13" t="s">
        <v>79</v>
      </c>
      <c r="AY250" s="187" t="s">
        <v>255</v>
      </c>
    </row>
    <row r="251" s="14" customFormat="1">
      <c r="A251" s="14"/>
      <c r="B251" s="193"/>
      <c r="C251" s="14"/>
      <c r="D251" s="186" t="s">
        <v>265</v>
      </c>
      <c r="E251" s="194" t="s">
        <v>1</v>
      </c>
      <c r="F251" s="195" t="s">
        <v>434</v>
      </c>
      <c r="G251" s="14"/>
      <c r="H251" s="196">
        <v>41</v>
      </c>
      <c r="I251" s="197"/>
      <c r="J251" s="14"/>
      <c r="K251" s="14"/>
      <c r="L251" s="193"/>
      <c r="M251" s="198"/>
      <c r="N251" s="199"/>
      <c r="O251" s="199"/>
      <c r="P251" s="199"/>
      <c r="Q251" s="199"/>
      <c r="R251" s="199"/>
      <c r="S251" s="199"/>
      <c r="T251" s="200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194" t="s">
        <v>265</v>
      </c>
      <c r="AU251" s="194" t="s">
        <v>90</v>
      </c>
      <c r="AV251" s="14" t="s">
        <v>90</v>
      </c>
      <c r="AW251" s="14" t="s">
        <v>35</v>
      </c>
      <c r="AX251" s="14" t="s">
        <v>79</v>
      </c>
      <c r="AY251" s="194" t="s">
        <v>255</v>
      </c>
    </row>
    <row r="252" s="15" customFormat="1">
      <c r="A252" s="15"/>
      <c r="B252" s="201"/>
      <c r="C252" s="15"/>
      <c r="D252" s="186" t="s">
        <v>265</v>
      </c>
      <c r="E252" s="202" t="s">
        <v>1</v>
      </c>
      <c r="F252" s="203" t="s">
        <v>269</v>
      </c>
      <c r="G252" s="15"/>
      <c r="H252" s="204">
        <v>41</v>
      </c>
      <c r="I252" s="205"/>
      <c r="J252" s="15"/>
      <c r="K252" s="15"/>
      <c r="L252" s="201"/>
      <c r="M252" s="206"/>
      <c r="N252" s="207"/>
      <c r="O252" s="207"/>
      <c r="P252" s="207"/>
      <c r="Q252" s="207"/>
      <c r="R252" s="207"/>
      <c r="S252" s="207"/>
      <c r="T252" s="208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02" t="s">
        <v>265</v>
      </c>
      <c r="AU252" s="202" t="s">
        <v>90</v>
      </c>
      <c r="AV252" s="15" t="s">
        <v>270</v>
      </c>
      <c r="AW252" s="15" t="s">
        <v>35</v>
      </c>
      <c r="AX252" s="15" t="s">
        <v>87</v>
      </c>
      <c r="AY252" s="202" t="s">
        <v>255</v>
      </c>
    </row>
    <row r="253" s="2" customFormat="1" ht="24.15" customHeight="1">
      <c r="A253" s="38"/>
      <c r="B253" s="171"/>
      <c r="C253" s="209" t="s">
        <v>401</v>
      </c>
      <c r="D253" s="209" t="s">
        <v>277</v>
      </c>
      <c r="E253" s="210" t="s">
        <v>1287</v>
      </c>
      <c r="F253" s="211" t="s">
        <v>1288</v>
      </c>
      <c r="G253" s="212" t="s">
        <v>261</v>
      </c>
      <c r="H253" s="213">
        <v>41</v>
      </c>
      <c r="I253" s="214"/>
      <c r="J253" s="215">
        <f>ROUND(I253*H253,2)</f>
        <v>0</v>
      </c>
      <c r="K253" s="211" t="s">
        <v>1</v>
      </c>
      <c r="L253" s="216"/>
      <c r="M253" s="217" t="s">
        <v>1</v>
      </c>
      <c r="N253" s="218" t="s">
        <v>44</v>
      </c>
      <c r="O253" s="77"/>
      <c r="P253" s="181">
        <f>O253*H253</f>
        <v>0</v>
      </c>
      <c r="Q253" s="181">
        <v>0</v>
      </c>
      <c r="R253" s="181">
        <f>Q253*H253</f>
        <v>0</v>
      </c>
      <c r="S253" s="181">
        <v>0</v>
      </c>
      <c r="T253" s="182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83" t="s">
        <v>280</v>
      </c>
      <c r="AT253" s="183" t="s">
        <v>277</v>
      </c>
      <c r="AU253" s="183" t="s">
        <v>90</v>
      </c>
      <c r="AY253" s="19" t="s">
        <v>255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19" t="s">
        <v>87</v>
      </c>
      <c r="BK253" s="184">
        <f>ROUND(I253*H253,2)</f>
        <v>0</v>
      </c>
      <c r="BL253" s="19" t="s">
        <v>270</v>
      </c>
      <c r="BM253" s="183" t="s">
        <v>2372</v>
      </c>
    </row>
    <row r="254" s="13" customFormat="1">
      <c r="A254" s="13"/>
      <c r="B254" s="185"/>
      <c r="C254" s="13"/>
      <c r="D254" s="186" t="s">
        <v>265</v>
      </c>
      <c r="E254" s="187" t="s">
        <v>1</v>
      </c>
      <c r="F254" s="188" t="s">
        <v>267</v>
      </c>
      <c r="G254" s="13"/>
      <c r="H254" s="187" t="s">
        <v>1</v>
      </c>
      <c r="I254" s="189"/>
      <c r="J254" s="13"/>
      <c r="K254" s="13"/>
      <c r="L254" s="185"/>
      <c r="M254" s="190"/>
      <c r="N254" s="191"/>
      <c r="O254" s="191"/>
      <c r="P254" s="191"/>
      <c r="Q254" s="191"/>
      <c r="R254" s="191"/>
      <c r="S254" s="191"/>
      <c r="T254" s="19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87" t="s">
        <v>265</v>
      </c>
      <c r="AU254" s="187" t="s">
        <v>90</v>
      </c>
      <c r="AV254" s="13" t="s">
        <v>87</v>
      </c>
      <c r="AW254" s="13" t="s">
        <v>35</v>
      </c>
      <c r="AX254" s="13" t="s">
        <v>79</v>
      </c>
      <c r="AY254" s="187" t="s">
        <v>255</v>
      </c>
    </row>
    <row r="255" s="14" customFormat="1">
      <c r="A255" s="14"/>
      <c r="B255" s="193"/>
      <c r="C255" s="14"/>
      <c r="D255" s="186" t="s">
        <v>265</v>
      </c>
      <c r="E255" s="194" t="s">
        <v>1</v>
      </c>
      <c r="F255" s="195" t="s">
        <v>434</v>
      </c>
      <c r="G255" s="14"/>
      <c r="H255" s="196">
        <v>41</v>
      </c>
      <c r="I255" s="197"/>
      <c r="J255" s="14"/>
      <c r="K255" s="14"/>
      <c r="L255" s="193"/>
      <c r="M255" s="198"/>
      <c r="N255" s="199"/>
      <c r="O255" s="199"/>
      <c r="P255" s="199"/>
      <c r="Q255" s="199"/>
      <c r="R255" s="199"/>
      <c r="S255" s="199"/>
      <c r="T255" s="20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194" t="s">
        <v>265</v>
      </c>
      <c r="AU255" s="194" t="s">
        <v>90</v>
      </c>
      <c r="AV255" s="14" t="s">
        <v>90</v>
      </c>
      <c r="AW255" s="14" t="s">
        <v>35</v>
      </c>
      <c r="AX255" s="14" t="s">
        <v>79</v>
      </c>
      <c r="AY255" s="194" t="s">
        <v>255</v>
      </c>
    </row>
    <row r="256" s="15" customFormat="1">
      <c r="A256" s="15"/>
      <c r="B256" s="201"/>
      <c r="C256" s="15"/>
      <c r="D256" s="186" t="s">
        <v>265</v>
      </c>
      <c r="E256" s="202" t="s">
        <v>1</v>
      </c>
      <c r="F256" s="203" t="s">
        <v>269</v>
      </c>
      <c r="G256" s="15"/>
      <c r="H256" s="204">
        <v>41</v>
      </c>
      <c r="I256" s="205"/>
      <c r="J256" s="15"/>
      <c r="K256" s="15"/>
      <c r="L256" s="201"/>
      <c r="M256" s="206"/>
      <c r="N256" s="207"/>
      <c r="O256" s="207"/>
      <c r="P256" s="207"/>
      <c r="Q256" s="207"/>
      <c r="R256" s="207"/>
      <c r="S256" s="207"/>
      <c r="T256" s="208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02" t="s">
        <v>265</v>
      </c>
      <c r="AU256" s="202" t="s">
        <v>90</v>
      </c>
      <c r="AV256" s="15" t="s">
        <v>270</v>
      </c>
      <c r="AW256" s="15" t="s">
        <v>35</v>
      </c>
      <c r="AX256" s="15" t="s">
        <v>87</v>
      </c>
      <c r="AY256" s="202" t="s">
        <v>255</v>
      </c>
    </row>
    <row r="257" s="2" customFormat="1" ht="49.05" customHeight="1">
      <c r="A257" s="38"/>
      <c r="B257" s="171"/>
      <c r="C257" s="172" t="s">
        <v>406</v>
      </c>
      <c r="D257" s="172" t="s">
        <v>258</v>
      </c>
      <c r="E257" s="173" t="s">
        <v>451</v>
      </c>
      <c r="F257" s="174" t="s">
        <v>452</v>
      </c>
      <c r="G257" s="175" t="s">
        <v>261</v>
      </c>
      <c r="H257" s="176">
        <v>5</v>
      </c>
      <c r="I257" s="177"/>
      <c r="J257" s="178">
        <f>ROUND(I257*H257,2)</f>
        <v>0</v>
      </c>
      <c r="K257" s="174" t="s">
        <v>262</v>
      </c>
      <c r="L257" s="39"/>
      <c r="M257" s="179" t="s">
        <v>1</v>
      </c>
      <c r="N257" s="180" t="s">
        <v>44</v>
      </c>
      <c r="O257" s="77"/>
      <c r="P257" s="181">
        <f>O257*H257</f>
        <v>0</v>
      </c>
      <c r="Q257" s="181">
        <v>0</v>
      </c>
      <c r="R257" s="181">
        <f>Q257*H257</f>
        <v>0</v>
      </c>
      <c r="S257" s="181">
        <v>0</v>
      </c>
      <c r="T257" s="18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3" t="s">
        <v>270</v>
      </c>
      <c r="AT257" s="183" t="s">
        <v>258</v>
      </c>
      <c r="AU257" s="183" t="s">
        <v>90</v>
      </c>
      <c r="AY257" s="19" t="s">
        <v>255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19" t="s">
        <v>87</v>
      </c>
      <c r="BK257" s="184">
        <f>ROUND(I257*H257,2)</f>
        <v>0</v>
      </c>
      <c r="BL257" s="19" t="s">
        <v>270</v>
      </c>
      <c r="BM257" s="183" t="s">
        <v>2373</v>
      </c>
    </row>
    <row r="258" s="13" customFormat="1">
      <c r="A258" s="13"/>
      <c r="B258" s="185"/>
      <c r="C258" s="13"/>
      <c r="D258" s="186" t="s">
        <v>265</v>
      </c>
      <c r="E258" s="187" t="s">
        <v>1</v>
      </c>
      <c r="F258" s="188" t="s">
        <v>267</v>
      </c>
      <c r="G258" s="13"/>
      <c r="H258" s="187" t="s">
        <v>1</v>
      </c>
      <c r="I258" s="189"/>
      <c r="J258" s="13"/>
      <c r="K258" s="13"/>
      <c r="L258" s="185"/>
      <c r="M258" s="190"/>
      <c r="N258" s="191"/>
      <c r="O258" s="191"/>
      <c r="P258" s="191"/>
      <c r="Q258" s="191"/>
      <c r="R258" s="191"/>
      <c r="S258" s="191"/>
      <c r="T258" s="19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87" t="s">
        <v>265</v>
      </c>
      <c r="AU258" s="187" t="s">
        <v>90</v>
      </c>
      <c r="AV258" s="13" t="s">
        <v>87</v>
      </c>
      <c r="AW258" s="13" t="s">
        <v>35</v>
      </c>
      <c r="AX258" s="13" t="s">
        <v>79</v>
      </c>
      <c r="AY258" s="187" t="s">
        <v>255</v>
      </c>
    </row>
    <row r="259" s="14" customFormat="1">
      <c r="A259" s="14"/>
      <c r="B259" s="193"/>
      <c r="C259" s="14"/>
      <c r="D259" s="186" t="s">
        <v>265</v>
      </c>
      <c r="E259" s="194" t="s">
        <v>1</v>
      </c>
      <c r="F259" s="195" t="s">
        <v>282</v>
      </c>
      <c r="G259" s="14"/>
      <c r="H259" s="196">
        <v>5</v>
      </c>
      <c r="I259" s="197"/>
      <c r="J259" s="14"/>
      <c r="K259" s="14"/>
      <c r="L259" s="193"/>
      <c r="M259" s="198"/>
      <c r="N259" s="199"/>
      <c r="O259" s="199"/>
      <c r="P259" s="199"/>
      <c r="Q259" s="199"/>
      <c r="R259" s="199"/>
      <c r="S259" s="199"/>
      <c r="T259" s="20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194" t="s">
        <v>265</v>
      </c>
      <c r="AU259" s="194" t="s">
        <v>90</v>
      </c>
      <c r="AV259" s="14" t="s">
        <v>90</v>
      </c>
      <c r="AW259" s="14" t="s">
        <v>35</v>
      </c>
      <c r="AX259" s="14" t="s">
        <v>79</v>
      </c>
      <c r="AY259" s="194" t="s">
        <v>255</v>
      </c>
    </row>
    <row r="260" s="15" customFormat="1">
      <c r="A260" s="15"/>
      <c r="B260" s="201"/>
      <c r="C260" s="15"/>
      <c r="D260" s="186" t="s">
        <v>265</v>
      </c>
      <c r="E260" s="202" t="s">
        <v>1</v>
      </c>
      <c r="F260" s="203" t="s">
        <v>269</v>
      </c>
      <c r="G260" s="15"/>
      <c r="H260" s="204">
        <v>5</v>
      </c>
      <c r="I260" s="205"/>
      <c r="J260" s="15"/>
      <c r="K260" s="15"/>
      <c r="L260" s="201"/>
      <c r="M260" s="206"/>
      <c r="N260" s="207"/>
      <c r="O260" s="207"/>
      <c r="P260" s="207"/>
      <c r="Q260" s="207"/>
      <c r="R260" s="207"/>
      <c r="S260" s="207"/>
      <c r="T260" s="208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02" t="s">
        <v>265</v>
      </c>
      <c r="AU260" s="202" t="s">
        <v>90</v>
      </c>
      <c r="AV260" s="15" t="s">
        <v>270</v>
      </c>
      <c r="AW260" s="15" t="s">
        <v>35</v>
      </c>
      <c r="AX260" s="15" t="s">
        <v>87</v>
      </c>
      <c r="AY260" s="202" t="s">
        <v>255</v>
      </c>
    </row>
    <row r="261" s="2" customFormat="1" ht="24.15" customHeight="1">
      <c r="A261" s="38"/>
      <c r="B261" s="171"/>
      <c r="C261" s="209" t="s">
        <v>410</v>
      </c>
      <c r="D261" s="209" t="s">
        <v>277</v>
      </c>
      <c r="E261" s="210" t="s">
        <v>455</v>
      </c>
      <c r="F261" s="211" t="s">
        <v>456</v>
      </c>
      <c r="G261" s="212" t="s">
        <v>261</v>
      </c>
      <c r="H261" s="213">
        <v>5</v>
      </c>
      <c r="I261" s="214"/>
      <c r="J261" s="215">
        <f>ROUND(I261*H261,2)</f>
        <v>0</v>
      </c>
      <c r="K261" s="211" t="s">
        <v>1</v>
      </c>
      <c r="L261" s="216"/>
      <c r="M261" s="217" t="s">
        <v>1</v>
      </c>
      <c r="N261" s="218" t="s">
        <v>44</v>
      </c>
      <c r="O261" s="77"/>
      <c r="P261" s="181">
        <f>O261*H261</f>
        <v>0</v>
      </c>
      <c r="Q261" s="181">
        <v>0</v>
      </c>
      <c r="R261" s="181">
        <f>Q261*H261</f>
        <v>0</v>
      </c>
      <c r="S261" s="181">
        <v>0</v>
      </c>
      <c r="T261" s="18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3" t="s">
        <v>280</v>
      </c>
      <c r="AT261" s="183" t="s">
        <v>277</v>
      </c>
      <c r="AU261" s="183" t="s">
        <v>90</v>
      </c>
      <c r="AY261" s="19" t="s">
        <v>255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19" t="s">
        <v>87</v>
      </c>
      <c r="BK261" s="184">
        <f>ROUND(I261*H261,2)</f>
        <v>0</v>
      </c>
      <c r="BL261" s="19" t="s">
        <v>270</v>
      </c>
      <c r="BM261" s="183" t="s">
        <v>2374</v>
      </c>
    </row>
    <row r="262" s="13" customFormat="1">
      <c r="A262" s="13"/>
      <c r="B262" s="185"/>
      <c r="C262" s="13"/>
      <c r="D262" s="186" t="s">
        <v>265</v>
      </c>
      <c r="E262" s="187" t="s">
        <v>1</v>
      </c>
      <c r="F262" s="188" t="s">
        <v>267</v>
      </c>
      <c r="G262" s="13"/>
      <c r="H262" s="187" t="s">
        <v>1</v>
      </c>
      <c r="I262" s="189"/>
      <c r="J262" s="13"/>
      <c r="K262" s="13"/>
      <c r="L262" s="185"/>
      <c r="M262" s="190"/>
      <c r="N262" s="191"/>
      <c r="O262" s="191"/>
      <c r="P262" s="191"/>
      <c r="Q262" s="191"/>
      <c r="R262" s="191"/>
      <c r="S262" s="191"/>
      <c r="T262" s="19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87" t="s">
        <v>265</v>
      </c>
      <c r="AU262" s="187" t="s">
        <v>90</v>
      </c>
      <c r="AV262" s="13" t="s">
        <v>87</v>
      </c>
      <c r="AW262" s="13" t="s">
        <v>35</v>
      </c>
      <c r="AX262" s="13" t="s">
        <v>79</v>
      </c>
      <c r="AY262" s="187" t="s">
        <v>255</v>
      </c>
    </row>
    <row r="263" s="14" customFormat="1">
      <c r="A263" s="14"/>
      <c r="B263" s="193"/>
      <c r="C263" s="14"/>
      <c r="D263" s="186" t="s">
        <v>265</v>
      </c>
      <c r="E263" s="194" t="s">
        <v>1</v>
      </c>
      <c r="F263" s="195" t="s">
        <v>282</v>
      </c>
      <c r="G263" s="14"/>
      <c r="H263" s="196">
        <v>5</v>
      </c>
      <c r="I263" s="197"/>
      <c r="J263" s="14"/>
      <c r="K263" s="14"/>
      <c r="L263" s="193"/>
      <c r="M263" s="198"/>
      <c r="N263" s="199"/>
      <c r="O263" s="199"/>
      <c r="P263" s="199"/>
      <c r="Q263" s="199"/>
      <c r="R263" s="199"/>
      <c r="S263" s="199"/>
      <c r="T263" s="20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194" t="s">
        <v>265</v>
      </c>
      <c r="AU263" s="194" t="s">
        <v>90</v>
      </c>
      <c r="AV263" s="14" t="s">
        <v>90</v>
      </c>
      <c r="AW263" s="14" t="s">
        <v>35</v>
      </c>
      <c r="AX263" s="14" t="s">
        <v>79</v>
      </c>
      <c r="AY263" s="194" t="s">
        <v>255</v>
      </c>
    </row>
    <row r="264" s="15" customFormat="1">
      <c r="A264" s="15"/>
      <c r="B264" s="201"/>
      <c r="C264" s="15"/>
      <c r="D264" s="186" t="s">
        <v>265</v>
      </c>
      <c r="E264" s="202" t="s">
        <v>1</v>
      </c>
      <c r="F264" s="203" t="s">
        <v>269</v>
      </c>
      <c r="G264" s="15"/>
      <c r="H264" s="204">
        <v>5</v>
      </c>
      <c r="I264" s="205"/>
      <c r="J264" s="15"/>
      <c r="K264" s="15"/>
      <c r="L264" s="201"/>
      <c r="M264" s="206"/>
      <c r="N264" s="207"/>
      <c r="O264" s="207"/>
      <c r="P264" s="207"/>
      <c r="Q264" s="207"/>
      <c r="R264" s="207"/>
      <c r="S264" s="207"/>
      <c r="T264" s="208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02" t="s">
        <v>265</v>
      </c>
      <c r="AU264" s="202" t="s">
        <v>90</v>
      </c>
      <c r="AV264" s="15" t="s">
        <v>270</v>
      </c>
      <c r="AW264" s="15" t="s">
        <v>35</v>
      </c>
      <c r="AX264" s="15" t="s">
        <v>87</v>
      </c>
      <c r="AY264" s="202" t="s">
        <v>255</v>
      </c>
    </row>
    <row r="265" s="2" customFormat="1" ht="44.25" customHeight="1">
      <c r="A265" s="38"/>
      <c r="B265" s="171"/>
      <c r="C265" s="172" t="s">
        <v>414</v>
      </c>
      <c r="D265" s="172" t="s">
        <v>258</v>
      </c>
      <c r="E265" s="173" t="s">
        <v>1292</v>
      </c>
      <c r="F265" s="174" t="s">
        <v>1293</v>
      </c>
      <c r="G265" s="175" t="s">
        <v>297</v>
      </c>
      <c r="H265" s="176">
        <v>34</v>
      </c>
      <c r="I265" s="177"/>
      <c r="J265" s="178">
        <f>ROUND(I265*H265,2)</f>
        <v>0</v>
      </c>
      <c r="K265" s="174" t="s">
        <v>262</v>
      </c>
      <c r="L265" s="39"/>
      <c r="M265" s="179" t="s">
        <v>1</v>
      </c>
      <c r="N265" s="180" t="s">
        <v>44</v>
      </c>
      <c r="O265" s="77"/>
      <c r="P265" s="181">
        <f>O265*H265</f>
        <v>0</v>
      </c>
      <c r="Q265" s="181">
        <v>0</v>
      </c>
      <c r="R265" s="181">
        <f>Q265*H265</f>
        <v>0</v>
      </c>
      <c r="S265" s="181">
        <v>0</v>
      </c>
      <c r="T265" s="18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3" t="s">
        <v>270</v>
      </c>
      <c r="AT265" s="183" t="s">
        <v>258</v>
      </c>
      <c r="AU265" s="183" t="s">
        <v>90</v>
      </c>
      <c r="AY265" s="19" t="s">
        <v>255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19" t="s">
        <v>87</v>
      </c>
      <c r="BK265" s="184">
        <f>ROUND(I265*H265,2)</f>
        <v>0</v>
      </c>
      <c r="BL265" s="19" t="s">
        <v>270</v>
      </c>
      <c r="BM265" s="183" t="s">
        <v>2375</v>
      </c>
    </row>
    <row r="266" s="13" customFormat="1">
      <c r="A266" s="13"/>
      <c r="B266" s="185"/>
      <c r="C266" s="13"/>
      <c r="D266" s="186" t="s">
        <v>265</v>
      </c>
      <c r="E266" s="187" t="s">
        <v>1</v>
      </c>
      <c r="F266" s="188" t="s">
        <v>299</v>
      </c>
      <c r="G266" s="13"/>
      <c r="H266" s="187" t="s">
        <v>1</v>
      </c>
      <c r="I266" s="189"/>
      <c r="J266" s="13"/>
      <c r="K266" s="13"/>
      <c r="L266" s="185"/>
      <c r="M266" s="190"/>
      <c r="N266" s="191"/>
      <c r="O266" s="191"/>
      <c r="P266" s="191"/>
      <c r="Q266" s="191"/>
      <c r="R266" s="191"/>
      <c r="S266" s="191"/>
      <c r="T266" s="19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87" t="s">
        <v>265</v>
      </c>
      <c r="AU266" s="187" t="s">
        <v>90</v>
      </c>
      <c r="AV266" s="13" t="s">
        <v>87</v>
      </c>
      <c r="AW266" s="13" t="s">
        <v>35</v>
      </c>
      <c r="AX266" s="13" t="s">
        <v>79</v>
      </c>
      <c r="AY266" s="187" t="s">
        <v>255</v>
      </c>
    </row>
    <row r="267" s="14" customFormat="1">
      <c r="A267" s="14"/>
      <c r="B267" s="193"/>
      <c r="C267" s="14"/>
      <c r="D267" s="186" t="s">
        <v>265</v>
      </c>
      <c r="E267" s="194" t="s">
        <v>1</v>
      </c>
      <c r="F267" s="195" t="s">
        <v>406</v>
      </c>
      <c r="G267" s="14"/>
      <c r="H267" s="196">
        <v>34</v>
      </c>
      <c r="I267" s="197"/>
      <c r="J267" s="14"/>
      <c r="K267" s="14"/>
      <c r="L267" s="193"/>
      <c r="M267" s="198"/>
      <c r="N267" s="199"/>
      <c r="O267" s="199"/>
      <c r="P267" s="199"/>
      <c r="Q267" s="199"/>
      <c r="R267" s="199"/>
      <c r="S267" s="199"/>
      <c r="T267" s="20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194" t="s">
        <v>265</v>
      </c>
      <c r="AU267" s="194" t="s">
        <v>90</v>
      </c>
      <c r="AV267" s="14" t="s">
        <v>90</v>
      </c>
      <c r="AW267" s="14" t="s">
        <v>35</v>
      </c>
      <c r="AX267" s="14" t="s">
        <v>79</v>
      </c>
      <c r="AY267" s="194" t="s">
        <v>255</v>
      </c>
    </row>
    <row r="268" s="15" customFormat="1">
      <c r="A268" s="15"/>
      <c r="B268" s="201"/>
      <c r="C268" s="15"/>
      <c r="D268" s="186" t="s">
        <v>265</v>
      </c>
      <c r="E268" s="202" t="s">
        <v>1</v>
      </c>
      <c r="F268" s="203" t="s">
        <v>269</v>
      </c>
      <c r="G268" s="15"/>
      <c r="H268" s="204">
        <v>34</v>
      </c>
      <c r="I268" s="205"/>
      <c r="J268" s="15"/>
      <c r="K268" s="15"/>
      <c r="L268" s="201"/>
      <c r="M268" s="206"/>
      <c r="N268" s="207"/>
      <c r="O268" s="207"/>
      <c r="P268" s="207"/>
      <c r="Q268" s="207"/>
      <c r="R268" s="207"/>
      <c r="S268" s="207"/>
      <c r="T268" s="208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02" t="s">
        <v>265</v>
      </c>
      <c r="AU268" s="202" t="s">
        <v>90</v>
      </c>
      <c r="AV268" s="15" t="s">
        <v>270</v>
      </c>
      <c r="AW268" s="15" t="s">
        <v>35</v>
      </c>
      <c r="AX268" s="15" t="s">
        <v>87</v>
      </c>
      <c r="AY268" s="202" t="s">
        <v>255</v>
      </c>
    </row>
    <row r="269" s="2" customFormat="1" ht="33" customHeight="1">
      <c r="A269" s="38"/>
      <c r="B269" s="171"/>
      <c r="C269" s="209" t="s">
        <v>418</v>
      </c>
      <c r="D269" s="209" t="s">
        <v>277</v>
      </c>
      <c r="E269" s="210" t="s">
        <v>1295</v>
      </c>
      <c r="F269" s="211" t="s">
        <v>1296</v>
      </c>
      <c r="G269" s="212" t="s">
        <v>297</v>
      </c>
      <c r="H269" s="213">
        <v>34</v>
      </c>
      <c r="I269" s="214"/>
      <c r="J269" s="215">
        <f>ROUND(I269*H269,2)</f>
        <v>0</v>
      </c>
      <c r="K269" s="211" t="s">
        <v>1</v>
      </c>
      <c r="L269" s="216"/>
      <c r="M269" s="217" t="s">
        <v>1</v>
      </c>
      <c r="N269" s="218" t="s">
        <v>44</v>
      </c>
      <c r="O269" s="77"/>
      <c r="P269" s="181">
        <f>O269*H269</f>
        <v>0</v>
      </c>
      <c r="Q269" s="181">
        <v>0</v>
      </c>
      <c r="R269" s="181">
        <f>Q269*H269</f>
        <v>0</v>
      </c>
      <c r="S269" s="181">
        <v>0</v>
      </c>
      <c r="T269" s="182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83" t="s">
        <v>280</v>
      </c>
      <c r="AT269" s="183" t="s">
        <v>277</v>
      </c>
      <c r="AU269" s="183" t="s">
        <v>90</v>
      </c>
      <c r="AY269" s="19" t="s">
        <v>255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19" t="s">
        <v>87</v>
      </c>
      <c r="BK269" s="184">
        <f>ROUND(I269*H269,2)</f>
        <v>0</v>
      </c>
      <c r="BL269" s="19" t="s">
        <v>270</v>
      </c>
      <c r="BM269" s="183" t="s">
        <v>2376</v>
      </c>
    </row>
    <row r="270" s="13" customFormat="1">
      <c r="A270" s="13"/>
      <c r="B270" s="185"/>
      <c r="C270" s="13"/>
      <c r="D270" s="186" t="s">
        <v>265</v>
      </c>
      <c r="E270" s="187" t="s">
        <v>1</v>
      </c>
      <c r="F270" s="188" t="s">
        <v>299</v>
      </c>
      <c r="G270" s="13"/>
      <c r="H270" s="187" t="s">
        <v>1</v>
      </c>
      <c r="I270" s="189"/>
      <c r="J270" s="13"/>
      <c r="K270" s="13"/>
      <c r="L270" s="185"/>
      <c r="M270" s="190"/>
      <c r="N270" s="191"/>
      <c r="O270" s="191"/>
      <c r="P270" s="191"/>
      <c r="Q270" s="191"/>
      <c r="R270" s="191"/>
      <c r="S270" s="191"/>
      <c r="T270" s="19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187" t="s">
        <v>265</v>
      </c>
      <c r="AU270" s="187" t="s">
        <v>90</v>
      </c>
      <c r="AV270" s="13" t="s">
        <v>87</v>
      </c>
      <c r="AW270" s="13" t="s">
        <v>35</v>
      </c>
      <c r="AX270" s="13" t="s">
        <v>79</v>
      </c>
      <c r="AY270" s="187" t="s">
        <v>255</v>
      </c>
    </row>
    <row r="271" s="14" customFormat="1">
      <c r="A271" s="14"/>
      <c r="B271" s="193"/>
      <c r="C271" s="14"/>
      <c r="D271" s="186" t="s">
        <v>265</v>
      </c>
      <c r="E271" s="194" t="s">
        <v>1</v>
      </c>
      <c r="F271" s="195" t="s">
        <v>406</v>
      </c>
      <c r="G271" s="14"/>
      <c r="H271" s="196">
        <v>34</v>
      </c>
      <c r="I271" s="197"/>
      <c r="J271" s="14"/>
      <c r="K271" s="14"/>
      <c r="L271" s="193"/>
      <c r="M271" s="198"/>
      <c r="N271" s="199"/>
      <c r="O271" s="199"/>
      <c r="P271" s="199"/>
      <c r="Q271" s="199"/>
      <c r="R271" s="199"/>
      <c r="S271" s="199"/>
      <c r="T271" s="20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194" t="s">
        <v>265</v>
      </c>
      <c r="AU271" s="194" t="s">
        <v>90</v>
      </c>
      <c r="AV271" s="14" t="s">
        <v>90</v>
      </c>
      <c r="AW271" s="14" t="s">
        <v>35</v>
      </c>
      <c r="AX271" s="14" t="s">
        <v>79</v>
      </c>
      <c r="AY271" s="194" t="s">
        <v>255</v>
      </c>
    </row>
    <row r="272" s="15" customFormat="1">
      <c r="A272" s="15"/>
      <c r="B272" s="201"/>
      <c r="C272" s="15"/>
      <c r="D272" s="186" t="s">
        <v>265</v>
      </c>
      <c r="E272" s="202" t="s">
        <v>1</v>
      </c>
      <c r="F272" s="203" t="s">
        <v>269</v>
      </c>
      <c r="G272" s="15"/>
      <c r="H272" s="204">
        <v>34</v>
      </c>
      <c r="I272" s="205"/>
      <c r="J272" s="15"/>
      <c r="K272" s="15"/>
      <c r="L272" s="201"/>
      <c r="M272" s="206"/>
      <c r="N272" s="207"/>
      <c r="O272" s="207"/>
      <c r="P272" s="207"/>
      <c r="Q272" s="207"/>
      <c r="R272" s="207"/>
      <c r="S272" s="207"/>
      <c r="T272" s="208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02" t="s">
        <v>265</v>
      </c>
      <c r="AU272" s="202" t="s">
        <v>90</v>
      </c>
      <c r="AV272" s="15" t="s">
        <v>270</v>
      </c>
      <c r="AW272" s="15" t="s">
        <v>35</v>
      </c>
      <c r="AX272" s="15" t="s">
        <v>87</v>
      </c>
      <c r="AY272" s="202" t="s">
        <v>255</v>
      </c>
    </row>
    <row r="273" s="2" customFormat="1" ht="37.8" customHeight="1">
      <c r="A273" s="38"/>
      <c r="B273" s="171"/>
      <c r="C273" s="209" t="s">
        <v>422</v>
      </c>
      <c r="D273" s="209" t="s">
        <v>277</v>
      </c>
      <c r="E273" s="210" t="s">
        <v>1298</v>
      </c>
      <c r="F273" s="211" t="s">
        <v>1299</v>
      </c>
      <c r="G273" s="212" t="s">
        <v>473</v>
      </c>
      <c r="H273" s="213">
        <v>1</v>
      </c>
      <c r="I273" s="214"/>
      <c r="J273" s="215">
        <f>ROUND(I273*H273,2)</f>
        <v>0</v>
      </c>
      <c r="K273" s="211" t="s">
        <v>1</v>
      </c>
      <c r="L273" s="216"/>
      <c r="M273" s="217" t="s">
        <v>1</v>
      </c>
      <c r="N273" s="218" t="s">
        <v>44</v>
      </c>
      <c r="O273" s="77"/>
      <c r="P273" s="181">
        <f>O273*H273</f>
        <v>0</v>
      </c>
      <c r="Q273" s="181">
        <v>0</v>
      </c>
      <c r="R273" s="181">
        <f>Q273*H273</f>
        <v>0</v>
      </c>
      <c r="S273" s="181">
        <v>0</v>
      </c>
      <c r="T273" s="18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3" t="s">
        <v>280</v>
      </c>
      <c r="AT273" s="183" t="s">
        <v>277</v>
      </c>
      <c r="AU273" s="183" t="s">
        <v>90</v>
      </c>
      <c r="AY273" s="19" t="s">
        <v>255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19" t="s">
        <v>87</v>
      </c>
      <c r="BK273" s="184">
        <f>ROUND(I273*H273,2)</f>
        <v>0</v>
      </c>
      <c r="BL273" s="19" t="s">
        <v>270</v>
      </c>
      <c r="BM273" s="183" t="s">
        <v>2377</v>
      </c>
    </row>
    <row r="274" s="13" customFormat="1">
      <c r="A274" s="13"/>
      <c r="B274" s="185"/>
      <c r="C274" s="13"/>
      <c r="D274" s="186" t="s">
        <v>265</v>
      </c>
      <c r="E274" s="187" t="s">
        <v>1</v>
      </c>
      <c r="F274" s="188" t="s">
        <v>475</v>
      </c>
      <c r="G274" s="13"/>
      <c r="H274" s="187" t="s">
        <v>1</v>
      </c>
      <c r="I274" s="189"/>
      <c r="J274" s="13"/>
      <c r="K274" s="13"/>
      <c r="L274" s="185"/>
      <c r="M274" s="190"/>
      <c r="N274" s="191"/>
      <c r="O274" s="191"/>
      <c r="P274" s="191"/>
      <c r="Q274" s="191"/>
      <c r="R274" s="191"/>
      <c r="S274" s="191"/>
      <c r="T274" s="19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87" t="s">
        <v>265</v>
      </c>
      <c r="AU274" s="187" t="s">
        <v>90</v>
      </c>
      <c r="AV274" s="13" t="s">
        <v>87</v>
      </c>
      <c r="AW274" s="13" t="s">
        <v>35</v>
      </c>
      <c r="AX274" s="13" t="s">
        <v>79</v>
      </c>
      <c r="AY274" s="187" t="s">
        <v>255</v>
      </c>
    </row>
    <row r="275" s="14" customFormat="1">
      <c r="A275" s="14"/>
      <c r="B275" s="193"/>
      <c r="C275" s="14"/>
      <c r="D275" s="186" t="s">
        <v>265</v>
      </c>
      <c r="E275" s="194" t="s">
        <v>1</v>
      </c>
      <c r="F275" s="195" t="s">
        <v>87</v>
      </c>
      <c r="G275" s="14"/>
      <c r="H275" s="196">
        <v>1</v>
      </c>
      <c r="I275" s="197"/>
      <c r="J275" s="14"/>
      <c r="K275" s="14"/>
      <c r="L275" s="193"/>
      <c r="M275" s="198"/>
      <c r="N275" s="199"/>
      <c r="O275" s="199"/>
      <c r="P275" s="199"/>
      <c r="Q275" s="199"/>
      <c r="R275" s="199"/>
      <c r="S275" s="199"/>
      <c r="T275" s="20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194" t="s">
        <v>265</v>
      </c>
      <c r="AU275" s="194" t="s">
        <v>90</v>
      </c>
      <c r="AV275" s="14" t="s">
        <v>90</v>
      </c>
      <c r="AW275" s="14" t="s">
        <v>35</v>
      </c>
      <c r="AX275" s="14" t="s">
        <v>79</v>
      </c>
      <c r="AY275" s="194" t="s">
        <v>255</v>
      </c>
    </row>
    <row r="276" s="15" customFormat="1">
      <c r="A276" s="15"/>
      <c r="B276" s="201"/>
      <c r="C276" s="15"/>
      <c r="D276" s="186" t="s">
        <v>265</v>
      </c>
      <c r="E276" s="202" t="s">
        <v>1</v>
      </c>
      <c r="F276" s="203" t="s">
        <v>269</v>
      </c>
      <c r="G276" s="15"/>
      <c r="H276" s="204">
        <v>1</v>
      </c>
      <c r="I276" s="205"/>
      <c r="J276" s="15"/>
      <c r="K276" s="15"/>
      <c r="L276" s="201"/>
      <c r="M276" s="206"/>
      <c r="N276" s="207"/>
      <c r="O276" s="207"/>
      <c r="P276" s="207"/>
      <c r="Q276" s="207"/>
      <c r="R276" s="207"/>
      <c r="S276" s="207"/>
      <c r="T276" s="20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02" t="s">
        <v>265</v>
      </c>
      <c r="AU276" s="202" t="s">
        <v>90</v>
      </c>
      <c r="AV276" s="15" t="s">
        <v>270</v>
      </c>
      <c r="AW276" s="15" t="s">
        <v>35</v>
      </c>
      <c r="AX276" s="15" t="s">
        <v>87</v>
      </c>
      <c r="AY276" s="202" t="s">
        <v>255</v>
      </c>
    </row>
    <row r="277" s="2" customFormat="1" ht="44.25" customHeight="1">
      <c r="A277" s="38"/>
      <c r="B277" s="171"/>
      <c r="C277" s="172" t="s">
        <v>426</v>
      </c>
      <c r="D277" s="172" t="s">
        <v>258</v>
      </c>
      <c r="E277" s="173" t="s">
        <v>1301</v>
      </c>
      <c r="F277" s="174" t="s">
        <v>1302</v>
      </c>
      <c r="G277" s="175" t="s">
        <v>297</v>
      </c>
      <c r="H277" s="176">
        <v>34</v>
      </c>
      <c r="I277" s="177"/>
      <c r="J277" s="178">
        <f>ROUND(I277*H277,2)</f>
        <v>0</v>
      </c>
      <c r="K277" s="174" t="s">
        <v>262</v>
      </c>
      <c r="L277" s="39"/>
      <c r="M277" s="179" t="s">
        <v>1</v>
      </c>
      <c r="N277" s="180" t="s">
        <v>44</v>
      </c>
      <c r="O277" s="77"/>
      <c r="P277" s="181">
        <f>O277*H277</f>
        <v>0</v>
      </c>
      <c r="Q277" s="181">
        <v>0</v>
      </c>
      <c r="R277" s="181">
        <f>Q277*H277</f>
        <v>0</v>
      </c>
      <c r="S277" s="181">
        <v>0</v>
      </c>
      <c r="T277" s="18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3" t="s">
        <v>270</v>
      </c>
      <c r="AT277" s="183" t="s">
        <v>258</v>
      </c>
      <c r="AU277" s="183" t="s">
        <v>90</v>
      </c>
      <c r="AY277" s="19" t="s">
        <v>255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19" t="s">
        <v>87</v>
      </c>
      <c r="BK277" s="184">
        <f>ROUND(I277*H277,2)</f>
        <v>0</v>
      </c>
      <c r="BL277" s="19" t="s">
        <v>270</v>
      </c>
      <c r="BM277" s="183" t="s">
        <v>2378</v>
      </c>
    </row>
    <row r="278" s="13" customFormat="1">
      <c r="A278" s="13"/>
      <c r="B278" s="185"/>
      <c r="C278" s="13"/>
      <c r="D278" s="186" t="s">
        <v>265</v>
      </c>
      <c r="E278" s="187" t="s">
        <v>1</v>
      </c>
      <c r="F278" s="188" t="s">
        <v>299</v>
      </c>
      <c r="G278" s="13"/>
      <c r="H278" s="187" t="s">
        <v>1</v>
      </c>
      <c r="I278" s="189"/>
      <c r="J278" s="13"/>
      <c r="K278" s="13"/>
      <c r="L278" s="185"/>
      <c r="M278" s="190"/>
      <c r="N278" s="191"/>
      <c r="O278" s="191"/>
      <c r="P278" s="191"/>
      <c r="Q278" s="191"/>
      <c r="R278" s="191"/>
      <c r="S278" s="191"/>
      <c r="T278" s="19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87" t="s">
        <v>265</v>
      </c>
      <c r="AU278" s="187" t="s">
        <v>90</v>
      </c>
      <c r="AV278" s="13" t="s">
        <v>87</v>
      </c>
      <c r="AW278" s="13" t="s">
        <v>35</v>
      </c>
      <c r="AX278" s="13" t="s">
        <v>79</v>
      </c>
      <c r="AY278" s="187" t="s">
        <v>255</v>
      </c>
    </row>
    <row r="279" s="14" customFormat="1">
      <c r="A279" s="14"/>
      <c r="B279" s="193"/>
      <c r="C279" s="14"/>
      <c r="D279" s="186" t="s">
        <v>265</v>
      </c>
      <c r="E279" s="194" t="s">
        <v>1</v>
      </c>
      <c r="F279" s="195" t="s">
        <v>406</v>
      </c>
      <c r="G279" s="14"/>
      <c r="H279" s="196">
        <v>34</v>
      </c>
      <c r="I279" s="197"/>
      <c r="J279" s="14"/>
      <c r="K279" s="14"/>
      <c r="L279" s="193"/>
      <c r="M279" s="198"/>
      <c r="N279" s="199"/>
      <c r="O279" s="199"/>
      <c r="P279" s="199"/>
      <c r="Q279" s="199"/>
      <c r="R279" s="199"/>
      <c r="S279" s="199"/>
      <c r="T279" s="20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194" t="s">
        <v>265</v>
      </c>
      <c r="AU279" s="194" t="s">
        <v>90</v>
      </c>
      <c r="AV279" s="14" t="s">
        <v>90</v>
      </c>
      <c r="AW279" s="14" t="s">
        <v>35</v>
      </c>
      <c r="AX279" s="14" t="s">
        <v>79</v>
      </c>
      <c r="AY279" s="194" t="s">
        <v>255</v>
      </c>
    </row>
    <row r="280" s="15" customFormat="1">
      <c r="A280" s="15"/>
      <c r="B280" s="201"/>
      <c r="C280" s="15"/>
      <c r="D280" s="186" t="s">
        <v>265</v>
      </c>
      <c r="E280" s="202" t="s">
        <v>1</v>
      </c>
      <c r="F280" s="203" t="s">
        <v>269</v>
      </c>
      <c r="G280" s="15"/>
      <c r="H280" s="204">
        <v>34</v>
      </c>
      <c r="I280" s="205"/>
      <c r="J280" s="15"/>
      <c r="K280" s="15"/>
      <c r="L280" s="201"/>
      <c r="M280" s="206"/>
      <c r="N280" s="207"/>
      <c r="O280" s="207"/>
      <c r="P280" s="207"/>
      <c r="Q280" s="207"/>
      <c r="R280" s="207"/>
      <c r="S280" s="207"/>
      <c r="T280" s="208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02" t="s">
        <v>265</v>
      </c>
      <c r="AU280" s="202" t="s">
        <v>90</v>
      </c>
      <c r="AV280" s="15" t="s">
        <v>270</v>
      </c>
      <c r="AW280" s="15" t="s">
        <v>35</v>
      </c>
      <c r="AX280" s="15" t="s">
        <v>87</v>
      </c>
      <c r="AY280" s="202" t="s">
        <v>255</v>
      </c>
    </row>
    <row r="281" s="2" customFormat="1" ht="24.15" customHeight="1">
      <c r="A281" s="38"/>
      <c r="B281" s="171"/>
      <c r="C281" s="209" t="s">
        <v>316</v>
      </c>
      <c r="D281" s="209" t="s">
        <v>277</v>
      </c>
      <c r="E281" s="210" t="s">
        <v>1304</v>
      </c>
      <c r="F281" s="211" t="s">
        <v>1305</v>
      </c>
      <c r="G281" s="212" t="s">
        <v>297</v>
      </c>
      <c r="H281" s="213">
        <v>34</v>
      </c>
      <c r="I281" s="214"/>
      <c r="J281" s="215">
        <f>ROUND(I281*H281,2)</f>
        <v>0</v>
      </c>
      <c r="K281" s="211" t="s">
        <v>1</v>
      </c>
      <c r="L281" s="216"/>
      <c r="M281" s="217" t="s">
        <v>1</v>
      </c>
      <c r="N281" s="218" t="s">
        <v>44</v>
      </c>
      <c r="O281" s="77"/>
      <c r="P281" s="181">
        <f>O281*H281</f>
        <v>0</v>
      </c>
      <c r="Q281" s="181">
        <v>0</v>
      </c>
      <c r="R281" s="181">
        <f>Q281*H281</f>
        <v>0</v>
      </c>
      <c r="S281" s="181">
        <v>0</v>
      </c>
      <c r="T281" s="182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83" t="s">
        <v>280</v>
      </c>
      <c r="AT281" s="183" t="s">
        <v>277</v>
      </c>
      <c r="AU281" s="183" t="s">
        <v>90</v>
      </c>
      <c r="AY281" s="19" t="s">
        <v>255</v>
      </c>
      <c r="BE281" s="184">
        <f>IF(N281="základní",J281,0)</f>
        <v>0</v>
      </c>
      <c r="BF281" s="184">
        <f>IF(N281="snížená",J281,0)</f>
        <v>0</v>
      </c>
      <c r="BG281" s="184">
        <f>IF(N281="zákl. přenesená",J281,0)</f>
        <v>0</v>
      </c>
      <c r="BH281" s="184">
        <f>IF(N281="sníž. přenesená",J281,0)</f>
        <v>0</v>
      </c>
      <c r="BI281" s="184">
        <f>IF(N281="nulová",J281,0)</f>
        <v>0</v>
      </c>
      <c r="BJ281" s="19" t="s">
        <v>87</v>
      </c>
      <c r="BK281" s="184">
        <f>ROUND(I281*H281,2)</f>
        <v>0</v>
      </c>
      <c r="BL281" s="19" t="s">
        <v>270</v>
      </c>
      <c r="BM281" s="183" t="s">
        <v>2379</v>
      </c>
    </row>
    <row r="282" s="13" customFormat="1">
      <c r="A282" s="13"/>
      <c r="B282" s="185"/>
      <c r="C282" s="13"/>
      <c r="D282" s="186" t="s">
        <v>265</v>
      </c>
      <c r="E282" s="187" t="s">
        <v>1</v>
      </c>
      <c r="F282" s="188" t="s">
        <v>299</v>
      </c>
      <c r="G282" s="13"/>
      <c r="H282" s="187" t="s">
        <v>1</v>
      </c>
      <c r="I282" s="189"/>
      <c r="J282" s="13"/>
      <c r="K282" s="13"/>
      <c r="L282" s="185"/>
      <c r="M282" s="190"/>
      <c r="N282" s="191"/>
      <c r="O282" s="191"/>
      <c r="P282" s="191"/>
      <c r="Q282" s="191"/>
      <c r="R282" s="191"/>
      <c r="S282" s="191"/>
      <c r="T282" s="19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87" t="s">
        <v>265</v>
      </c>
      <c r="AU282" s="187" t="s">
        <v>90</v>
      </c>
      <c r="AV282" s="13" t="s">
        <v>87</v>
      </c>
      <c r="AW282" s="13" t="s">
        <v>35</v>
      </c>
      <c r="AX282" s="13" t="s">
        <v>79</v>
      </c>
      <c r="AY282" s="187" t="s">
        <v>255</v>
      </c>
    </row>
    <row r="283" s="14" customFormat="1">
      <c r="A283" s="14"/>
      <c r="B283" s="193"/>
      <c r="C283" s="14"/>
      <c r="D283" s="186" t="s">
        <v>265</v>
      </c>
      <c r="E283" s="194" t="s">
        <v>1</v>
      </c>
      <c r="F283" s="195" t="s">
        <v>406</v>
      </c>
      <c r="G283" s="14"/>
      <c r="H283" s="196">
        <v>34</v>
      </c>
      <c r="I283" s="197"/>
      <c r="J283" s="14"/>
      <c r="K283" s="14"/>
      <c r="L283" s="193"/>
      <c r="M283" s="198"/>
      <c r="N283" s="199"/>
      <c r="O283" s="199"/>
      <c r="P283" s="199"/>
      <c r="Q283" s="199"/>
      <c r="R283" s="199"/>
      <c r="S283" s="199"/>
      <c r="T283" s="20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194" t="s">
        <v>265</v>
      </c>
      <c r="AU283" s="194" t="s">
        <v>90</v>
      </c>
      <c r="AV283" s="14" t="s">
        <v>90</v>
      </c>
      <c r="AW283" s="14" t="s">
        <v>35</v>
      </c>
      <c r="AX283" s="14" t="s">
        <v>79</v>
      </c>
      <c r="AY283" s="194" t="s">
        <v>255</v>
      </c>
    </row>
    <row r="284" s="15" customFormat="1">
      <c r="A284" s="15"/>
      <c r="B284" s="201"/>
      <c r="C284" s="15"/>
      <c r="D284" s="186" t="s">
        <v>265</v>
      </c>
      <c r="E284" s="202" t="s">
        <v>1</v>
      </c>
      <c r="F284" s="203" t="s">
        <v>269</v>
      </c>
      <c r="G284" s="15"/>
      <c r="H284" s="204">
        <v>34</v>
      </c>
      <c r="I284" s="205"/>
      <c r="J284" s="15"/>
      <c r="K284" s="15"/>
      <c r="L284" s="201"/>
      <c r="M284" s="206"/>
      <c r="N284" s="207"/>
      <c r="O284" s="207"/>
      <c r="P284" s="207"/>
      <c r="Q284" s="207"/>
      <c r="R284" s="207"/>
      <c r="S284" s="207"/>
      <c r="T284" s="208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02" t="s">
        <v>265</v>
      </c>
      <c r="AU284" s="202" t="s">
        <v>90</v>
      </c>
      <c r="AV284" s="15" t="s">
        <v>270</v>
      </c>
      <c r="AW284" s="15" t="s">
        <v>35</v>
      </c>
      <c r="AX284" s="15" t="s">
        <v>87</v>
      </c>
      <c r="AY284" s="202" t="s">
        <v>255</v>
      </c>
    </row>
    <row r="285" s="2" customFormat="1" ht="44.25" customHeight="1">
      <c r="A285" s="38"/>
      <c r="B285" s="171"/>
      <c r="C285" s="172" t="s">
        <v>434</v>
      </c>
      <c r="D285" s="172" t="s">
        <v>258</v>
      </c>
      <c r="E285" s="173" t="s">
        <v>2380</v>
      </c>
      <c r="F285" s="174" t="s">
        <v>2381</v>
      </c>
      <c r="G285" s="175" t="s">
        <v>297</v>
      </c>
      <c r="H285" s="176">
        <v>5</v>
      </c>
      <c r="I285" s="177"/>
      <c r="J285" s="178">
        <f>ROUND(I285*H285,2)</f>
        <v>0</v>
      </c>
      <c r="K285" s="174" t="s">
        <v>262</v>
      </c>
      <c r="L285" s="39"/>
      <c r="M285" s="179" t="s">
        <v>1</v>
      </c>
      <c r="N285" s="180" t="s">
        <v>44</v>
      </c>
      <c r="O285" s="77"/>
      <c r="P285" s="181">
        <f>O285*H285</f>
        <v>0</v>
      </c>
      <c r="Q285" s="181">
        <v>0</v>
      </c>
      <c r="R285" s="181">
        <f>Q285*H285</f>
        <v>0</v>
      </c>
      <c r="S285" s="181">
        <v>0</v>
      </c>
      <c r="T285" s="182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83" t="s">
        <v>270</v>
      </c>
      <c r="AT285" s="183" t="s">
        <v>258</v>
      </c>
      <c r="AU285" s="183" t="s">
        <v>90</v>
      </c>
      <c r="AY285" s="19" t="s">
        <v>255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19" t="s">
        <v>87</v>
      </c>
      <c r="BK285" s="184">
        <f>ROUND(I285*H285,2)</f>
        <v>0</v>
      </c>
      <c r="BL285" s="19" t="s">
        <v>270</v>
      </c>
      <c r="BM285" s="183" t="s">
        <v>2382</v>
      </c>
    </row>
    <row r="286" s="13" customFormat="1">
      <c r="A286" s="13"/>
      <c r="B286" s="185"/>
      <c r="C286" s="13"/>
      <c r="D286" s="186" t="s">
        <v>265</v>
      </c>
      <c r="E286" s="187" t="s">
        <v>1</v>
      </c>
      <c r="F286" s="188" t="s">
        <v>299</v>
      </c>
      <c r="G286" s="13"/>
      <c r="H286" s="187" t="s">
        <v>1</v>
      </c>
      <c r="I286" s="189"/>
      <c r="J286" s="13"/>
      <c r="K286" s="13"/>
      <c r="L286" s="185"/>
      <c r="M286" s="190"/>
      <c r="N286" s="191"/>
      <c r="O286" s="191"/>
      <c r="P286" s="191"/>
      <c r="Q286" s="191"/>
      <c r="R286" s="191"/>
      <c r="S286" s="191"/>
      <c r="T286" s="19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187" t="s">
        <v>265</v>
      </c>
      <c r="AU286" s="187" t="s">
        <v>90</v>
      </c>
      <c r="AV286" s="13" t="s">
        <v>87</v>
      </c>
      <c r="AW286" s="13" t="s">
        <v>35</v>
      </c>
      <c r="AX286" s="13" t="s">
        <v>79</v>
      </c>
      <c r="AY286" s="187" t="s">
        <v>255</v>
      </c>
    </row>
    <row r="287" s="14" customFormat="1">
      <c r="A287" s="14"/>
      <c r="B287" s="193"/>
      <c r="C287" s="14"/>
      <c r="D287" s="186" t="s">
        <v>265</v>
      </c>
      <c r="E287" s="194" t="s">
        <v>1</v>
      </c>
      <c r="F287" s="195" t="s">
        <v>282</v>
      </c>
      <c r="G287" s="14"/>
      <c r="H287" s="196">
        <v>5</v>
      </c>
      <c r="I287" s="197"/>
      <c r="J287" s="14"/>
      <c r="K287" s="14"/>
      <c r="L287" s="193"/>
      <c r="M287" s="198"/>
      <c r="N287" s="199"/>
      <c r="O287" s="199"/>
      <c r="P287" s="199"/>
      <c r="Q287" s="199"/>
      <c r="R287" s="199"/>
      <c r="S287" s="199"/>
      <c r="T287" s="20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194" t="s">
        <v>265</v>
      </c>
      <c r="AU287" s="194" t="s">
        <v>90</v>
      </c>
      <c r="AV287" s="14" t="s">
        <v>90</v>
      </c>
      <c r="AW287" s="14" t="s">
        <v>35</v>
      </c>
      <c r="AX287" s="14" t="s">
        <v>79</v>
      </c>
      <c r="AY287" s="194" t="s">
        <v>255</v>
      </c>
    </row>
    <row r="288" s="15" customFormat="1">
      <c r="A288" s="15"/>
      <c r="B288" s="201"/>
      <c r="C288" s="15"/>
      <c r="D288" s="186" t="s">
        <v>265</v>
      </c>
      <c r="E288" s="202" t="s">
        <v>1</v>
      </c>
      <c r="F288" s="203" t="s">
        <v>269</v>
      </c>
      <c r="G288" s="15"/>
      <c r="H288" s="204">
        <v>5</v>
      </c>
      <c r="I288" s="205"/>
      <c r="J288" s="15"/>
      <c r="K288" s="15"/>
      <c r="L288" s="201"/>
      <c r="M288" s="206"/>
      <c r="N288" s="207"/>
      <c r="O288" s="207"/>
      <c r="P288" s="207"/>
      <c r="Q288" s="207"/>
      <c r="R288" s="207"/>
      <c r="S288" s="207"/>
      <c r="T288" s="20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02" t="s">
        <v>265</v>
      </c>
      <c r="AU288" s="202" t="s">
        <v>90</v>
      </c>
      <c r="AV288" s="15" t="s">
        <v>270</v>
      </c>
      <c r="AW288" s="15" t="s">
        <v>35</v>
      </c>
      <c r="AX288" s="15" t="s">
        <v>87</v>
      </c>
      <c r="AY288" s="202" t="s">
        <v>255</v>
      </c>
    </row>
    <row r="289" s="2" customFormat="1" ht="33" customHeight="1">
      <c r="A289" s="38"/>
      <c r="B289" s="171"/>
      <c r="C289" s="209" t="s">
        <v>438</v>
      </c>
      <c r="D289" s="209" t="s">
        <v>277</v>
      </c>
      <c r="E289" s="210" t="s">
        <v>2383</v>
      </c>
      <c r="F289" s="211" t="s">
        <v>2384</v>
      </c>
      <c r="G289" s="212" t="s">
        <v>297</v>
      </c>
      <c r="H289" s="213">
        <v>5</v>
      </c>
      <c r="I289" s="214"/>
      <c r="J289" s="215">
        <f>ROUND(I289*H289,2)</f>
        <v>0</v>
      </c>
      <c r="K289" s="211" t="s">
        <v>1</v>
      </c>
      <c r="L289" s="216"/>
      <c r="M289" s="217" t="s">
        <v>1</v>
      </c>
      <c r="N289" s="218" t="s">
        <v>44</v>
      </c>
      <c r="O289" s="77"/>
      <c r="P289" s="181">
        <f>O289*H289</f>
        <v>0</v>
      </c>
      <c r="Q289" s="181">
        <v>0</v>
      </c>
      <c r="R289" s="181">
        <f>Q289*H289</f>
        <v>0</v>
      </c>
      <c r="S289" s="181">
        <v>0</v>
      </c>
      <c r="T289" s="18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83" t="s">
        <v>280</v>
      </c>
      <c r="AT289" s="183" t="s">
        <v>277</v>
      </c>
      <c r="AU289" s="183" t="s">
        <v>90</v>
      </c>
      <c r="AY289" s="19" t="s">
        <v>255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19" t="s">
        <v>87</v>
      </c>
      <c r="BK289" s="184">
        <f>ROUND(I289*H289,2)</f>
        <v>0</v>
      </c>
      <c r="BL289" s="19" t="s">
        <v>270</v>
      </c>
      <c r="BM289" s="183" t="s">
        <v>2385</v>
      </c>
    </row>
    <row r="290" s="13" customFormat="1">
      <c r="A290" s="13"/>
      <c r="B290" s="185"/>
      <c r="C290" s="13"/>
      <c r="D290" s="186" t="s">
        <v>265</v>
      </c>
      <c r="E290" s="187" t="s">
        <v>1</v>
      </c>
      <c r="F290" s="188" t="s">
        <v>299</v>
      </c>
      <c r="G290" s="13"/>
      <c r="H290" s="187" t="s">
        <v>1</v>
      </c>
      <c r="I290" s="189"/>
      <c r="J290" s="13"/>
      <c r="K290" s="13"/>
      <c r="L290" s="185"/>
      <c r="M290" s="190"/>
      <c r="N290" s="191"/>
      <c r="O290" s="191"/>
      <c r="P290" s="191"/>
      <c r="Q290" s="191"/>
      <c r="R290" s="191"/>
      <c r="S290" s="191"/>
      <c r="T290" s="19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187" t="s">
        <v>265</v>
      </c>
      <c r="AU290" s="187" t="s">
        <v>90</v>
      </c>
      <c r="AV290" s="13" t="s">
        <v>87</v>
      </c>
      <c r="AW290" s="13" t="s">
        <v>35</v>
      </c>
      <c r="AX290" s="13" t="s">
        <v>79</v>
      </c>
      <c r="AY290" s="187" t="s">
        <v>255</v>
      </c>
    </row>
    <row r="291" s="14" customFormat="1">
      <c r="A291" s="14"/>
      <c r="B291" s="193"/>
      <c r="C291" s="14"/>
      <c r="D291" s="186" t="s">
        <v>265</v>
      </c>
      <c r="E291" s="194" t="s">
        <v>1</v>
      </c>
      <c r="F291" s="195" t="s">
        <v>282</v>
      </c>
      <c r="G291" s="14"/>
      <c r="H291" s="196">
        <v>5</v>
      </c>
      <c r="I291" s="197"/>
      <c r="J291" s="14"/>
      <c r="K291" s="14"/>
      <c r="L291" s="193"/>
      <c r="M291" s="198"/>
      <c r="N291" s="199"/>
      <c r="O291" s="199"/>
      <c r="P291" s="199"/>
      <c r="Q291" s="199"/>
      <c r="R291" s="199"/>
      <c r="S291" s="199"/>
      <c r="T291" s="20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194" t="s">
        <v>265</v>
      </c>
      <c r="AU291" s="194" t="s">
        <v>90</v>
      </c>
      <c r="AV291" s="14" t="s">
        <v>90</v>
      </c>
      <c r="AW291" s="14" t="s">
        <v>35</v>
      </c>
      <c r="AX291" s="14" t="s">
        <v>79</v>
      </c>
      <c r="AY291" s="194" t="s">
        <v>255</v>
      </c>
    </row>
    <row r="292" s="15" customFormat="1">
      <c r="A292" s="15"/>
      <c r="B292" s="201"/>
      <c r="C292" s="15"/>
      <c r="D292" s="186" t="s">
        <v>265</v>
      </c>
      <c r="E292" s="202" t="s">
        <v>1</v>
      </c>
      <c r="F292" s="203" t="s">
        <v>269</v>
      </c>
      <c r="G292" s="15"/>
      <c r="H292" s="204">
        <v>5</v>
      </c>
      <c r="I292" s="205"/>
      <c r="J292" s="15"/>
      <c r="K292" s="15"/>
      <c r="L292" s="201"/>
      <c r="M292" s="206"/>
      <c r="N292" s="207"/>
      <c r="O292" s="207"/>
      <c r="P292" s="207"/>
      <c r="Q292" s="207"/>
      <c r="R292" s="207"/>
      <c r="S292" s="207"/>
      <c r="T292" s="208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02" t="s">
        <v>265</v>
      </c>
      <c r="AU292" s="202" t="s">
        <v>90</v>
      </c>
      <c r="AV292" s="15" t="s">
        <v>270</v>
      </c>
      <c r="AW292" s="15" t="s">
        <v>35</v>
      </c>
      <c r="AX292" s="15" t="s">
        <v>87</v>
      </c>
      <c r="AY292" s="202" t="s">
        <v>255</v>
      </c>
    </row>
    <row r="293" s="2" customFormat="1" ht="24.15" customHeight="1">
      <c r="A293" s="38"/>
      <c r="B293" s="171"/>
      <c r="C293" s="209" t="s">
        <v>442</v>
      </c>
      <c r="D293" s="209" t="s">
        <v>277</v>
      </c>
      <c r="E293" s="210" t="s">
        <v>476</v>
      </c>
      <c r="F293" s="211" t="s">
        <v>477</v>
      </c>
      <c r="G293" s="212" t="s">
        <v>473</v>
      </c>
      <c r="H293" s="213">
        <v>1</v>
      </c>
      <c r="I293" s="214"/>
      <c r="J293" s="215">
        <f>ROUND(I293*H293,2)</f>
        <v>0</v>
      </c>
      <c r="K293" s="211" t="s">
        <v>1</v>
      </c>
      <c r="L293" s="216"/>
      <c r="M293" s="217" t="s">
        <v>1</v>
      </c>
      <c r="N293" s="218" t="s">
        <v>44</v>
      </c>
      <c r="O293" s="77"/>
      <c r="P293" s="181">
        <f>O293*H293</f>
        <v>0</v>
      </c>
      <c r="Q293" s="181">
        <v>0</v>
      </c>
      <c r="R293" s="181">
        <f>Q293*H293</f>
        <v>0</v>
      </c>
      <c r="S293" s="181">
        <v>0</v>
      </c>
      <c r="T293" s="182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83" t="s">
        <v>280</v>
      </c>
      <c r="AT293" s="183" t="s">
        <v>277</v>
      </c>
      <c r="AU293" s="183" t="s">
        <v>90</v>
      </c>
      <c r="AY293" s="19" t="s">
        <v>255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19" t="s">
        <v>87</v>
      </c>
      <c r="BK293" s="184">
        <f>ROUND(I293*H293,2)</f>
        <v>0</v>
      </c>
      <c r="BL293" s="19" t="s">
        <v>270</v>
      </c>
      <c r="BM293" s="183" t="s">
        <v>2386</v>
      </c>
    </row>
    <row r="294" s="13" customFormat="1">
      <c r="A294" s="13"/>
      <c r="B294" s="185"/>
      <c r="C294" s="13"/>
      <c r="D294" s="186" t="s">
        <v>265</v>
      </c>
      <c r="E294" s="187" t="s">
        <v>1</v>
      </c>
      <c r="F294" s="188" t="s">
        <v>479</v>
      </c>
      <c r="G294" s="13"/>
      <c r="H294" s="187" t="s">
        <v>1</v>
      </c>
      <c r="I294" s="189"/>
      <c r="J294" s="13"/>
      <c r="K294" s="13"/>
      <c r="L294" s="185"/>
      <c r="M294" s="190"/>
      <c r="N294" s="191"/>
      <c r="O294" s="191"/>
      <c r="P294" s="191"/>
      <c r="Q294" s="191"/>
      <c r="R294" s="191"/>
      <c r="S294" s="191"/>
      <c r="T294" s="19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87" t="s">
        <v>265</v>
      </c>
      <c r="AU294" s="187" t="s">
        <v>90</v>
      </c>
      <c r="AV294" s="13" t="s">
        <v>87</v>
      </c>
      <c r="AW294" s="13" t="s">
        <v>35</v>
      </c>
      <c r="AX294" s="13" t="s">
        <v>79</v>
      </c>
      <c r="AY294" s="187" t="s">
        <v>255</v>
      </c>
    </row>
    <row r="295" s="14" customFormat="1">
      <c r="A295" s="14"/>
      <c r="B295" s="193"/>
      <c r="C295" s="14"/>
      <c r="D295" s="186" t="s">
        <v>265</v>
      </c>
      <c r="E295" s="194" t="s">
        <v>1</v>
      </c>
      <c r="F295" s="195" t="s">
        <v>87</v>
      </c>
      <c r="G295" s="14"/>
      <c r="H295" s="196">
        <v>1</v>
      </c>
      <c r="I295" s="197"/>
      <c r="J295" s="14"/>
      <c r="K295" s="14"/>
      <c r="L295" s="193"/>
      <c r="M295" s="198"/>
      <c r="N295" s="199"/>
      <c r="O295" s="199"/>
      <c r="P295" s="199"/>
      <c r="Q295" s="199"/>
      <c r="R295" s="199"/>
      <c r="S295" s="199"/>
      <c r="T295" s="20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4" t="s">
        <v>265</v>
      </c>
      <c r="AU295" s="194" t="s">
        <v>90</v>
      </c>
      <c r="AV295" s="14" t="s">
        <v>90</v>
      </c>
      <c r="AW295" s="14" t="s">
        <v>35</v>
      </c>
      <c r="AX295" s="14" t="s">
        <v>79</v>
      </c>
      <c r="AY295" s="194" t="s">
        <v>255</v>
      </c>
    </row>
    <row r="296" s="15" customFormat="1">
      <c r="A296" s="15"/>
      <c r="B296" s="201"/>
      <c r="C296" s="15"/>
      <c r="D296" s="186" t="s">
        <v>265</v>
      </c>
      <c r="E296" s="202" t="s">
        <v>1</v>
      </c>
      <c r="F296" s="203" t="s">
        <v>269</v>
      </c>
      <c r="G296" s="15"/>
      <c r="H296" s="204">
        <v>1</v>
      </c>
      <c r="I296" s="205"/>
      <c r="J296" s="15"/>
      <c r="K296" s="15"/>
      <c r="L296" s="201"/>
      <c r="M296" s="206"/>
      <c r="N296" s="207"/>
      <c r="O296" s="207"/>
      <c r="P296" s="207"/>
      <c r="Q296" s="207"/>
      <c r="R296" s="207"/>
      <c r="S296" s="207"/>
      <c r="T296" s="20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02" t="s">
        <v>265</v>
      </c>
      <c r="AU296" s="202" t="s">
        <v>90</v>
      </c>
      <c r="AV296" s="15" t="s">
        <v>270</v>
      </c>
      <c r="AW296" s="15" t="s">
        <v>35</v>
      </c>
      <c r="AX296" s="15" t="s">
        <v>87</v>
      </c>
      <c r="AY296" s="202" t="s">
        <v>255</v>
      </c>
    </row>
    <row r="297" s="2" customFormat="1" ht="24.15" customHeight="1">
      <c r="A297" s="38"/>
      <c r="B297" s="171"/>
      <c r="C297" s="209" t="s">
        <v>446</v>
      </c>
      <c r="D297" s="209" t="s">
        <v>277</v>
      </c>
      <c r="E297" s="210" t="s">
        <v>480</v>
      </c>
      <c r="F297" s="211" t="s">
        <v>481</v>
      </c>
      <c r="G297" s="212" t="s">
        <v>473</v>
      </c>
      <c r="H297" s="213">
        <v>1</v>
      </c>
      <c r="I297" s="214"/>
      <c r="J297" s="215">
        <f>ROUND(I297*H297,2)</f>
        <v>0</v>
      </c>
      <c r="K297" s="211" t="s">
        <v>1</v>
      </c>
      <c r="L297" s="216"/>
      <c r="M297" s="217" t="s">
        <v>1</v>
      </c>
      <c r="N297" s="218" t="s">
        <v>44</v>
      </c>
      <c r="O297" s="77"/>
      <c r="P297" s="181">
        <f>O297*H297</f>
        <v>0</v>
      </c>
      <c r="Q297" s="181">
        <v>0</v>
      </c>
      <c r="R297" s="181">
        <f>Q297*H297</f>
        <v>0</v>
      </c>
      <c r="S297" s="181">
        <v>0</v>
      </c>
      <c r="T297" s="18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83" t="s">
        <v>280</v>
      </c>
      <c r="AT297" s="183" t="s">
        <v>277</v>
      </c>
      <c r="AU297" s="183" t="s">
        <v>90</v>
      </c>
      <c r="AY297" s="19" t="s">
        <v>255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19" t="s">
        <v>87</v>
      </c>
      <c r="BK297" s="184">
        <f>ROUND(I297*H297,2)</f>
        <v>0</v>
      </c>
      <c r="BL297" s="19" t="s">
        <v>270</v>
      </c>
      <c r="BM297" s="183" t="s">
        <v>2387</v>
      </c>
    </row>
    <row r="298" s="13" customFormat="1">
      <c r="A298" s="13"/>
      <c r="B298" s="185"/>
      <c r="C298" s="13"/>
      <c r="D298" s="186" t="s">
        <v>265</v>
      </c>
      <c r="E298" s="187" t="s">
        <v>1</v>
      </c>
      <c r="F298" s="188" t="s">
        <v>479</v>
      </c>
      <c r="G298" s="13"/>
      <c r="H298" s="187" t="s">
        <v>1</v>
      </c>
      <c r="I298" s="189"/>
      <c r="J298" s="13"/>
      <c r="K298" s="13"/>
      <c r="L298" s="185"/>
      <c r="M298" s="190"/>
      <c r="N298" s="191"/>
      <c r="O298" s="191"/>
      <c r="P298" s="191"/>
      <c r="Q298" s="191"/>
      <c r="R298" s="191"/>
      <c r="S298" s="191"/>
      <c r="T298" s="19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87" t="s">
        <v>265</v>
      </c>
      <c r="AU298" s="187" t="s">
        <v>90</v>
      </c>
      <c r="AV298" s="13" t="s">
        <v>87</v>
      </c>
      <c r="AW298" s="13" t="s">
        <v>35</v>
      </c>
      <c r="AX298" s="13" t="s">
        <v>79</v>
      </c>
      <c r="AY298" s="187" t="s">
        <v>255</v>
      </c>
    </row>
    <row r="299" s="14" customFormat="1">
      <c r="A299" s="14"/>
      <c r="B299" s="193"/>
      <c r="C299" s="14"/>
      <c r="D299" s="186" t="s">
        <v>265</v>
      </c>
      <c r="E299" s="194" t="s">
        <v>1</v>
      </c>
      <c r="F299" s="195" t="s">
        <v>87</v>
      </c>
      <c r="G299" s="14"/>
      <c r="H299" s="196">
        <v>1</v>
      </c>
      <c r="I299" s="197"/>
      <c r="J299" s="14"/>
      <c r="K299" s="14"/>
      <c r="L299" s="193"/>
      <c r="M299" s="198"/>
      <c r="N299" s="199"/>
      <c r="O299" s="199"/>
      <c r="P299" s="199"/>
      <c r="Q299" s="199"/>
      <c r="R299" s="199"/>
      <c r="S299" s="199"/>
      <c r="T299" s="20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194" t="s">
        <v>265</v>
      </c>
      <c r="AU299" s="194" t="s">
        <v>90</v>
      </c>
      <c r="AV299" s="14" t="s">
        <v>90</v>
      </c>
      <c r="AW299" s="14" t="s">
        <v>35</v>
      </c>
      <c r="AX299" s="14" t="s">
        <v>79</v>
      </c>
      <c r="AY299" s="194" t="s">
        <v>255</v>
      </c>
    </row>
    <row r="300" s="15" customFormat="1">
      <c r="A300" s="15"/>
      <c r="B300" s="201"/>
      <c r="C300" s="15"/>
      <c r="D300" s="186" t="s">
        <v>265</v>
      </c>
      <c r="E300" s="202" t="s">
        <v>1</v>
      </c>
      <c r="F300" s="203" t="s">
        <v>269</v>
      </c>
      <c r="G300" s="15"/>
      <c r="H300" s="204">
        <v>1</v>
      </c>
      <c r="I300" s="205"/>
      <c r="J300" s="15"/>
      <c r="K300" s="15"/>
      <c r="L300" s="201"/>
      <c r="M300" s="206"/>
      <c r="N300" s="207"/>
      <c r="O300" s="207"/>
      <c r="P300" s="207"/>
      <c r="Q300" s="207"/>
      <c r="R300" s="207"/>
      <c r="S300" s="207"/>
      <c r="T300" s="208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02" t="s">
        <v>265</v>
      </c>
      <c r="AU300" s="202" t="s">
        <v>90</v>
      </c>
      <c r="AV300" s="15" t="s">
        <v>270</v>
      </c>
      <c r="AW300" s="15" t="s">
        <v>35</v>
      </c>
      <c r="AX300" s="15" t="s">
        <v>87</v>
      </c>
      <c r="AY300" s="202" t="s">
        <v>255</v>
      </c>
    </row>
    <row r="301" s="2" customFormat="1" ht="24.15" customHeight="1">
      <c r="A301" s="38"/>
      <c r="B301" s="171"/>
      <c r="C301" s="172" t="s">
        <v>450</v>
      </c>
      <c r="D301" s="172" t="s">
        <v>258</v>
      </c>
      <c r="E301" s="173" t="s">
        <v>484</v>
      </c>
      <c r="F301" s="174" t="s">
        <v>485</v>
      </c>
      <c r="G301" s="175" t="s">
        <v>486</v>
      </c>
      <c r="H301" s="176">
        <v>22</v>
      </c>
      <c r="I301" s="177"/>
      <c r="J301" s="178">
        <f>ROUND(I301*H301,2)</f>
        <v>0</v>
      </c>
      <c r="K301" s="174" t="s">
        <v>262</v>
      </c>
      <c r="L301" s="39"/>
      <c r="M301" s="179" t="s">
        <v>1</v>
      </c>
      <c r="N301" s="180" t="s">
        <v>44</v>
      </c>
      <c r="O301" s="77"/>
      <c r="P301" s="181">
        <f>O301*H301</f>
        <v>0</v>
      </c>
      <c r="Q301" s="181">
        <v>0</v>
      </c>
      <c r="R301" s="181">
        <f>Q301*H301</f>
        <v>0</v>
      </c>
      <c r="S301" s="181">
        <v>0</v>
      </c>
      <c r="T301" s="182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3" t="s">
        <v>270</v>
      </c>
      <c r="AT301" s="183" t="s">
        <v>258</v>
      </c>
      <c r="AU301" s="183" t="s">
        <v>90</v>
      </c>
      <c r="AY301" s="19" t="s">
        <v>255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19" t="s">
        <v>87</v>
      </c>
      <c r="BK301" s="184">
        <f>ROUND(I301*H301,2)</f>
        <v>0</v>
      </c>
      <c r="BL301" s="19" t="s">
        <v>270</v>
      </c>
      <c r="BM301" s="183" t="s">
        <v>2388</v>
      </c>
    </row>
    <row r="302" s="2" customFormat="1" ht="21.75" customHeight="1">
      <c r="A302" s="38"/>
      <c r="B302" s="171"/>
      <c r="C302" s="172" t="s">
        <v>454</v>
      </c>
      <c r="D302" s="172" t="s">
        <v>258</v>
      </c>
      <c r="E302" s="173" t="s">
        <v>489</v>
      </c>
      <c r="F302" s="174" t="s">
        <v>490</v>
      </c>
      <c r="G302" s="175" t="s">
        <v>486</v>
      </c>
      <c r="H302" s="176">
        <v>27</v>
      </c>
      <c r="I302" s="177"/>
      <c r="J302" s="178">
        <f>ROUND(I302*H302,2)</f>
        <v>0</v>
      </c>
      <c r="K302" s="174" t="s">
        <v>1</v>
      </c>
      <c r="L302" s="39"/>
      <c r="M302" s="179" t="s">
        <v>1</v>
      </c>
      <c r="N302" s="180" t="s">
        <v>44</v>
      </c>
      <c r="O302" s="77"/>
      <c r="P302" s="181">
        <f>O302*H302</f>
        <v>0</v>
      </c>
      <c r="Q302" s="181">
        <v>0</v>
      </c>
      <c r="R302" s="181">
        <f>Q302*H302</f>
        <v>0</v>
      </c>
      <c r="S302" s="181">
        <v>0</v>
      </c>
      <c r="T302" s="18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3" t="s">
        <v>270</v>
      </c>
      <c r="AT302" s="183" t="s">
        <v>258</v>
      </c>
      <c r="AU302" s="183" t="s">
        <v>90</v>
      </c>
      <c r="AY302" s="19" t="s">
        <v>255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19" t="s">
        <v>87</v>
      </c>
      <c r="BK302" s="184">
        <f>ROUND(I302*H302,2)</f>
        <v>0</v>
      </c>
      <c r="BL302" s="19" t="s">
        <v>270</v>
      </c>
      <c r="BM302" s="183" t="s">
        <v>2389</v>
      </c>
    </row>
    <row r="303" s="2" customFormat="1" ht="16.5" customHeight="1">
      <c r="A303" s="38"/>
      <c r="B303" s="171"/>
      <c r="C303" s="209" t="s">
        <v>458</v>
      </c>
      <c r="D303" s="209" t="s">
        <v>277</v>
      </c>
      <c r="E303" s="210" t="s">
        <v>492</v>
      </c>
      <c r="F303" s="211" t="s">
        <v>493</v>
      </c>
      <c r="G303" s="212" t="s">
        <v>473</v>
      </c>
      <c r="H303" s="213">
        <v>1</v>
      </c>
      <c r="I303" s="214"/>
      <c r="J303" s="215">
        <f>ROUND(I303*H303,2)</f>
        <v>0</v>
      </c>
      <c r="K303" s="211" t="s">
        <v>1</v>
      </c>
      <c r="L303" s="216"/>
      <c r="M303" s="217" t="s">
        <v>1</v>
      </c>
      <c r="N303" s="218" t="s">
        <v>44</v>
      </c>
      <c r="O303" s="77"/>
      <c r="P303" s="181">
        <f>O303*H303</f>
        <v>0</v>
      </c>
      <c r="Q303" s="181">
        <v>0</v>
      </c>
      <c r="R303" s="181">
        <f>Q303*H303</f>
        <v>0</v>
      </c>
      <c r="S303" s="181">
        <v>0</v>
      </c>
      <c r="T303" s="18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3" t="s">
        <v>280</v>
      </c>
      <c r="AT303" s="183" t="s">
        <v>277</v>
      </c>
      <c r="AU303" s="183" t="s">
        <v>90</v>
      </c>
      <c r="AY303" s="19" t="s">
        <v>255</v>
      </c>
      <c r="BE303" s="184">
        <f>IF(N303="základní",J303,0)</f>
        <v>0</v>
      </c>
      <c r="BF303" s="184">
        <f>IF(N303="snížená",J303,0)</f>
        <v>0</v>
      </c>
      <c r="BG303" s="184">
        <f>IF(N303="zákl. přenesená",J303,0)</f>
        <v>0</v>
      </c>
      <c r="BH303" s="184">
        <f>IF(N303="sníž. přenesená",J303,0)</f>
        <v>0</v>
      </c>
      <c r="BI303" s="184">
        <f>IF(N303="nulová",J303,0)</f>
        <v>0</v>
      </c>
      <c r="BJ303" s="19" t="s">
        <v>87</v>
      </c>
      <c r="BK303" s="184">
        <f>ROUND(I303*H303,2)</f>
        <v>0</v>
      </c>
      <c r="BL303" s="19" t="s">
        <v>270</v>
      </c>
      <c r="BM303" s="183" t="s">
        <v>2390</v>
      </c>
    </row>
    <row r="304" s="2" customFormat="1" ht="44.25" customHeight="1">
      <c r="A304" s="38"/>
      <c r="B304" s="171"/>
      <c r="C304" s="172" t="s">
        <v>462</v>
      </c>
      <c r="D304" s="172" t="s">
        <v>258</v>
      </c>
      <c r="E304" s="173" t="s">
        <v>496</v>
      </c>
      <c r="F304" s="174" t="s">
        <v>497</v>
      </c>
      <c r="G304" s="175" t="s">
        <v>261</v>
      </c>
      <c r="H304" s="176">
        <v>1</v>
      </c>
      <c r="I304" s="177"/>
      <c r="J304" s="178">
        <f>ROUND(I304*H304,2)</f>
        <v>0</v>
      </c>
      <c r="K304" s="174" t="s">
        <v>262</v>
      </c>
      <c r="L304" s="39"/>
      <c r="M304" s="179" t="s">
        <v>1</v>
      </c>
      <c r="N304" s="180" t="s">
        <v>44</v>
      </c>
      <c r="O304" s="77"/>
      <c r="P304" s="181">
        <f>O304*H304</f>
        <v>0</v>
      </c>
      <c r="Q304" s="181">
        <v>0</v>
      </c>
      <c r="R304" s="181">
        <f>Q304*H304</f>
        <v>0</v>
      </c>
      <c r="S304" s="181">
        <v>0</v>
      </c>
      <c r="T304" s="18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3" t="s">
        <v>270</v>
      </c>
      <c r="AT304" s="183" t="s">
        <v>258</v>
      </c>
      <c r="AU304" s="183" t="s">
        <v>90</v>
      </c>
      <c r="AY304" s="19" t="s">
        <v>255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19" t="s">
        <v>87</v>
      </c>
      <c r="BK304" s="184">
        <f>ROUND(I304*H304,2)</f>
        <v>0</v>
      </c>
      <c r="BL304" s="19" t="s">
        <v>270</v>
      </c>
      <c r="BM304" s="183" t="s">
        <v>2391</v>
      </c>
    </row>
    <row r="305" s="2" customFormat="1" ht="16.5" customHeight="1">
      <c r="A305" s="38"/>
      <c r="B305" s="171"/>
      <c r="C305" s="172" t="s">
        <v>466</v>
      </c>
      <c r="D305" s="172" t="s">
        <v>258</v>
      </c>
      <c r="E305" s="173" t="s">
        <v>500</v>
      </c>
      <c r="F305" s="174" t="s">
        <v>501</v>
      </c>
      <c r="G305" s="175" t="s">
        <v>502</v>
      </c>
      <c r="H305" s="176">
        <v>1</v>
      </c>
      <c r="I305" s="177"/>
      <c r="J305" s="178">
        <f>ROUND(I305*H305,2)</f>
        <v>0</v>
      </c>
      <c r="K305" s="174" t="s">
        <v>262</v>
      </c>
      <c r="L305" s="39"/>
      <c r="M305" s="219" t="s">
        <v>1</v>
      </c>
      <c r="N305" s="220" t="s">
        <v>44</v>
      </c>
      <c r="O305" s="221"/>
      <c r="P305" s="222">
        <f>O305*H305</f>
        <v>0</v>
      </c>
      <c r="Q305" s="222">
        <v>0</v>
      </c>
      <c r="R305" s="222">
        <f>Q305*H305</f>
        <v>0</v>
      </c>
      <c r="S305" s="222">
        <v>0</v>
      </c>
      <c r="T305" s="223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83" t="s">
        <v>503</v>
      </c>
      <c r="AT305" s="183" t="s">
        <v>258</v>
      </c>
      <c r="AU305" s="183" t="s">
        <v>90</v>
      </c>
      <c r="AY305" s="19" t="s">
        <v>255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19" t="s">
        <v>87</v>
      </c>
      <c r="BK305" s="184">
        <f>ROUND(I305*H305,2)</f>
        <v>0</v>
      </c>
      <c r="BL305" s="19" t="s">
        <v>503</v>
      </c>
      <c r="BM305" s="183" t="s">
        <v>2392</v>
      </c>
    </row>
    <row r="306" s="2" customFormat="1" ht="6.96" customHeight="1">
      <c r="A306" s="38"/>
      <c r="B306" s="60"/>
      <c r="C306" s="61"/>
      <c r="D306" s="61"/>
      <c r="E306" s="61"/>
      <c r="F306" s="61"/>
      <c r="G306" s="61"/>
      <c r="H306" s="61"/>
      <c r="I306" s="61"/>
      <c r="J306" s="61"/>
      <c r="K306" s="61"/>
      <c r="L306" s="39"/>
      <c r="M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</row>
  </sheetData>
  <autoFilter ref="C117:K305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2393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ROUND((SUM(BE118:BE173)),  2)</f>
        <v>0</v>
      </c>
      <c r="G33" s="38"/>
      <c r="H33" s="38"/>
      <c r="I33" s="128">
        <v>0.20999999999999999</v>
      </c>
      <c r="J33" s="127">
        <f>ROUND(((SUM(BE118:BE173))*I33),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ROUND((SUM(BF118:BF173)),  2)</f>
        <v>0</v>
      </c>
      <c r="G34" s="38"/>
      <c r="H34" s="38"/>
      <c r="I34" s="128">
        <v>0.12</v>
      </c>
      <c r="J34" s="127">
        <f>ROUND(((SUM(BF118:BF173))*I34),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ROUND((SUM(BG118:BG173)),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ROUND((SUM(BH118:BH173)),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ROUND((SUM(BI118:BI173)),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209.2 - Slaboproudá elektrotechnika - místnost č. 319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209.2 - Slaboproudá elektrotechnika - místnost č. 319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0.037500000000000006</v>
      </c>
      <c r="S118" s="90"/>
      <c r="T118" s="156">
        <f>T119</f>
        <v>0.0135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0.037500000000000006</v>
      </c>
      <c r="S119" s="164"/>
      <c r="T119" s="166">
        <f>T120</f>
        <v>0.0135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SUM(P121:P173)</f>
        <v>0</v>
      </c>
      <c r="Q120" s="164"/>
      <c r="R120" s="165">
        <f>SUM(R121:R173)</f>
        <v>0.037500000000000006</v>
      </c>
      <c r="S120" s="164"/>
      <c r="T120" s="166">
        <f>SUM(T121:T173)</f>
        <v>0.0135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SUM(BK121:BK173)</f>
        <v>0</v>
      </c>
    </row>
    <row r="121" s="2" customFormat="1" ht="24.15" customHeight="1">
      <c r="A121" s="38"/>
      <c r="B121" s="171"/>
      <c r="C121" s="172" t="s">
        <v>268</v>
      </c>
      <c r="D121" s="172" t="s">
        <v>258</v>
      </c>
      <c r="E121" s="173" t="s">
        <v>509</v>
      </c>
      <c r="F121" s="174" t="s">
        <v>510</v>
      </c>
      <c r="G121" s="175" t="s">
        <v>297</v>
      </c>
      <c r="H121" s="176">
        <v>500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270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2394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3" customFormat="1">
      <c r="A123" s="13"/>
      <c r="B123" s="185"/>
      <c r="C123" s="13"/>
      <c r="D123" s="186" t="s">
        <v>265</v>
      </c>
      <c r="E123" s="187" t="s">
        <v>1</v>
      </c>
      <c r="F123" s="188" t="s">
        <v>512</v>
      </c>
      <c r="G123" s="13"/>
      <c r="H123" s="187" t="s">
        <v>1</v>
      </c>
      <c r="I123" s="189"/>
      <c r="J123" s="13"/>
      <c r="K123" s="13"/>
      <c r="L123" s="185"/>
      <c r="M123" s="190"/>
      <c r="N123" s="191"/>
      <c r="O123" s="191"/>
      <c r="P123" s="191"/>
      <c r="Q123" s="191"/>
      <c r="R123" s="191"/>
      <c r="S123" s="191"/>
      <c r="T123" s="19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87" t="s">
        <v>265</v>
      </c>
      <c r="AU123" s="187" t="s">
        <v>90</v>
      </c>
      <c r="AV123" s="13" t="s">
        <v>87</v>
      </c>
      <c r="AW123" s="13" t="s">
        <v>35</v>
      </c>
      <c r="AX123" s="13" t="s">
        <v>79</v>
      </c>
      <c r="AY123" s="187" t="s">
        <v>255</v>
      </c>
    </row>
    <row r="124" s="14" customFormat="1">
      <c r="A124" s="14"/>
      <c r="B124" s="193"/>
      <c r="C124" s="14"/>
      <c r="D124" s="186" t="s">
        <v>265</v>
      </c>
      <c r="E124" s="194" t="s">
        <v>1</v>
      </c>
      <c r="F124" s="195" t="s">
        <v>2395</v>
      </c>
      <c r="G124" s="14"/>
      <c r="H124" s="196">
        <v>500</v>
      </c>
      <c r="I124" s="197"/>
      <c r="J124" s="14"/>
      <c r="K124" s="14"/>
      <c r="L124" s="193"/>
      <c r="M124" s="198"/>
      <c r="N124" s="199"/>
      <c r="O124" s="199"/>
      <c r="P124" s="199"/>
      <c r="Q124" s="199"/>
      <c r="R124" s="199"/>
      <c r="S124" s="199"/>
      <c r="T124" s="200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4" t="s">
        <v>265</v>
      </c>
      <c r="AU124" s="194" t="s">
        <v>90</v>
      </c>
      <c r="AV124" s="14" t="s">
        <v>90</v>
      </c>
      <c r="AW124" s="14" t="s">
        <v>35</v>
      </c>
      <c r="AX124" s="14" t="s">
        <v>79</v>
      </c>
      <c r="AY124" s="194" t="s">
        <v>255</v>
      </c>
    </row>
    <row r="125" s="15" customFormat="1">
      <c r="A125" s="15"/>
      <c r="B125" s="201"/>
      <c r="C125" s="15"/>
      <c r="D125" s="186" t="s">
        <v>265</v>
      </c>
      <c r="E125" s="202" t="s">
        <v>1</v>
      </c>
      <c r="F125" s="203" t="s">
        <v>269</v>
      </c>
      <c r="G125" s="15"/>
      <c r="H125" s="204">
        <v>500</v>
      </c>
      <c r="I125" s="205"/>
      <c r="J125" s="15"/>
      <c r="K125" s="15"/>
      <c r="L125" s="201"/>
      <c r="M125" s="206"/>
      <c r="N125" s="207"/>
      <c r="O125" s="207"/>
      <c r="P125" s="207"/>
      <c r="Q125" s="207"/>
      <c r="R125" s="207"/>
      <c r="S125" s="207"/>
      <c r="T125" s="208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2" t="s">
        <v>265</v>
      </c>
      <c r="AU125" s="202" t="s">
        <v>90</v>
      </c>
      <c r="AV125" s="15" t="s">
        <v>270</v>
      </c>
      <c r="AW125" s="15" t="s">
        <v>35</v>
      </c>
      <c r="AX125" s="15" t="s">
        <v>87</v>
      </c>
      <c r="AY125" s="202" t="s">
        <v>255</v>
      </c>
    </row>
    <row r="126" s="2" customFormat="1" ht="33" customHeight="1">
      <c r="A126" s="38"/>
      <c r="B126" s="171"/>
      <c r="C126" s="209" t="s">
        <v>366</v>
      </c>
      <c r="D126" s="209" t="s">
        <v>277</v>
      </c>
      <c r="E126" s="210" t="s">
        <v>1317</v>
      </c>
      <c r="F126" s="211" t="s">
        <v>1318</v>
      </c>
      <c r="G126" s="212" t="s">
        <v>297</v>
      </c>
      <c r="H126" s="213">
        <v>525</v>
      </c>
      <c r="I126" s="214"/>
      <c r="J126" s="215">
        <f>ROUND(I126*H126,2)</f>
        <v>0</v>
      </c>
      <c r="K126" s="211" t="s">
        <v>840</v>
      </c>
      <c r="L126" s="216"/>
      <c r="M126" s="217" t="s">
        <v>1</v>
      </c>
      <c r="N126" s="218" t="s">
        <v>44</v>
      </c>
      <c r="O126" s="77"/>
      <c r="P126" s="181">
        <f>O126*H126</f>
        <v>0</v>
      </c>
      <c r="Q126" s="181">
        <v>6.0000000000000002E-05</v>
      </c>
      <c r="R126" s="181">
        <f>Q126*H126</f>
        <v>0.0315</v>
      </c>
      <c r="S126" s="181">
        <v>0</v>
      </c>
      <c r="T126" s="18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280</v>
      </c>
      <c r="AT126" s="183" t="s">
        <v>277</v>
      </c>
      <c r="AU126" s="183" t="s">
        <v>90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270</v>
      </c>
      <c r="BM126" s="183" t="s">
        <v>2396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299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512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4" customFormat="1">
      <c r="A129" s="14"/>
      <c r="B129" s="193"/>
      <c r="C129" s="14"/>
      <c r="D129" s="186" t="s">
        <v>265</v>
      </c>
      <c r="E129" s="194" t="s">
        <v>1</v>
      </c>
      <c r="F129" s="195" t="s">
        <v>2395</v>
      </c>
      <c r="G129" s="14"/>
      <c r="H129" s="196">
        <v>500</v>
      </c>
      <c r="I129" s="197"/>
      <c r="J129" s="14"/>
      <c r="K129" s="14"/>
      <c r="L129" s="193"/>
      <c r="M129" s="198"/>
      <c r="N129" s="199"/>
      <c r="O129" s="199"/>
      <c r="P129" s="199"/>
      <c r="Q129" s="199"/>
      <c r="R129" s="199"/>
      <c r="S129" s="199"/>
      <c r="T129" s="20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4" t="s">
        <v>265</v>
      </c>
      <c r="AU129" s="194" t="s">
        <v>90</v>
      </c>
      <c r="AV129" s="14" t="s">
        <v>90</v>
      </c>
      <c r="AW129" s="14" t="s">
        <v>35</v>
      </c>
      <c r="AX129" s="14" t="s">
        <v>79</v>
      </c>
      <c r="AY129" s="194" t="s">
        <v>255</v>
      </c>
    </row>
    <row r="130" s="15" customFormat="1">
      <c r="A130" s="15"/>
      <c r="B130" s="201"/>
      <c r="C130" s="15"/>
      <c r="D130" s="186" t="s">
        <v>265</v>
      </c>
      <c r="E130" s="202" t="s">
        <v>1</v>
      </c>
      <c r="F130" s="203" t="s">
        <v>269</v>
      </c>
      <c r="G130" s="15"/>
      <c r="H130" s="204">
        <v>500</v>
      </c>
      <c r="I130" s="205"/>
      <c r="J130" s="15"/>
      <c r="K130" s="15"/>
      <c r="L130" s="201"/>
      <c r="M130" s="206"/>
      <c r="N130" s="207"/>
      <c r="O130" s="207"/>
      <c r="P130" s="207"/>
      <c r="Q130" s="207"/>
      <c r="R130" s="207"/>
      <c r="S130" s="207"/>
      <c r="T130" s="208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2" t="s">
        <v>265</v>
      </c>
      <c r="AU130" s="202" t="s">
        <v>90</v>
      </c>
      <c r="AV130" s="15" t="s">
        <v>270</v>
      </c>
      <c r="AW130" s="15" t="s">
        <v>35</v>
      </c>
      <c r="AX130" s="15" t="s">
        <v>87</v>
      </c>
      <c r="AY130" s="202" t="s">
        <v>255</v>
      </c>
    </row>
    <row r="131" s="14" customFormat="1">
      <c r="A131" s="14"/>
      <c r="B131" s="193"/>
      <c r="C131" s="14"/>
      <c r="D131" s="186" t="s">
        <v>265</v>
      </c>
      <c r="E131" s="14"/>
      <c r="F131" s="195" t="s">
        <v>2397</v>
      </c>
      <c r="G131" s="14"/>
      <c r="H131" s="196">
        <v>525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</v>
      </c>
      <c r="AX131" s="14" t="s">
        <v>87</v>
      </c>
      <c r="AY131" s="194" t="s">
        <v>255</v>
      </c>
    </row>
    <row r="132" s="2" customFormat="1" ht="37.8" customHeight="1">
      <c r="A132" s="38"/>
      <c r="B132" s="171"/>
      <c r="C132" s="172" t="s">
        <v>291</v>
      </c>
      <c r="D132" s="172" t="s">
        <v>258</v>
      </c>
      <c r="E132" s="173" t="s">
        <v>1026</v>
      </c>
      <c r="F132" s="174" t="s">
        <v>1027</v>
      </c>
      <c r="G132" s="175" t="s">
        <v>261</v>
      </c>
      <c r="H132" s="176">
        <v>22</v>
      </c>
      <c r="I132" s="177"/>
      <c r="J132" s="178">
        <f>ROUND(I132*H132,2)</f>
        <v>0</v>
      </c>
      <c r="K132" s="174" t="s">
        <v>262</v>
      </c>
      <c r="L132" s="39"/>
      <c r="M132" s="179" t="s">
        <v>1</v>
      </c>
      <c r="N132" s="180" t="s">
        <v>44</v>
      </c>
      <c r="O132" s="77"/>
      <c r="P132" s="181">
        <f>O132*H132</f>
        <v>0</v>
      </c>
      <c r="Q132" s="181">
        <v>0</v>
      </c>
      <c r="R132" s="181">
        <f>Q132*H132</f>
        <v>0</v>
      </c>
      <c r="S132" s="181">
        <v>0</v>
      </c>
      <c r="T132" s="18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3" t="s">
        <v>270</v>
      </c>
      <c r="AT132" s="183" t="s">
        <v>258</v>
      </c>
      <c r="AU132" s="183" t="s">
        <v>90</v>
      </c>
      <c r="AY132" s="19" t="s">
        <v>255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19" t="s">
        <v>87</v>
      </c>
      <c r="BK132" s="184">
        <f>ROUND(I132*H132,2)</f>
        <v>0</v>
      </c>
      <c r="BL132" s="19" t="s">
        <v>270</v>
      </c>
      <c r="BM132" s="183" t="s">
        <v>2398</v>
      </c>
    </row>
    <row r="133" s="13" customFormat="1">
      <c r="A133" s="13"/>
      <c r="B133" s="185"/>
      <c r="C133" s="13"/>
      <c r="D133" s="186" t="s">
        <v>265</v>
      </c>
      <c r="E133" s="187" t="s">
        <v>1</v>
      </c>
      <c r="F133" s="188" t="s">
        <v>267</v>
      </c>
      <c r="G133" s="13"/>
      <c r="H133" s="187" t="s">
        <v>1</v>
      </c>
      <c r="I133" s="189"/>
      <c r="J133" s="13"/>
      <c r="K133" s="13"/>
      <c r="L133" s="185"/>
      <c r="M133" s="190"/>
      <c r="N133" s="191"/>
      <c r="O133" s="191"/>
      <c r="P133" s="191"/>
      <c r="Q133" s="191"/>
      <c r="R133" s="191"/>
      <c r="S133" s="191"/>
      <c r="T133" s="19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87" t="s">
        <v>265</v>
      </c>
      <c r="AU133" s="187" t="s">
        <v>90</v>
      </c>
      <c r="AV133" s="13" t="s">
        <v>87</v>
      </c>
      <c r="AW133" s="13" t="s">
        <v>35</v>
      </c>
      <c r="AX133" s="13" t="s">
        <v>79</v>
      </c>
      <c r="AY133" s="187" t="s">
        <v>255</v>
      </c>
    </row>
    <row r="134" s="14" customFormat="1">
      <c r="A134" s="14"/>
      <c r="B134" s="193"/>
      <c r="C134" s="14"/>
      <c r="D134" s="186" t="s">
        <v>265</v>
      </c>
      <c r="E134" s="194" t="s">
        <v>1</v>
      </c>
      <c r="F134" s="195" t="s">
        <v>2399</v>
      </c>
      <c r="G134" s="14"/>
      <c r="H134" s="196">
        <v>22</v>
      </c>
      <c r="I134" s="197"/>
      <c r="J134" s="14"/>
      <c r="K134" s="14"/>
      <c r="L134" s="193"/>
      <c r="M134" s="198"/>
      <c r="N134" s="199"/>
      <c r="O134" s="199"/>
      <c r="P134" s="199"/>
      <c r="Q134" s="199"/>
      <c r="R134" s="199"/>
      <c r="S134" s="199"/>
      <c r="T134" s="20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194" t="s">
        <v>265</v>
      </c>
      <c r="AU134" s="194" t="s">
        <v>90</v>
      </c>
      <c r="AV134" s="14" t="s">
        <v>90</v>
      </c>
      <c r="AW134" s="14" t="s">
        <v>35</v>
      </c>
      <c r="AX134" s="14" t="s">
        <v>79</v>
      </c>
      <c r="AY134" s="194" t="s">
        <v>255</v>
      </c>
    </row>
    <row r="135" s="15" customFormat="1">
      <c r="A135" s="15"/>
      <c r="B135" s="201"/>
      <c r="C135" s="15"/>
      <c r="D135" s="186" t="s">
        <v>265</v>
      </c>
      <c r="E135" s="202" t="s">
        <v>1</v>
      </c>
      <c r="F135" s="203" t="s">
        <v>269</v>
      </c>
      <c r="G135" s="15"/>
      <c r="H135" s="204">
        <v>22</v>
      </c>
      <c r="I135" s="205"/>
      <c r="J135" s="15"/>
      <c r="K135" s="15"/>
      <c r="L135" s="201"/>
      <c r="M135" s="206"/>
      <c r="N135" s="207"/>
      <c r="O135" s="207"/>
      <c r="P135" s="207"/>
      <c r="Q135" s="207"/>
      <c r="R135" s="207"/>
      <c r="S135" s="207"/>
      <c r="T135" s="208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02" t="s">
        <v>265</v>
      </c>
      <c r="AU135" s="202" t="s">
        <v>90</v>
      </c>
      <c r="AV135" s="15" t="s">
        <v>270</v>
      </c>
      <c r="AW135" s="15" t="s">
        <v>35</v>
      </c>
      <c r="AX135" s="15" t="s">
        <v>87</v>
      </c>
      <c r="AY135" s="202" t="s">
        <v>255</v>
      </c>
    </row>
    <row r="136" s="2" customFormat="1" ht="37.8" customHeight="1">
      <c r="A136" s="38"/>
      <c r="B136" s="171"/>
      <c r="C136" s="209" t="s">
        <v>375</v>
      </c>
      <c r="D136" s="209" t="s">
        <v>277</v>
      </c>
      <c r="E136" s="210" t="s">
        <v>2400</v>
      </c>
      <c r="F136" s="211" t="s">
        <v>2401</v>
      </c>
      <c r="G136" s="212" t="s">
        <v>261</v>
      </c>
      <c r="H136" s="213">
        <v>20</v>
      </c>
      <c r="I136" s="214"/>
      <c r="J136" s="215">
        <f>ROUND(I136*H136,2)</f>
        <v>0</v>
      </c>
      <c r="K136" s="211" t="s">
        <v>840</v>
      </c>
      <c r="L136" s="216"/>
      <c r="M136" s="217" t="s">
        <v>1</v>
      </c>
      <c r="N136" s="218" t="s">
        <v>44</v>
      </c>
      <c r="O136" s="77"/>
      <c r="P136" s="181">
        <f>O136*H136</f>
        <v>0</v>
      </c>
      <c r="Q136" s="181">
        <v>0.00020000000000000001</v>
      </c>
      <c r="R136" s="181">
        <f>Q136*H136</f>
        <v>0.0040000000000000001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280</v>
      </c>
      <c r="AT136" s="183" t="s">
        <v>277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2402</v>
      </c>
    </row>
    <row r="137" s="2" customFormat="1" ht="37.8" customHeight="1">
      <c r="A137" s="38"/>
      <c r="B137" s="171"/>
      <c r="C137" s="209" t="s">
        <v>379</v>
      </c>
      <c r="D137" s="209" t="s">
        <v>277</v>
      </c>
      <c r="E137" s="210" t="s">
        <v>1329</v>
      </c>
      <c r="F137" s="211" t="s">
        <v>1330</v>
      </c>
      <c r="G137" s="212" t="s">
        <v>261</v>
      </c>
      <c r="H137" s="213">
        <v>40</v>
      </c>
      <c r="I137" s="214"/>
      <c r="J137" s="215">
        <f>ROUND(I137*H137,2)</f>
        <v>0</v>
      </c>
      <c r="K137" s="211" t="s">
        <v>1</v>
      </c>
      <c r="L137" s="216"/>
      <c r="M137" s="217" t="s">
        <v>1</v>
      </c>
      <c r="N137" s="218" t="s">
        <v>44</v>
      </c>
      <c r="O137" s="77"/>
      <c r="P137" s="181">
        <f>O137*H137</f>
        <v>0</v>
      </c>
      <c r="Q137" s="181">
        <v>2.0000000000000002E-05</v>
      </c>
      <c r="R137" s="181">
        <f>Q137*H137</f>
        <v>0.00080000000000000004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397</v>
      </c>
      <c r="AT137" s="183" t="s">
        <v>277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263</v>
      </c>
      <c r="BM137" s="183" t="s">
        <v>2403</v>
      </c>
    </row>
    <row r="138" s="2" customFormat="1" ht="24.15" customHeight="1">
      <c r="A138" s="38"/>
      <c r="B138" s="171"/>
      <c r="C138" s="172" t="s">
        <v>387</v>
      </c>
      <c r="D138" s="172" t="s">
        <v>258</v>
      </c>
      <c r="E138" s="173" t="s">
        <v>1332</v>
      </c>
      <c r="F138" s="174" t="s">
        <v>1333</v>
      </c>
      <c r="G138" s="175" t="s">
        <v>261</v>
      </c>
      <c r="H138" s="176">
        <v>40</v>
      </c>
      <c r="I138" s="177"/>
      <c r="J138" s="178">
        <f>ROUND(I138*H138,2)</f>
        <v>0</v>
      </c>
      <c r="K138" s="174" t="s">
        <v>1334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2404</v>
      </c>
    </row>
    <row r="139" s="2" customFormat="1" ht="24.15" customHeight="1">
      <c r="A139" s="38"/>
      <c r="B139" s="171"/>
      <c r="C139" s="172" t="s">
        <v>300</v>
      </c>
      <c r="D139" s="172" t="s">
        <v>258</v>
      </c>
      <c r="E139" s="173" t="s">
        <v>1350</v>
      </c>
      <c r="F139" s="174" t="s">
        <v>1351</v>
      </c>
      <c r="G139" s="175" t="s">
        <v>261</v>
      </c>
      <c r="H139" s="176">
        <v>20</v>
      </c>
      <c r="I139" s="177"/>
      <c r="J139" s="178">
        <f>ROUND(I139*H139,2)</f>
        <v>0</v>
      </c>
      <c r="K139" s="174" t="s">
        <v>1352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263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263</v>
      </c>
      <c r="BM139" s="183" t="s">
        <v>2405</v>
      </c>
    </row>
    <row r="140" s="2" customFormat="1" ht="16.5" customHeight="1">
      <c r="A140" s="38"/>
      <c r="B140" s="171"/>
      <c r="C140" s="209" t="s">
        <v>406</v>
      </c>
      <c r="D140" s="209" t="s">
        <v>277</v>
      </c>
      <c r="E140" s="210" t="s">
        <v>799</v>
      </c>
      <c r="F140" s="211" t="s">
        <v>1354</v>
      </c>
      <c r="G140" s="212" t="s">
        <v>261</v>
      </c>
      <c r="H140" s="213">
        <v>20</v>
      </c>
      <c r="I140" s="214"/>
      <c r="J140" s="215">
        <f>ROUND(I140*H140,2)</f>
        <v>0</v>
      </c>
      <c r="K140" s="211" t="s">
        <v>1</v>
      </c>
      <c r="L140" s="216"/>
      <c r="M140" s="217" t="s">
        <v>1</v>
      </c>
      <c r="N140" s="218" t="s">
        <v>44</v>
      </c>
      <c r="O140" s="77"/>
      <c r="P140" s="181">
        <f>O140*H140</f>
        <v>0</v>
      </c>
      <c r="Q140" s="181">
        <v>6.0000000000000002E-05</v>
      </c>
      <c r="R140" s="181">
        <f>Q140*H140</f>
        <v>0.0012000000000000001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397</v>
      </c>
      <c r="AT140" s="183" t="s">
        <v>277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263</v>
      </c>
      <c r="BM140" s="183" t="s">
        <v>2406</v>
      </c>
    </row>
    <row r="141" s="2" customFormat="1" ht="21.75" customHeight="1">
      <c r="A141" s="38"/>
      <c r="B141" s="171"/>
      <c r="C141" s="172" t="s">
        <v>306</v>
      </c>
      <c r="D141" s="172" t="s">
        <v>258</v>
      </c>
      <c r="E141" s="173" t="s">
        <v>1356</v>
      </c>
      <c r="F141" s="174" t="s">
        <v>1357</v>
      </c>
      <c r="G141" s="175" t="s">
        <v>261</v>
      </c>
      <c r="H141" s="176">
        <v>1</v>
      </c>
      <c r="I141" s="177"/>
      <c r="J141" s="178">
        <f>ROUND(I141*H141,2)</f>
        <v>0</v>
      </c>
      <c r="K141" s="174" t="s">
        <v>1</v>
      </c>
      <c r="L141" s="39"/>
      <c r="M141" s="179" t="s">
        <v>1</v>
      </c>
      <c r="N141" s="180" t="s">
        <v>44</v>
      </c>
      <c r="O141" s="77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3" t="s">
        <v>263</v>
      </c>
      <c r="AT141" s="183" t="s">
        <v>258</v>
      </c>
      <c r="AU141" s="183" t="s">
        <v>90</v>
      </c>
      <c r="AY141" s="19" t="s">
        <v>255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19" t="s">
        <v>87</v>
      </c>
      <c r="BK141" s="184">
        <f>ROUND(I141*H141,2)</f>
        <v>0</v>
      </c>
      <c r="BL141" s="19" t="s">
        <v>263</v>
      </c>
      <c r="BM141" s="183" t="s">
        <v>2407</v>
      </c>
    </row>
    <row r="142" s="2" customFormat="1" ht="76.35" customHeight="1">
      <c r="A142" s="38"/>
      <c r="B142" s="171"/>
      <c r="C142" s="209" t="s">
        <v>307</v>
      </c>
      <c r="D142" s="209" t="s">
        <v>277</v>
      </c>
      <c r="E142" s="210" t="s">
        <v>1023</v>
      </c>
      <c r="F142" s="211" t="s">
        <v>1336</v>
      </c>
      <c r="G142" s="212" t="s">
        <v>261</v>
      </c>
      <c r="H142" s="213">
        <v>2</v>
      </c>
      <c r="I142" s="214"/>
      <c r="J142" s="215">
        <f>ROUND(I142*H142,2)</f>
        <v>0</v>
      </c>
      <c r="K142" s="211" t="s">
        <v>1</v>
      </c>
      <c r="L142" s="216"/>
      <c r="M142" s="217" t="s">
        <v>1</v>
      </c>
      <c r="N142" s="218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280</v>
      </c>
      <c r="AT142" s="183" t="s">
        <v>277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270</v>
      </c>
      <c r="BM142" s="183" t="s">
        <v>2408</v>
      </c>
    </row>
    <row r="143" s="13" customFormat="1">
      <c r="A143" s="13"/>
      <c r="B143" s="185"/>
      <c r="C143" s="13"/>
      <c r="D143" s="186" t="s">
        <v>265</v>
      </c>
      <c r="E143" s="187" t="s">
        <v>1</v>
      </c>
      <c r="F143" s="188" t="s">
        <v>267</v>
      </c>
      <c r="G143" s="13"/>
      <c r="H143" s="187" t="s">
        <v>1</v>
      </c>
      <c r="I143" s="189"/>
      <c r="J143" s="13"/>
      <c r="K143" s="13"/>
      <c r="L143" s="185"/>
      <c r="M143" s="190"/>
      <c r="N143" s="191"/>
      <c r="O143" s="191"/>
      <c r="P143" s="191"/>
      <c r="Q143" s="191"/>
      <c r="R143" s="191"/>
      <c r="S143" s="191"/>
      <c r="T143" s="19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187" t="s">
        <v>265</v>
      </c>
      <c r="AU143" s="187" t="s">
        <v>90</v>
      </c>
      <c r="AV143" s="13" t="s">
        <v>87</v>
      </c>
      <c r="AW143" s="13" t="s">
        <v>35</v>
      </c>
      <c r="AX143" s="13" t="s">
        <v>79</v>
      </c>
      <c r="AY143" s="187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90</v>
      </c>
      <c r="G144" s="14"/>
      <c r="H144" s="196">
        <v>2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2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33" customHeight="1">
      <c r="A146" s="38"/>
      <c r="B146" s="171"/>
      <c r="C146" s="172" t="s">
        <v>312</v>
      </c>
      <c r="D146" s="172" t="s">
        <v>258</v>
      </c>
      <c r="E146" s="173" t="s">
        <v>553</v>
      </c>
      <c r="F146" s="174" t="s">
        <v>554</v>
      </c>
      <c r="G146" s="175" t="s">
        <v>297</v>
      </c>
      <c r="H146" s="176">
        <v>10</v>
      </c>
      <c r="I146" s="177"/>
      <c r="J146" s="178">
        <f>ROUND(I146*H146,2)</f>
        <v>0</v>
      </c>
      <c r="K146" s="174" t="s">
        <v>1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</v>
      </c>
      <c r="R146" s="181">
        <f>Q146*H146</f>
        <v>0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270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2409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299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2410</v>
      </c>
      <c r="G148" s="14"/>
      <c r="H148" s="196">
        <v>10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10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33" customHeight="1">
      <c r="A150" s="38"/>
      <c r="B150" s="171"/>
      <c r="C150" s="209" t="s">
        <v>401</v>
      </c>
      <c r="D150" s="209" t="s">
        <v>277</v>
      </c>
      <c r="E150" s="210" t="s">
        <v>557</v>
      </c>
      <c r="F150" s="211" t="s">
        <v>558</v>
      </c>
      <c r="G150" s="212" t="s">
        <v>297</v>
      </c>
      <c r="H150" s="213">
        <v>5</v>
      </c>
      <c r="I150" s="214"/>
      <c r="J150" s="215">
        <f>ROUND(I150*H150,2)</f>
        <v>0</v>
      </c>
      <c r="K150" s="211" t="s">
        <v>1</v>
      </c>
      <c r="L150" s="216"/>
      <c r="M150" s="217" t="s">
        <v>1</v>
      </c>
      <c r="N150" s="218" t="s">
        <v>44</v>
      </c>
      <c r="O150" s="77"/>
      <c r="P150" s="181">
        <f>O150*H150</f>
        <v>0</v>
      </c>
      <c r="Q150" s="181">
        <v>0</v>
      </c>
      <c r="R150" s="181">
        <f>Q150*H150</f>
        <v>0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280</v>
      </c>
      <c r="AT150" s="183" t="s">
        <v>277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270</v>
      </c>
      <c r="BM150" s="183" t="s">
        <v>2411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299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4" customFormat="1">
      <c r="A152" s="14"/>
      <c r="B152" s="193"/>
      <c r="C152" s="14"/>
      <c r="D152" s="186" t="s">
        <v>265</v>
      </c>
      <c r="E152" s="194" t="s">
        <v>1</v>
      </c>
      <c r="F152" s="195" t="s">
        <v>282</v>
      </c>
      <c r="G152" s="14"/>
      <c r="H152" s="196">
        <v>5</v>
      </c>
      <c r="I152" s="197"/>
      <c r="J152" s="14"/>
      <c r="K152" s="14"/>
      <c r="L152" s="193"/>
      <c r="M152" s="198"/>
      <c r="N152" s="199"/>
      <c r="O152" s="199"/>
      <c r="P152" s="199"/>
      <c r="Q152" s="199"/>
      <c r="R152" s="199"/>
      <c r="S152" s="199"/>
      <c r="T152" s="20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4" t="s">
        <v>265</v>
      </c>
      <c r="AU152" s="194" t="s">
        <v>90</v>
      </c>
      <c r="AV152" s="14" t="s">
        <v>90</v>
      </c>
      <c r="AW152" s="14" t="s">
        <v>35</v>
      </c>
      <c r="AX152" s="14" t="s">
        <v>79</v>
      </c>
      <c r="AY152" s="194" t="s">
        <v>255</v>
      </c>
    </row>
    <row r="153" s="15" customFormat="1">
      <c r="A153" s="15"/>
      <c r="B153" s="201"/>
      <c r="C153" s="15"/>
      <c r="D153" s="186" t="s">
        <v>265</v>
      </c>
      <c r="E153" s="202" t="s">
        <v>1</v>
      </c>
      <c r="F153" s="203" t="s">
        <v>269</v>
      </c>
      <c r="G153" s="15"/>
      <c r="H153" s="204">
        <v>5</v>
      </c>
      <c r="I153" s="205"/>
      <c r="J153" s="15"/>
      <c r="K153" s="15"/>
      <c r="L153" s="201"/>
      <c r="M153" s="206"/>
      <c r="N153" s="207"/>
      <c r="O153" s="207"/>
      <c r="P153" s="207"/>
      <c r="Q153" s="207"/>
      <c r="R153" s="207"/>
      <c r="S153" s="207"/>
      <c r="T153" s="208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02" t="s">
        <v>265</v>
      </c>
      <c r="AU153" s="202" t="s">
        <v>90</v>
      </c>
      <c r="AV153" s="15" t="s">
        <v>270</v>
      </c>
      <c r="AW153" s="15" t="s">
        <v>35</v>
      </c>
      <c r="AX153" s="15" t="s">
        <v>87</v>
      </c>
      <c r="AY153" s="202" t="s">
        <v>255</v>
      </c>
    </row>
    <row r="154" s="2" customFormat="1" ht="45" customHeight="1">
      <c r="A154" s="38"/>
      <c r="B154" s="171"/>
      <c r="C154" s="209" t="s">
        <v>320</v>
      </c>
      <c r="D154" s="209" t="s">
        <v>277</v>
      </c>
      <c r="E154" s="210" t="s">
        <v>562</v>
      </c>
      <c r="F154" s="211" t="s">
        <v>2412</v>
      </c>
      <c r="G154" s="212" t="s">
        <v>297</v>
      </c>
      <c r="H154" s="213">
        <v>5</v>
      </c>
      <c r="I154" s="214"/>
      <c r="J154" s="215">
        <f>ROUND(I154*H154,2)</f>
        <v>0</v>
      </c>
      <c r="K154" s="211" t="s">
        <v>1</v>
      </c>
      <c r="L154" s="216"/>
      <c r="M154" s="217" t="s">
        <v>1</v>
      </c>
      <c r="N154" s="218" t="s">
        <v>44</v>
      </c>
      <c r="O154" s="77"/>
      <c r="P154" s="181">
        <f>O154*H154</f>
        <v>0</v>
      </c>
      <c r="Q154" s="181">
        <v>0</v>
      </c>
      <c r="R154" s="181">
        <f>Q154*H154</f>
        <v>0</v>
      </c>
      <c r="S154" s="181">
        <v>0</v>
      </c>
      <c r="T154" s="18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83" t="s">
        <v>280</v>
      </c>
      <c r="AT154" s="183" t="s">
        <v>277</v>
      </c>
      <c r="AU154" s="183" t="s">
        <v>90</v>
      </c>
      <c r="AY154" s="19" t="s">
        <v>255</v>
      </c>
      <c r="BE154" s="184">
        <f>IF(N154="základní",J154,0)</f>
        <v>0</v>
      </c>
      <c r="BF154" s="184">
        <f>IF(N154="snížená",J154,0)</f>
        <v>0</v>
      </c>
      <c r="BG154" s="184">
        <f>IF(N154="zákl. přenesená",J154,0)</f>
        <v>0</v>
      </c>
      <c r="BH154" s="184">
        <f>IF(N154="sníž. přenesená",J154,0)</f>
        <v>0</v>
      </c>
      <c r="BI154" s="184">
        <f>IF(N154="nulová",J154,0)</f>
        <v>0</v>
      </c>
      <c r="BJ154" s="19" t="s">
        <v>87</v>
      </c>
      <c r="BK154" s="184">
        <f>ROUND(I154*H154,2)</f>
        <v>0</v>
      </c>
      <c r="BL154" s="19" t="s">
        <v>270</v>
      </c>
      <c r="BM154" s="183" t="s">
        <v>2413</v>
      </c>
    </row>
    <row r="155" s="13" customFormat="1">
      <c r="A155" s="13"/>
      <c r="B155" s="185"/>
      <c r="C155" s="13"/>
      <c r="D155" s="186" t="s">
        <v>265</v>
      </c>
      <c r="E155" s="187" t="s">
        <v>1</v>
      </c>
      <c r="F155" s="188" t="s">
        <v>299</v>
      </c>
      <c r="G155" s="13"/>
      <c r="H155" s="187" t="s">
        <v>1</v>
      </c>
      <c r="I155" s="189"/>
      <c r="J155" s="13"/>
      <c r="K155" s="13"/>
      <c r="L155" s="185"/>
      <c r="M155" s="190"/>
      <c r="N155" s="191"/>
      <c r="O155" s="191"/>
      <c r="P155" s="191"/>
      <c r="Q155" s="191"/>
      <c r="R155" s="191"/>
      <c r="S155" s="191"/>
      <c r="T155" s="19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87" t="s">
        <v>265</v>
      </c>
      <c r="AU155" s="187" t="s">
        <v>90</v>
      </c>
      <c r="AV155" s="13" t="s">
        <v>87</v>
      </c>
      <c r="AW155" s="13" t="s">
        <v>35</v>
      </c>
      <c r="AX155" s="13" t="s">
        <v>79</v>
      </c>
      <c r="AY155" s="187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282</v>
      </c>
      <c r="G156" s="14"/>
      <c r="H156" s="196">
        <v>5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5" customFormat="1">
      <c r="A157" s="15"/>
      <c r="B157" s="201"/>
      <c r="C157" s="15"/>
      <c r="D157" s="186" t="s">
        <v>265</v>
      </c>
      <c r="E157" s="202" t="s">
        <v>1</v>
      </c>
      <c r="F157" s="203" t="s">
        <v>269</v>
      </c>
      <c r="G157" s="15"/>
      <c r="H157" s="204">
        <v>5</v>
      </c>
      <c r="I157" s="205"/>
      <c r="J157" s="15"/>
      <c r="K157" s="15"/>
      <c r="L157" s="201"/>
      <c r="M157" s="206"/>
      <c r="N157" s="207"/>
      <c r="O157" s="207"/>
      <c r="P157" s="207"/>
      <c r="Q157" s="207"/>
      <c r="R157" s="207"/>
      <c r="S157" s="207"/>
      <c r="T157" s="208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02" t="s">
        <v>265</v>
      </c>
      <c r="AU157" s="202" t="s">
        <v>90</v>
      </c>
      <c r="AV157" s="15" t="s">
        <v>270</v>
      </c>
      <c r="AW157" s="15" t="s">
        <v>35</v>
      </c>
      <c r="AX157" s="15" t="s">
        <v>87</v>
      </c>
      <c r="AY157" s="202" t="s">
        <v>255</v>
      </c>
    </row>
    <row r="158" s="2" customFormat="1" ht="24.15" customHeight="1">
      <c r="A158" s="38"/>
      <c r="B158" s="171"/>
      <c r="C158" s="172" t="s">
        <v>330</v>
      </c>
      <c r="D158" s="172" t="s">
        <v>258</v>
      </c>
      <c r="E158" s="173" t="s">
        <v>2414</v>
      </c>
      <c r="F158" s="174" t="s">
        <v>2415</v>
      </c>
      <c r="G158" s="175" t="s">
        <v>297</v>
      </c>
      <c r="H158" s="176">
        <v>10</v>
      </c>
      <c r="I158" s="177"/>
      <c r="J158" s="178">
        <f>ROUND(I158*H158,2)</f>
        <v>0</v>
      </c>
      <c r="K158" s="174" t="s">
        <v>262</v>
      </c>
      <c r="L158" s="39"/>
      <c r="M158" s="179" t="s">
        <v>1</v>
      </c>
      <c r="N158" s="180" t="s">
        <v>44</v>
      </c>
      <c r="O158" s="77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3" t="s">
        <v>270</v>
      </c>
      <c r="AT158" s="183" t="s">
        <v>258</v>
      </c>
      <c r="AU158" s="183" t="s">
        <v>90</v>
      </c>
      <c r="AY158" s="19" t="s">
        <v>255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19" t="s">
        <v>87</v>
      </c>
      <c r="BK158" s="184">
        <f>ROUND(I158*H158,2)</f>
        <v>0</v>
      </c>
      <c r="BL158" s="19" t="s">
        <v>270</v>
      </c>
      <c r="BM158" s="183" t="s">
        <v>2416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299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2410</v>
      </c>
      <c r="G160" s="14"/>
      <c r="H160" s="196">
        <v>10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79</v>
      </c>
      <c r="AY160" s="194" t="s">
        <v>255</v>
      </c>
    </row>
    <row r="161" s="15" customFormat="1">
      <c r="A161" s="15"/>
      <c r="B161" s="201"/>
      <c r="C161" s="15"/>
      <c r="D161" s="186" t="s">
        <v>265</v>
      </c>
      <c r="E161" s="202" t="s">
        <v>1</v>
      </c>
      <c r="F161" s="203" t="s">
        <v>269</v>
      </c>
      <c r="G161" s="15"/>
      <c r="H161" s="204">
        <v>10</v>
      </c>
      <c r="I161" s="205"/>
      <c r="J161" s="15"/>
      <c r="K161" s="15"/>
      <c r="L161" s="201"/>
      <c r="M161" s="206"/>
      <c r="N161" s="207"/>
      <c r="O161" s="207"/>
      <c r="P161" s="207"/>
      <c r="Q161" s="207"/>
      <c r="R161" s="207"/>
      <c r="S161" s="207"/>
      <c r="T161" s="20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02" t="s">
        <v>265</v>
      </c>
      <c r="AU161" s="202" t="s">
        <v>90</v>
      </c>
      <c r="AV161" s="15" t="s">
        <v>270</v>
      </c>
      <c r="AW161" s="15" t="s">
        <v>35</v>
      </c>
      <c r="AX161" s="15" t="s">
        <v>87</v>
      </c>
      <c r="AY161" s="202" t="s">
        <v>255</v>
      </c>
    </row>
    <row r="162" s="2" customFormat="1" ht="33" customHeight="1">
      <c r="A162" s="38"/>
      <c r="B162" s="171"/>
      <c r="C162" s="209" t="s">
        <v>263</v>
      </c>
      <c r="D162" s="209" t="s">
        <v>277</v>
      </c>
      <c r="E162" s="210" t="s">
        <v>557</v>
      </c>
      <c r="F162" s="211" t="s">
        <v>558</v>
      </c>
      <c r="G162" s="212" t="s">
        <v>297</v>
      </c>
      <c r="H162" s="213">
        <v>5</v>
      </c>
      <c r="I162" s="214"/>
      <c r="J162" s="215">
        <f>ROUND(I162*H162,2)</f>
        <v>0</v>
      </c>
      <c r="K162" s="211" t="s">
        <v>1</v>
      </c>
      <c r="L162" s="216"/>
      <c r="M162" s="217" t="s">
        <v>1</v>
      </c>
      <c r="N162" s="218" t="s">
        <v>44</v>
      </c>
      <c r="O162" s="77"/>
      <c r="P162" s="181">
        <f>O162*H162</f>
        <v>0</v>
      </c>
      <c r="Q162" s="181">
        <v>0</v>
      </c>
      <c r="R162" s="181">
        <f>Q162*H162</f>
        <v>0</v>
      </c>
      <c r="S162" s="181">
        <v>0</v>
      </c>
      <c r="T162" s="18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3" t="s">
        <v>280</v>
      </c>
      <c r="AT162" s="183" t="s">
        <v>277</v>
      </c>
      <c r="AU162" s="183" t="s">
        <v>90</v>
      </c>
      <c r="AY162" s="19" t="s">
        <v>255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19" t="s">
        <v>87</v>
      </c>
      <c r="BK162" s="184">
        <f>ROUND(I162*H162,2)</f>
        <v>0</v>
      </c>
      <c r="BL162" s="19" t="s">
        <v>270</v>
      </c>
      <c r="BM162" s="183" t="s">
        <v>2417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299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282</v>
      </c>
      <c r="G164" s="14"/>
      <c r="H164" s="196">
        <v>5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5" customFormat="1">
      <c r="A165" s="15"/>
      <c r="B165" s="201"/>
      <c r="C165" s="15"/>
      <c r="D165" s="186" t="s">
        <v>265</v>
      </c>
      <c r="E165" s="202" t="s">
        <v>1</v>
      </c>
      <c r="F165" s="203" t="s">
        <v>269</v>
      </c>
      <c r="G165" s="15"/>
      <c r="H165" s="204">
        <v>5</v>
      </c>
      <c r="I165" s="205"/>
      <c r="J165" s="15"/>
      <c r="K165" s="15"/>
      <c r="L165" s="201"/>
      <c r="M165" s="206"/>
      <c r="N165" s="207"/>
      <c r="O165" s="207"/>
      <c r="P165" s="207"/>
      <c r="Q165" s="207"/>
      <c r="R165" s="207"/>
      <c r="S165" s="207"/>
      <c r="T165" s="20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02" t="s">
        <v>265</v>
      </c>
      <c r="AU165" s="202" t="s">
        <v>90</v>
      </c>
      <c r="AV165" s="15" t="s">
        <v>270</v>
      </c>
      <c r="AW165" s="15" t="s">
        <v>35</v>
      </c>
      <c r="AX165" s="15" t="s">
        <v>87</v>
      </c>
      <c r="AY165" s="202" t="s">
        <v>255</v>
      </c>
    </row>
    <row r="166" s="2" customFormat="1" ht="45" customHeight="1">
      <c r="A166" s="38"/>
      <c r="B166" s="171"/>
      <c r="C166" s="209" t="s">
        <v>337</v>
      </c>
      <c r="D166" s="209" t="s">
        <v>277</v>
      </c>
      <c r="E166" s="210" t="s">
        <v>562</v>
      </c>
      <c r="F166" s="211" t="s">
        <v>2412</v>
      </c>
      <c r="G166" s="212" t="s">
        <v>297</v>
      </c>
      <c r="H166" s="213">
        <v>5</v>
      </c>
      <c r="I166" s="214"/>
      <c r="J166" s="215">
        <f>ROUND(I166*H166,2)</f>
        <v>0</v>
      </c>
      <c r="K166" s="211" t="s">
        <v>1</v>
      </c>
      <c r="L166" s="216"/>
      <c r="M166" s="217" t="s">
        <v>1</v>
      </c>
      <c r="N166" s="218" t="s">
        <v>44</v>
      </c>
      <c r="O166" s="77"/>
      <c r="P166" s="181">
        <f>O166*H166</f>
        <v>0</v>
      </c>
      <c r="Q166" s="181">
        <v>0</v>
      </c>
      <c r="R166" s="181">
        <f>Q166*H166</f>
        <v>0</v>
      </c>
      <c r="S166" s="181">
        <v>0</v>
      </c>
      <c r="T166" s="18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83" t="s">
        <v>280</v>
      </c>
      <c r="AT166" s="183" t="s">
        <v>277</v>
      </c>
      <c r="AU166" s="183" t="s">
        <v>90</v>
      </c>
      <c r="AY166" s="19" t="s">
        <v>255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19" t="s">
        <v>87</v>
      </c>
      <c r="BK166" s="184">
        <f>ROUND(I166*H166,2)</f>
        <v>0</v>
      </c>
      <c r="BL166" s="19" t="s">
        <v>270</v>
      </c>
      <c r="BM166" s="183" t="s">
        <v>2418</v>
      </c>
    </row>
    <row r="167" s="13" customFormat="1">
      <c r="A167" s="13"/>
      <c r="B167" s="185"/>
      <c r="C167" s="13"/>
      <c r="D167" s="186" t="s">
        <v>265</v>
      </c>
      <c r="E167" s="187" t="s">
        <v>1</v>
      </c>
      <c r="F167" s="188" t="s">
        <v>299</v>
      </c>
      <c r="G167" s="13"/>
      <c r="H167" s="187" t="s">
        <v>1</v>
      </c>
      <c r="I167" s="189"/>
      <c r="J167" s="13"/>
      <c r="K167" s="13"/>
      <c r="L167" s="185"/>
      <c r="M167" s="190"/>
      <c r="N167" s="191"/>
      <c r="O167" s="191"/>
      <c r="P167" s="191"/>
      <c r="Q167" s="191"/>
      <c r="R167" s="191"/>
      <c r="S167" s="191"/>
      <c r="T167" s="19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87" t="s">
        <v>265</v>
      </c>
      <c r="AU167" s="187" t="s">
        <v>90</v>
      </c>
      <c r="AV167" s="13" t="s">
        <v>87</v>
      </c>
      <c r="AW167" s="13" t="s">
        <v>35</v>
      </c>
      <c r="AX167" s="13" t="s">
        <v>79</v>
      </c>
      <c r="AY167" s="187" t="s">
        <v>255</v>
      </c>
    </row>
    <row r="168" s="14" customFormat="1">
      <c r="A168" s="14"/>
      <c r="B168" s="193"/>
      <c r="C168" s="14"/>
      <c r="D168" s="186" t="s">
        <v>265</v>
      </c>
      <c r="E168" s="194" t="s">
        <v>1</v>
      </c>
      <c r="F168" s="195" t="s">
        <v>282</v>
      </c>
      <c r="G168" s="14"/>
      <c r="H168" s="196">
        <v>5</v>
      </c>
      <c r="I168" s="197"/>
      <c r="J168" s="14"/>
      <c r="K168" s="14"/>
      <c r="L168" s="193"/>
      <c r="M168" s="198"/>
      <c r="N168" s="199"/>
      <c r="O168" s="199"/>
      <c r="P168" s="199"/>
      <c r="Q168" s="199"/>
      <c r="R168" s="199"/>
      <c r="S168" s="199"/>
      <c r="T168" s="20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4" t="s">
        <v>265</v>
      </c>
      <c r="AU168" s="194" t="s">
        <v>90</v>
      </c>
      <c r="AV168" s="14" t="s">
        <v>90</v>
      </c>
      <c r="AW168" s="14" t="s">
        <v>35</v>
      </c>
      <c r="AX168" s="14" t="s">
        <v>79</v>
      </c>
      <c r="AY168" s="194" t="s">
        <v>255</v>
      </c>
    </row>
    <row r="169" s="15" customFormat="1">
      <c r="A169" s="15"/>
      <c r="B169" s="201"/>
      <c r="C169" s="15"/>
      <c r="D169" s="186" t="s">
        <v>265</v>
      </c>
      <c r="E169" s="202" t="s">
        <v>1</v>
      </c>
      <c r="F169" s="203" t="s">
        <v>269</v>
      </c>
      <c r="G169" s="15"/>
      <c r="H169" s="204">
        <v>5</v>
      </c>
      <c r="I169" s="205"/>
      <c r="J169" s="15"/>
      <c r="K169" s="15"/>
      <c r="L169" s="201"/>
      <c r="M169" s="206"/>
      <c r="N169" s="207"/>
      <c r="O169" s="207"/>
      <c r="P169" s="207"/>
      <c r="Q169" s="207"/>
      <c r="R169" s="207"/>
      <c r="S169" s="207"/>
      <c r="T169" s="208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02" t="s">
        <v>265</v>
      </c>
      <c r="AU169" s="202" t="s">
        <v>90</v>
      </c>
      <c r="AV169" s="15" t="s">
        <v>270</v>
      </c>
      <c r="AW169" s="15" t="s">
        <v>35</v>
      </c>
      <c r="AX169" s="15" t="s">
        <v>87</v>
      </c>
      <c r="AY169" s="202" t="s">
        <v>255</v>
      </c>
    </row>
    <row r="170" s="2" customFormat="1" ht="24.15" customHeight="1">
      <c r="A170" s="38"/>
      <c r="B170" s="171"/>
      <c r="C170" s="172" t="s">
        <v>348</v>
      </c>
      <c r="D170" s="172" t="s">
        <v>258</v>
      </c>
      <c r="E170" s="173" t="s">
        <v>484</v>
      </c>
      <c r="F170" s="174" t="s">
        <v>485</v>
      </c>
      <c r="G170" s="175" t="s">
        <v>486</v>
      </c>
      <c r="H170" s="176">
        <v>1</v>
      </c>
      <c r="I170" s="177"/>
      <c r="J170" s="178">
        <f>ROUND(I170*H170,2)</f>
        <v>0</v>
      </c>
      <c r="K170" s="174" t="s">
        <v>262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270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2419</v>
      </c>
    </row>
    <row r="171" s="2" customFormat="1" ht="24.15" customHeight="1">
      <c r="A171" s="38"/>
      <c r="B171" s="171"/>
      <c r="C171" s="172" t="s">
        <v>397</v>
      </c>
      <c r="D171" s="172" t="s">
        <v>258</v>
      </c>
      <c r="E171" s="173" t="s">
        <v>1359</v>
      </c>
      <c r="F171" s="174" t="s">
        <v>1360</v>
      </c>
      <c r="G171" s="175" t="s">
        <v>297</v>
      </c>
      <c r="H171" s="176">
        <v>450</v>
      </c>
      <c r="I171" s="177"/>
      <c r="J171" s="178">
        <f>ROUND(I171*H171,2)</f>
        <v>0</v>
      </c>
      <c r="K171" s="174" t="s">
        <v>840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3.0000000000000001E-05</v>
      </c>
      <c r="T171" s="182">
        <f>S171*H171</f>
        <v>0.0135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263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263</v>
      </c>
      <c r="BM171" s="183" t="s">
        <v>2420</v>
      </c>
    </row>
    <row r="172" s="2" customFormat="1" ht="16.5" customHeight="1">
      <c r="A172" s="38"/>
      <c r="B172" s="171"/>
      <c r="C172" s="209" t="s">
        <v>357</v>
      </c>
      <c r="D172" s="209" t="s">
        <v>277</v>
      </c>
      <c r="E172" s="210" t="s">
        <v>573</v>
      </c>
      <c r="F172" s="211" t="s">
        <v>493</v>
      </c>
      <c r="G172" s="212" t="s">
        <v>473</v>
      </c>
      <c r="H172" s="213">
        <v>1</v>
      </c>
      <c r="I172" s="214"/>
      <c r="J172" s="215">
        <f>ROUND(I172*H172,2)</f>
        <v>0</v>
      </c>
      <c r="K172" s="211" t="s">
        <v>1</v>
      </c>
      <c r="L172" s="216"/>
      <c r="M172" s="217" t="s">
        <v>1</v>
      </c>
      <c r="N172" s="218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280</v>
      </c>
      <c r="AT172" s="183" t="s">
        <v>277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270</v>
      </c>
      <c r="BM172" s="183" t="s">
        <v>2421</v>
      </c>
    </row>
    <row r="173" s="2" customFormat="1" ht="16.5" customHeight="1">
      <c r="A173" s="38"/>
      <c r="B173" s="171"/>
      <c r="C173" s="172" t="s">
        <v>362</v>
      </c>
      <c r="D173" s="172" t="s">
        <v>258</v>
      </c>
      <c r="E173" s="173" t="s">
        <v>500</v>
      </c>
      <c r="F173" s="174" t="s">
        <v>501</v>
      </c>
      <c r="G173" s="175" t="s">
        <v>502</v>
      </c>
      <c r="H173" s="176">
        <v>1</v>
      </c>
      <c r="I173" s="177"/>
      <c r="J173" s="178">
        <f>ROUND(I173*H173,2)</f>
        <v>0</v>
      </c>
      <c r="K173" s="174" t="s">
        <v>262</v>
      </c>
      <c r="L173" s="39"/>
      <c r="M173" s="219" t="s">
        <v>1</v>
      </c>
      <c r="N173" s="220" t="s">
        <v>44</v>
      </c>
      <c r="O173" s="221"/>
      <c r="P173" s="222">
        <f>O173*H173</f>
        <v>0</v>
      </c>
      <c r="Q173" s="222">
        <v>0</v>
      </c>
      <c r="R173" s="222">
        <f>Q173*H173</f>
        <v>0</v>
      </c>
      <c r="S173" s="222">
        <v>0</v>
      </c>
      <c r="T173" s="223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503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503</v>
      </c>
      <c r="BM173" s="183" t="s">
        <v>2422</v>
      </c>
    </row>
    <row r="174" s="2" customFormat="1" ht="6.96" customHeight="1">
      <c r="A174" s="38"/>
      <c r="B174" s="60"/>
      <c r="C174" s="61"/>
      <c r="D174" s="61"/>
      <c r="E174" s="61"/>
      <c r="F174" s="61"/>
      <c r="G174" s="61"/>
      <c r="H174" s="61"/>
      <c r="I174" s="61"/>
      <c r="J174" s="61"/>
      <c r="K174" s="61"/>
      <c r="L174" s="39"/>
      <c r="M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</sheetData>
  <autoFilter ref="C117:K173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210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2423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ROUND((SUM(BE121:BE192)),  2)</f>
        <v>0</v>
      </c>
      <c r="G33" s="38"/>
      <c r="H33" s="38"/>
      <c r="I33" s="128">
        <v>0.20999999999999999</v>
      </c>
      <c r="J33" s="127">
        <f>ROUND(((SUM(BE121:BE192))*I33),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ROUND((SUM(BF121:BF192)),  2)</f>
        <v>0</v>
      </c>
      <c r="G34" s="38"/>
      <c r="H34" s="38"/>
      <c r="I34" s="128">
        <v>0.12</v>
      </c>
      <c r="J34" s="127">
        <f>ROUND(((SUM(BF121:BF192))*I34),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ROUND((SUM(BG121:BG192)),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ROUND((SUM(BH121:BH192)),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ROUND((SUM(BI121:BI192)),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209.3 - Stavební přípomoce při elektromontážích - místnost č. 319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J139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J146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J147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209.3 - Stavební přípomoce při elektromontážích - místnost č. 319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P122+P146</f>
        <v>0</v>
      </c>
      <c r="Q121" s="90"/>
      <c r="R121" s="155">
        <f>R122+R146</f>
        <v>0.107560806</v>
      </c>
      <c r="S121" s="90"/>
      <c r="T121" s="156">
        <f>T122+T146</f>
        <v>0.31845000000000001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BK122+BK146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P123+P139</f>
        <v>0</v>
      </c>
      <c r="Q122" s="164"/>
      <c r="R122" s="165">
        <f>R123+R139</f>
        <v>0.00014505600000000002</v>
      </c>
      <c r="S122" s="164"/>
      <c r="T122" s="166">
        <f>T123+T139</f>
        <v>0.076950000000000005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BK123+BK139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SUM(P124:P138)</f>
        <v>0</v>
      </c>
      <c r="Q123" s="164"/>
      <c r="R123" s="165">
        <f>SUM(R124:R138)</f>
        <v>0.00014505600000000002</v>
      </c>
      <c r="S123" s="164"/>
      <c r="T123" s="166">
        <f>SUM(T124:T138)</f>
        <v>0.076950000000000005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SUM(BK124:BK138)</f>
        <v>0</v>
      </c>
    </row>
    <row r="124" s="2" customFormat="1" ht="55.5" customHeight="1">
      <c r="A124" s="38"/>
      <c r="B124" s="171"/>
      <c r="C124" s="172" t="s">
        <v>87</v>
      </c>
      <c r="D124" s="172" t="s">
        <v>258</v>
      </c>
      <c r="E124" s="173" t="s">
        <v>585</v>
      </c>
      <c r="F124" s="174" t="s">
        <v>586</v>
      </c>
      <c r="G124" s="175" t="s">
        <v>587</v>
      </c>
      <c r="H124" s="176">
        <v>0.040000000000000001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0</v>
      </c>
      <c r="R124" s="181">
        <f>Q124*H124</f>
        <v>0</v>
      </c>
      <c r="S124" s="181">
        <v>1.8</v>
      </c>
      <c r="T124" s="182">
        <f>S124*H124</f>
        <v>0.072000000000000008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2424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2425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2274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2426</v>
      </c>
      <c r="G127" s="14"/>
      <c r="H127" s="196">
        <v>0.040000000000000001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0.040000000000000001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1037</v>
      </c>
      <c r="F129" s="174" t="s">
        <v>1038</v>
      </c>
      <c r="G129" s="175" t="s">
        <v>297</v>
      </c>
      <c r="H129" s="176">
        <v>0.90000000000000002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6.084E-05</v>
      </c>
      <c r="R129" s="181">
        <f>Q129*H129</f>
        <v>5.4756000000000002E-05</v>
      </c>
      <c r="S129" s="181">
        <v>0.002</v>
      </c>
      <c r="T129" s="182">
        <f>S129*H129</f>
        <v>0.0018000000000000002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2427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2428</v>
      </c>
      <c r="G132" s="14"/>
      <c r="H132" s="196">
        <v>0.90000000000000002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0.90000000000000002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24.15" customHeight="1">
      <c r="A134" s="38"/>
      <c r="B134" s="171"/>
      <c r="C134" s="172" t="s">
        <v>268</v>
      </c>
      <c r="D134" s="172" t="s">
        <v>258</v>
      </c>
      <c r="E134" s="173" t="s">
        <v>594</v>
      </c>
      <c r="F134" s="174" t="s">
        <v>595</v>
      </c>
      <c r="G134" s="175" t="s">
        <v>297</v>
      </c>
      <c r="H134" s="176">
        <v>1.05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8.6000000000000003E-05</v>
      </c>
      <c r="R134" s="181">
        <f>Q134*H134</f>
        <v>9.0300000000000013E-05</v>
      </c>
      <c r="S134" s="181">
        <v>0.0030000000000000001</v>
      </c>
      <c r="T134" s="182">
        <f>S134*H134</f>
        <v>0.00315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270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270</v>
      </c>
      <c r="BM134" s="183" t="s">
        <v>2429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597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3" customFormat="1">
      <c r="A136" s="13"/>
      <c r="B136" s="185"/>
      <c r="C136" s="13"/>
      <c r="D136" s="186" t="s">
        <v>265</v>
      </c>
      <c r="E136" s="187" t="s">
        <v>1</v>
      </c>
      <c r="F136" s="188" t="s">
        <v>1040</v>
      </c>
      <c r="G136" s="13"/>
      <c r="H136" s="187" t="s">
        <v>1</v>
      </c>
      <c r="I136" s="189"/>
      <c r="J136" s="13"/>
      <c r="K136" s="13"/>
      <c r="L136" s="185"/>
      <c r="M136" s="190"/>
      <c r="N136" s="191"/>
      <c r="O136" s="191"/>
      <c r="P136" s="191"/>
      <c r="Q136" s="191"/>
      <c r="R136" s="191"/>
      <c r="S136" s="191"/>
      <c r="T136" s="19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187" t="s">
        <v>265</v>
      </c>
      <c r="AU136" s="187" t="s">
        <v>90</v>
      </c>
      <c r="AV136" s="13" t="s">
        <v>87</v>
      </c>
      <c r="AW136" s="13" t="s">
        <v>35</v>
      </c>
      <c r="AX136" s="13" t="s">
        <v>79</v>
      </c>
      <c r="AY136" s="187" t="s">
        <v>255</v>
      </c>
    </row>
    <row r="137" s="14" customFormat="1">
      <c r="A137" s="14"/>
      <c r="B137" s="193"/>
      <c r="C137" s="14"/>
      <c r="D137" s="186" t="s">
        <v>265</v>
      </c>
      <c r="E137" s="194" t="s">
        <v>1</v>
      </c>
      <c r="F137" s="195" t="s">
        <v>2430</v>
      </c>
      <c r="G137" s="14"/>
      <c r="H137" s="196">
        <v>1.05</v>
      </c>
      <c r="I137" s="197"/>
      <c r="J137" s="14"/>
      <c r="K137" s="14"/>
      <c r="L137" s="193"/>
      <c r="M137" s="198"/>
      <c r="N137" s="199"/>
      <c r="O137" s="199"/>
      <c r="P137" s="199"/>
      <c r="Q137" s="199"/>
      <c r="R137" s="199"/>
      <c r="S137" s="199"/>
      <c r="T137" s="20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194" t="s">
        <v>265</v>
      </c>
      <c r="AU137" s="194" t="s">
        <v>90</v>
      </c>
      <c r="AV137" s="14" t="s">
        <v>90</v>
      </c>
      <c r="AW137" s="14" t="s">
        <v>35</v>
      </c>
      <c r="AX137" s="14" t="s">
        <v>79</v>
      </c>
      <c r="AY137" s="194" t="s">
        <v>255</v>
      </c>
    </row>
    <row r="138" s="15" customFormat="1">
      <c r="A138" s="15"/>
      <c r="B138" s="201"/>
      <c r="C138" s="15"/>
      <c r="D138" s="186" t="s">
        <v>265</v>
      </c>
      <c r="E138" s="202" t="s">
        <v>1</v>
      </c>
      <c r="F138" s="203" t="s">
        <v>269</v>
      </c>
      <c r="G138" s="15"/>
      <c r="H138" s="204">
        <v>1.05</v>
      </c>
      <c r="I138" s="205"/>
      <c r="J138" s="15"/>
      <c r="K138" s="15"/>
      <c r="L138" s="201"/>
      <c r="M138" s="206"/>
      <c r="N138" s="207"/>
      <c r="O138" s="207"/>
      <c r="P138" s="207"/>
      <c r="Q138" s="207"/>
      <c r="R138" s="207"/>
      <c r="S138" s="207"/>
      <c r="T138" s="208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02" t="s">
        <v>265</v>
      </c>
      <c r="AU138" s="202" t="s">
        <v>90</v>
      </c>
      <c r="AV138" s="15" t="s">
        <v>270</v>
      </c>
      <c r="AW138" s="15" t="s">
        <v>35</v>
      </c>
      <c r="AX138" s="15" t="s">
        <v>87</v>
      </c>
      <c r="AY138" s="202" t="s">
        <v>255</v>
      </c>
    </row>
    <row r="139" s="12" customFormat="1" ht="22.8" customHeight="1">
      <c r="A139" s="12"/>
      <c r="B139" s="158"/>
      <c r="C139" s="12"/>
      <c r="D139" s="159" t="s">
        <v>78</v>
      </c>
      <c r="E139" s="169" t="s">
        <v>600</v>
      </c>
      <c r="F139" s="169" t="s">
        <v>601</v>
      </c>
      <c r="G139" s="12"/>
      <c r="H139" s="12"/>
      <c r="I139" s="161"/>
      <c r="J139" s="170">
        <f>BK139</f>
        <v>0</v>
      </c>
      <c r="K139" s="12"/>
      <c r="L139" s="158"/>
      <c r="M139" s="163"/>
      <c r="N139" s="164"/>
      <c r="O139" s="164"/>
      <c r="P139" s="165">
        <f>SUM(P140:P145)</f>
        <v>0</v>
      </c>
      <c r="Q139" s="164"/>
      <c r="R139" s="165">
        <f>SUM(R140:R145)</f>
        <v>0</v>
      </c>
      <c r="S139" s="164"/>
      <c r="T139" s="166">
        <f>SUM(T140:T145)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59" t="s">
        <v>87</v>
      </c>
      <c r="AT139" s="167" t="s">
        <v>78</v>
      </c>
      <c r="AU139" s="167" t="s">
        <v>87</v>
      </c>
      <c r="AY139" s="159" t="s">
        <v>255</v>
      </c>
      <c r="BK139" s="168">
        <f>SUM(BK140:BK145)</f>
        <v>0</v>
      </c>
    </row>
    <row r="140" s="2" customFormat="1" ht="44.25" customHeight="1">
      <c r="A140" s="38"/>
      <c r="B140" s="171"/>
      <c r="C140" s="172" t="s">
        <v>270</v>
      </c>
      <c r="D140" s="172" t="s">
        <v>258</v>
      </c>
      <c r="E140" s="173" t="s">
        <v>602</v>
      </c>
      <c r="F140" s="174" t="s">
        <v>603</v>
      </c>
      <c r="G140" s="175" t="s">
        <v>604</v>
      </c>
      <c r="H140" s="176">
        <v>0.076999999999999999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2431</v>
      </c>
    </row>
    <row r="141" s="2" customFormat="1" ht="33" customHeight="1">
      <c r="A141" s="38"/>
      <c r="B141" s="171"/>
      <c r="C141" s="172" t="s">
        <v>282</v>
      </c>
      <c r="D141" s="172" t="s">
        <v>258</v>
      </c>
      <c r="E141" s="173" t="s">
        <v>606</v>
      </c>
      <c r="F141" s="174" t="s">
        <v>607</v>
      </c>
      <c r="G141" s="175" t="s">
        <v>604</v>
      </c>
      <c r="H141" s="176">
        <v>0.076999999999999999</v>
      </c>
      <c r="I141" s="177"/>
      <c r="J141" s="178">
        <f>ROUND(I141*H141,2)</f>
        <v>0</v>
      </c>
      <c r="K141" s="174" t="s">
        <v>262</v>
      </c>
      <c r="L141" s="39"/>
      <c r="M141" s="179" t="s">
        <v>1</v>
      </c>
      <c r="N141" s="180" t="s">
        <v>44</v>
      </c>
      <c r="O141" s="77"/>
      <c r="P141" s="181">
        <f>O141*H141</f>
        <v>0</v>
      </c>
      <c r="Q141" s="181">
        <v>0</v>
      </c>
      <c r="R141" s="181">
        <f>Q141*H141</f>
        <v>0</v>
      </c>
      <c r="S141" s="181">
        <v>0</v>
      </c>
      <c r="T141" s="18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83" t="s">
        <v>270</v>
      </c>
      <c r="AT141" s="183" t="s">
        <v>258</v>
      </c>
      <c r="AU141" s="183" t="s">
        <v>90</v>
      </c>
      <c r="AY141" s="19" t="s">
        <v>255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19" t="s">
        <v>87</v>
      </c>
      <c r="BK141" s="184">
        <f>ROUND(I141*H141,2)</f>
        <v>0</v>
      </c>
      <c r="BL141" s="19" t="s">
        <v>270</v>
      </c>
      <c r="BM141" s="183" t="s">
        <v>2432</v>
      </c>
    </row>
    <row r="142" s="2" customFormat="1" ht="44.25" customHeight="1">
      <c r="A142" s="38"/>
      <c r="B142" s="171"/>
      <c r="C142" s="172" t="s">
        <v>287</v>
      </c>
      <c r="D142" s="172" t="s">
        <v>258</v>
      </c>
      <c r="E142" s="173" t="s">
        <v>609</v>
      </c>
      <c r="F142" s="174" t="s">
        <v>610</v>
      </c>
      <c r="G142" s="175" t="s">
        <v>604</v>
      </c>
      <c r="H142" s="176">
        <v>1.155</v>
      </c>
      <c r="I142" s="177"/>
      <c r="J142" s="178">
        <f>ROUND(I142*H142,2)</f>
        <v>0</v>
      </c>
      <c r="K142" s="174" t="s">
        <v>262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270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270</v>
      </c>
      <c r="BM142" s="183" t="s">
        <v>2433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2434</v>
      </c>
      <c r="G143" s="14"/>
      <c r="H143" s="196">
        <v>1.155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87</v>
      </c>
      <c r="AY143" s="194" t="s">
        <v>255</v>
      </c>
    </row>
    <row r="144" s="2" customFormat="1" ht="37.8" customHeight="1">
      <c r="A144" s="38"/>
      <c r="B144" s="171"/>
      <c r="C144" s="172" t="s">
        <v>291</v>
      </c>
      <c r="D144" s="172" t="s">
        <v>258</v>
      </c>
      <c r="E144" s="173" t="s">
        <v>613</v>
      </c>
      <c r="F144" s="174" t="s">
        <v>614</v>
      </c>
      <c r="G144" s="175" t="s">
        <v>604</v>
      </c>
      <c r="H144" s="176">
        <v>0.076999999999999999</v>
      </c>
      <c r="I144" s="177"/>
      <c r="J144" s="178">
        <f>ROUND(I144*H144,2)</f>
        <v>0</v>
      </c>
      <c r="K144" s="174" t="s">
        <v>262</v>
      </c>
      <c r="L144" s="39"/>
      <c r="M144" s="179" t="s">
        <v>1</v>
      </c>
      <c r="N144" s="180" t="s">
        <v>44</v>
      </c>
      <c r="O144" s="77"/>
      <c r="P144" s="181">
        <f>O144*H144</f>
        <v>0</v>
      </c>
      <c r="Q144" s="181">
        <v>0</v>
      </c>
      <c r="R144" s="181">
        <f>Q144*H144</f>
        <v>0</v>
      </c>
      <c r="S144" s="181">
        <v>0</v>
      </c>
      <c r="T144" s="18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3" t="s">
        <v>270</v>
      </c>
      <c r="AT144" s="183" t="s">
        <v>258</v>
      </c>
      <c r="AU144" s="183" t="s">
        <v>90</v>
      </c>
      <c r="AY144" s="19" t="s">
        <v>255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19" t="s">
        <v>87</v>
      </c>
      <c r="BK144" s="184">
        <f>ROUND(I144*H144,2)</f>
        <v>0</v>
      </c>
      <c r="BL144" s="19" t="s">
        <v>270</v>
      </c>
      <c r="BM144" s="183" t="s">
        <v>2435</v>
      </c>
    </row>
    <row r="145" s="2" customFormat="1" ht="44.25" customHeight="1">
      <c r="A145" s="38"/>
      <c r="B145" s="171"/>
      <c r="C145" s="172" t="s">
        <v>280</v>
      </c>
      <c r="D145" s="172" t="s">
        <v>258</v>
      </c>
      <c r="E145" s="173" t="s">
        <v>616</v>
      </c>
      <c r="F145" s="174" t="s">
        <v>617</v>
      </c>
      <c r="G145" s="175" t="s">
        <v>604</v>
      </c>
      <c r="H145" s="176">
        <v>0.076999999999999999</v>
      </c>
      <c r="I145" s="177"/>
      <c r="J145" s="178">
        <f>ROUND(I145*H145,2)</f>
        <v>0</v>
      </c>
      <c r="K145" s="174" t="s">
        <v>262</v>
      </c>
      <c r="L145" s="39"/>
      <c r="M145" s="179" t="s">
        <v>1</v>
      </c>
      <c r="N145" s="180" t="s">
        <v>44</v>
      </c>
      <c r="O145" s="77"/>
      <c r="P145" s="181">
        <f>O145*H145</f>
        <v>0</v>
      </c>
      <c r="Q145" s="181">
        <v>0</v>
      </c>
      <c r="R145" s="181">
        <f>Q145*H145</f>
        <v>0</v>
      </c>
      <c r="S145" s="181">
        <v>0</v>
      </c>
      <c r="T145" s="18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3" t="s">
        <v>270</v>
      </c>
      <c r="AT145" s="183" t="s">
        <v>258</v>
      </c>
      <c r="AU145" s="183" t="s">
        <v>90</v>
      </c>
      <c r="AY145" s="19" t="s">
        <v>255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19" t="s">
        <v>87</v>
      </c>
      <c r="BK145" s="184">
        <f>ROUND(I145*H145,2)</f>
        <v>0</v>
      </c>
      <c r="BL145" s="19" t="s">
        <v>270</v>
      </c>
      <c r="BM145" s="183" t="s">
        <v>2436</v>
      </c>
    </row>
    <row r="146" s="12" customFormat="1" ht="25.92" customHeight="1">
      <c r="A146" s="12"/>
      <c r="B146" s="158"/>
      <c r="C146" s="12"/>
      <c r="D146" s="159" t="s">
        <v>78</v>
      </c>
      <c r="E146" s="160" t="s">
        <v>277</v>
      </c>
      <c r="F146" s="160" t="s">
        <v>619</v>
      </c>
      <c r="G146" s="12"/>
      <c r="H146" s="12"/>
      <c r="I146" s="161"/>
      <c r="J146" s="162">
        <f>BK146</f>
        <v>0</v>
      </c>
      <c r="K146" s="12"/>
      <c r="L146" s="158"/>
      <c r="M146" s="163"/>
      <c r="N146" s="164"/>
      <c r="O146" s="164"/>
      <c r="P146" s="165">
        <f>P147</f>
        <v>0</v>
      </c>
      <c r="Q146" s="164"/>
      <c r="R146" s="165">
        <f>R147</f>
        <v>0.10741574999999999</v>
      </c>
      <c r="S146" s="164"/>
      <c r="T146" s="166">
        <f>T147</f>
        <v>0.24150000000000002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159" t="s">
        <v>268</v>
      </c>
      <c r="AT146" s="167" t="s">
        <v>78</v>
      </c>
      <c r="AU146" s="167" t="s">
        <v>79</v>
      </c>
      <c r="AY146" s="159" t="s">
        <v>255</v>
      </c>
      <c r="BK146" s="168">
        <f>BK147</f>
        <v>0</v>
      </c>
    </row>
    <row r="147" s="12" customFormat="1" ht="22.8" customHeight="1">
      <c r="A147" s="12"/>
      <c r="B147" s="158"/>
      <c r="C147" s="12"/>
      <c r="D147" s="159" t="s">
        <v>78</v>
      </c>
      <c r="E147" s="169" t="s">
        <v>620</v>
      </c>
      <c r="F147" s="169" t="s">
        <v>621</v>
      </c>
      <c r="G147" s="12"/>
      <c r="H147" s="12"/>
      <c r="I147" s="161"/>
      <c r="J147" s="170">
        <f>BK147</f>
        <v>0</v>
      </c>
      <c r="K147" s="12"/>
      <c r="L147" s="158"/>
      <c r="M147" s="163"/>
      <c r="N147" s="164"/>
      <c r="O147" s="164"/>
      <c r="P147" s="165">
        <f>SUM(P148:P192)</f>
        <v>0</v>
      </c>
      <c r="Q147" s="164"/>
      <c r="R147" s="165">
        <f>SUM(R148:R192)</f>
        <v>0.10741574999999999</v>
      </c>
      <c r="S147" s="164"/>
      <c r="T147" s="166">
        <f>SUM(T148:T192)</f>
        <v>0.24150000000000002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159" t="s">
        <v>268</v>
      </c>
      <c r="AT147" s="167" t="s">
        <v>78</v>
      </c>
      <c r="AU147" s="167" t="s">
        <v>87</v>
      </c>
      <c r="AY147" s="159" t="s">
        <v>255</v>
      </c>
      <c r="BK147" s="168">
        <f>SUM(BK148:BK192)</f>
        <v>0</v>
      </c>
    </row>
    <row r="148" s="2" customFormat="1" ht="24.15" customHeight="1">
      <c r="A148" s="38"/>
      <c r="B148" s="171"/>
      <c r="C148" s="172" t="s">
        <v>301</v>
      </c>
      <c r="D148" s="172" t="s">
        <v>258</v>
      </c>
      <c r="E148" s="173" t="s">
        <v>622</v>
      </c>
      <c r="F148" s="174" t="s">
        <v>623</v>
      </c>
      <c r="G148" s="175" t="s">
        <v>297</v>
      </c>
      <c r="H148" s="176">
        <v>28.75</v>
      </c>
      <c r="I148" s="177"/>
      <c r="J148" s="178">
        <f>ROUND(I148*H148,2)</f>
        <v>0</v>
      </c>
      <c r="K148" s="174" t="s">
        <v>262</v>
      </c>
      <c r="L148" s="39"/>
      <c r="M148" s="179" t="s">
        <v>1</v>
      </c>
      <c r="N148" s="180" t="s">
        <v>44</v>
      </c>
      <c r="O148" s="77"/>
      <c r="P148" s="181">
        <f>O148*H148</f>
        <v>0</v>
      </c>
      <c r="Q148" s="181">
        <v>0.00014999999999999999</v>
      </c>
      <c r="R148" s="181">
        <f>Q148*H148</f>
        <v>0.0043124999999999995</v>
      </c>
      <c r="S148" s="181">
        <v>0</v>
      </c>
      <c r="T148" s="18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83" t="s">
        <v>342</v>
      </c>
      <c r="AT148" s="183" t="s">
        <v>258</v>
      </c>
      <c r="AU148" s="183" t="s">
        <v>90</v>
      </c>
      <c r="AY148" s="19" t="s">
        <v>255</v>
      </c>
      <c r="BE148" s="184">
        <f>IF(N148="základní",J148,0)</f>
        <v>0</v>
      </c>
      <c r="BF148" s="184">
        <f>IF(N148="snížená",J148,0)</f>
        <v>0</v>
      </c>
      <c r="BG148" s="184">
        <f>IF(N148="zákl. přenesená",J148,0)</f>
        <v>0</v>
      </c>
      <c r="BH148" s="184">
        <f>IF(N148="sníž. přenesená",J148,0)</f>
        <v>0</v>
      </c>
      <c r="BI148" s="184">
        <f>IF(N148="nulová",J148,0)</f>
        <v>0</v>
      </c>
      <c r="BJ148" s="19" t="s">
        <v>87</v>
      </c>
      <c r="BK148" s="184">
        <f>ROUND(I148*H148,2)</f>
        <v>0</v>
      </c>
      <c r="BL148" s="19" t="s">
        <v>342</v>
      </c>
      <c r="BM148" s="183" t="s">
        <v>2437</v>
      </c>
    </row>
    <row r="149" s="13" customFormat="1">
      <c r="A149" s="13"/>
      <c r="B149" s="185"/>
      <c r="C149" s="13"/>
      <c r="D149" s="186" t="s">
        <v>265</v>
      </c>
      <c r="E149" s="187" t="s">
        <v>1</v>
      </c>
      <c r="F149" s="188" t="s">
        <v>625</v>
      </c>
      <c r="G149" s="13"/>
      <c r="H149" s="187" t="s">
        <v>1</v>
      </c>
      <c r="I149" s="189"/>
      <c r="J149" s="13"/>
      <c r="K149" s="13"/>
      <c r="L149" s="185"/>
      <c r="M149" s="190"/>
      <c r="N149" s="191"/>
      <c r="O149" s="191"/>
      <c r="P149" s="191"/>
      <c r="Q149" s="191"/>
      <c r="R149" s="191"/>
      <c r="S149" s="191"/>
      <c r="T149" s="19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187" t="s">
        <v>265</v>
      </c>
      <c r="AU149" s="187" t="s">
        <v>90</v>
      </c>
      <c r="AV149" s="13" t="s">
        <v>87</v>
      </c>
      <c r="AW149" s="13" t="s">
        <v>35</v>
      </c>
      <c r="AX149" s="13" t="s">
        <v>79</v>
      </c>
      <c r="AY149" s="187" t="s">
        <v>255</v>
      </c>
    </row>
    <row r="150" s="13" customFormat="1">
      <c r="A150" s="13"/>
      <c r="B150" s="185"/>
      <c r="C150" s="13"/>
      <c r="D150" s="186" t="s">
        <v>265</v>
      </c>
      <c r="E150" s="187" t="s">
        <v>1</v>
      </c>
      <c r="F150" s="188" t="s">
        <v>626</v>
      </c>
      <c r="G150" s="13"/>
      <c r="H150" s="187" t="s">
        <v>1</v>
      </c>
      <c r="I150" s="189"/>
      <c r="J150" s="13"/>
      <c r="K150" s="13"/>
      <c r="L150" s="185"/>
      <c r="M150" s="190"/>
      <c r="N150" s="191"/>
      <c r="O150" s="191"/>
      <c r="P150" s="191"/>
      <c r="Q150" s="191"/>
      <c r="R150" s="191"/>
      <c r="S150" s="191"/>
      <c r="T150" s="19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187" t="s">
        <v>265</v>
      </c>
      <c r="AU150" s="187" t="s">
        <v>90</v>
      </c>
      <c r="AV150" s="13" t="s">
        <v>87</v>
      </c>
      <c r="AW150" s="13" t="s">
        <v>35</v>
      </c>
      <c r="AX150" s="13" t="s">
        <v>79</v>
      </c>
      <c r="AY150" s="187" t="s">
        <v>255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627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628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2438</v>
      </c>
      <c r="G153" s="14"/>
      <c r="H153" s="196">
        <v>28.75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28.75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24.15" customHeight="1">
      <c r="A155" s="38"/>
      <c r="B155" s="171"/>
      <c r="C155" s="172" t="s">
        <v>307</v>
      </c>
      <c r="D155" s="172" t="s">
        <v>258</v>
      </c>
      <c r="E155" s="173" t="s">
        <v>630</v>
      </c>
      <c r="F155" s="174" t="s">
        <v>631</v>
      </c>
      <c r="G155" s="175" t="s">
        <v>297</v>
      </c>
      <c r="H155" s="176">
        <v>16.100000000000001</v>
      </c>
      <c r="I155" s="177"/>
      <c r="J155" s="178">
        <f>ROUND(I155*H155,2)</f>
        <v>0</v>
      </c>
      <c r="K155" s="174" t="s">
        <v>262</v>
      </c>
      <c r="L155" s="39"/>
      <c r="M155" s="179" t="s">
        <v>1</v>
      </c>
      <c r="N155" s="180" t="s">
        <v>44</v>
      </c>
      <c r="O155" s="77"/>
      <c r="P155" s="181">
        <f>O155*H155</f>
        <v>0</v>
      </c>
      <c r="Q155" s="181">
        <v>0.00042000000000000002</v>
      </c>
      <c r="R155" s="181">
        <f>Q155*H155</f>
        <v>0.0067620000000000006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342</v>
      </c>
      <c r="AT155" s="183" t="s">
        <v>258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342</v>
      </c>
      <c r="BM155" s="183" t="s">
        <v>2439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625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3" customFormat="1">
      <c r="A157" s="13"/>
      <c r="B157" s="185"/>
      <c r="C157" s="13"/>
      <c r="D157" s="186" t="s">
        <v>265</v>
      </c>
      <c r="E157" s="187" t="s">
        <v>1</v>
      </c>
      <c r="F157" s="188" t="s">
        <v>633</v>
      </c>
      <c r="G157" s="13"/>
      <c r="H157" s="187" t="s">
        <v>1</v>
      </c>
      <c r="I157" s="189"/>
      <c r="J157" s="13"/>
      <c r="K157" s="13"/>
      <c r="L157" s="185"/>
      <c r="M157" s="190"/>
      <c r="N157" s="191"/>
      <c r="O157" s="191"/>
      <c r="P157" s="191"/>
      <c r="Q157" s="191"/>
      <c r="R157" s="191"/>
      <c r="S157" s="191"/>
      <c r="T157" s="19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87" t="s">
        <v>265</v>
      </c>
      <c r="AU157" s="187" t="s">
        <v>90</v>
      </c>
      <c r="AV157" s="13" t="s">
        <v>87</v>
      </c>
      <c r="AW157" s="13" t="s">
        <v>35</v>
      </c>
      <c r="AX157" s="13" t="s">
        <v>79</v>
      </c>
      <c r="AY157" s="187" t="s">
        <v>255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627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628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2440</v>
      </c>
      <c r="G160" s="14"/>
      <c r="H160" s="196">
        <v>16.100000000000001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79</v>
      </c>
      <c r="AY160" s="194" t="s">
        <v>255</v>
      </c>
    </row>
    <row r="161" s="15" customFormat="1">
      <c r="A161" s="15"/>
      <c r="B161" s="201"/>
      <c r="C161" s="15"/>
      <c r="D161" s="186" t="s">
        <v>265</v>
      </c>
      <c r="E161" s="202" t="s">
        <v>1</v>
      </c>
      <c r="F161" s="203" t="s">
        <v>269</v>
      </c>
      <c r="G161" s="15"/>
      <c r="H161" s="204">
        <v>16.100000000000001</v>
      </c>
      <c r="I161" s="205"/>
      <c r="J161" s="15"/>
      <c r="K161" s="15"/>
      <c r="L161" s="201"/>
      <c r="M161" s="206"/>
      <c r="N161" s="207"/>
      <c r="O161" s="207"/>
      <c r="P161" s="207"/>
      <c r="Q161" s="207"/>
      <c r="R161" s="207"/>
      <c r="S161" s="207"/>
      <c r="T161" s="20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02" t="s">
        <v>265</v>
      </c>
      <c r="AU161" s="202" t="s">
        <v>90</v>
      </c>
      <c r="AV161" s="15" t="s">
        <v>270</v>
      </c>
      <c r="AW161" s="15" t="s">
        <v>35</v>
      </c>
      <c r="AX161" s="15" t="s">
        <v>87</v>
      </c>
      <c r="AY161" s="202" t="s">
        <v>255</v>
      </c>
    </row>
    <row r="162" s="2" customFormat="1" ht="37.8" customHeight="1">
      <c r="A162" s="38"/>
      <c r="B162" s="171"/>
      <c r="C162" s="172" t="s">
        <v>312</v>
      </c>
      <c r="D162" s="172" t="s">
        <v>258</v>
      </c>
      <c r="E162" s="173" t="s">
        <v>2441</v>
      </c>
      <c r="F162" s="174" t="s">
        <v>2442</v>
      </c>
      <c r="G162" s="175" t="s">
        <v>297</v>
      </c>
      <c r="H162" s="176">
        <v>17.25</v>
      </c>
      <c r="I162" s="177"/>
      <c r="J162" s="178">
        <f>ROUND(I162*H162,2)</f>
        <v>0</v>
      </c>
      <c r="K162" s="174" t="s">
        <v>262</v>
      </c>
      <c r="L162" s="39"/>
      <c r="M162" s="179" t="s">
        <v>1</v>
      </c>
      <c r="N162" s="180" t="s">
        <v>44</v>
      </c>
      <c r="O162" s="77"/>
      <c r="P162" s="181">
        <f>O162*H162</f>
        <v>0</v>
      </c>
      <c r="Q162" s="181">
        <v>0.0055849999999999997</v>
      </c>
      <c r="R162" s="181">
        <f>Q162*H162</f>
        <v>0.096341249999999989</v>
      </c>
      <c r="S162" s="181">
        <v>0</v>
      </c>
      <c r="T162" s="18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3" t="s">
        <v>342</v>
      </c>
      <c r="AT162" s="183" t="s">
        <v>258</v>
      </c>
      <c r="AU162" s="183" t="s">
        <v>90</v>
      </c>
      <c r="AY162" s="19" t="s">
        <v>255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19" t="s">
        <v>87</v>
      </c>
      <c r="BK162" s="184">
        <f>ROUND(I162*H162,2)</f>
        <v>0</v>
      </c>
      <c r="BL162" s="19" t="s">
        <v>342</v>
      </c>
      <c r="BM162" s="183" t="s">
        <v>2443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625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2444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2192</v>
      </c>
      <c r="G167" s="14"/>
      <c r="H167" s="196">
        <v>17.25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17.25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37.8" customHeight="1">
      <c r="A169" s="38"/>
      <c r="B169" s="171"/>
      <c r="C169" s="172" t="s">
        <v>8</v>
      </c>
      <c r="D169" s="172" t="s">
        <v>258</v>
      </c>
      <c r="E169" s="173" t="s">
        <v>644</v>
      </c>
      <c r="F169" s="174" t="s">
        <v>645</v>
      </c>
      <c r="G169" s="175" t="s">
        <v>297</v>
      </c>
      <c r="H169" s="176">
        <v>28.75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0.002</v>
      </c>
      <c r="T169" s="182">
        <f>S169*H169</f>
        <v>0.057500000000000002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2445</v>
      </c>
    </row>
    <row r="170" s="13" customFormat="1">
      <c r="A170" s="13"/>
      <c r="B170" s="185"/>
      <c r="C170" s="13"/>
      <c r="D170" s="186" t="s">
        <v>265</v>
      </c>
      <c r="E170" s="187" t="s">
        <v>1</v>
      </c>
      <c r="F170" s="188" t="s">
        <v>647</v>
      </c>
      <c r="G170" s="13"/>
      <c r="H170" s="187" t="s">
        <v>1</v>
      </c>
      <c r="I170" s="189"/>
      <c r="J170" s="13"/>
      <c r="K170" s="13"/>
      <c r="L170" s="185"/>
      <c r="M170" s="190"/>
      <c r="N170" s="191"/>
      <c r="O170" s="191"/>
      <c r="P170" s="191"/>
      <c r="Q170" s="191"/>
      <c r="R170" s="191"/>
      <c r="S170" s="191"/>
      <c r="T170" s="19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187" t="s">
        <v>265</v>
      </c>
      <c r="AU170" s="187" t="s">
        <v>90</v>
      </c>
      <c r="AV170" s="13" t="s">
        <v>87</v>
      </c>
      <c r="AW170" s="13" t="s">
        <v>35</v>
      </c>
      <c r="AX170" s="13" t="s">
        <v>79</v>
      </c>
      <c r="AY170" s="187" t="s">
        <v>255</v>
      </c>
    </row>
    <row r="171" s="13" customFormat="1">
      <c r="A171" s="13"/>
      <c r="B171" s="185"/>
      <c r="C171" s="13"/>
      <c r="D171" s="186" t="s">
        <v>265</v>
      </c>
      <c r="E171" s="187" t="s">
        <v>1</v>
      </c>
      <c r="F171" s="188" t="s">
        <v>627</v>
      </c>
      <c r="G171" s="13"/>
      <c r="H171" s="187" t="s">
        <v>1</v>
      </c>
      <c r="I171" s="189"/>
      <c r="J171" s="13"/>
      <c r="K171" s="13"/>
      <c r="L171" s="185"/>
      <c r="M171" s="190"/>
      <c r="N171" s="191"/>
      <c r="O171" s="191"/>
      <c r="P171" s="191"/>
      <c r="Q171" s="191"/>
      <c r="R171" s="191"/>
      <c r="S171" s="191"/>
      <c r="T171" s="19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87" t="s">
        <v>265</v>
      </c>
      <c r="AU171" s="187" t="s">
        <v>90</v>
      </c>
      <c r="AV171" s="13" t="s">
        <v>87</v>
      </c>
      <c r="AW171" s="13" t="s">
        <v>35</v>
      </c>
      <c r="AX171" s="13" t="s">
        <v>79</v>
      </c>
      <c r="AY171" s="187" t="s">
        <v>255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628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2438</v>
      </c>
      <c r="G173" s="14"/>
      <c r="H173" s="196">
        <v>28.75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28.75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37.8" customHeight="1">
      <c r="A175" s="38"/>
      <c r="B175" s="171"/>
      <c r="C175" s="172" t="s">
        <v>320</v>
      </c>
      <c r="D175" s="172" t="s">
        <v>258</v>
      </c>
      <c r="E175" s="173" t="s">
        <v>648</v>
      </c>
      <c r="F175" s="174" t="s">
        <v>649</v>
      </c>
      <c r="G175" s="175" t="s">
        <v>297</v>
      </c>
      <c r="H175" s="176">
        <v>16.100000000000001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0.0050000000000000001</v>
      </c>
      <c r="T175" s="182">
        <f>S175*H175</f>
        <v>0.080500000000000002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342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342</v>
      </c>
      <c r="BM175" s="183" t="s">
        <v>2446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651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3" customFormat="1">
      <c r="A177" s="13"/>
      <c r="B177" s="185"/>
      <c r="C177" s="13"/>
      <c r="D177" s="186" t="s">
        <v>265</v>
      </c>
      <c r="E177" s="187" t="s">
        <v>1</v>
      </c>
      <c r="F177" s="188" t="s">
        <v>627</v>
      </c>
      <c r="G177" s="13"/>
      <c r="H177" s="187" t="s">
        <v>1</v>
      </c>
      <c r="I177" s="189"/>
      <c r="J177" s="13"/>
      <c r="K177" s="13"/>
      <c r="L177" s="185"/>
      <c r="M177" s="190"/>
      <c r="N177" s="191"/>
      <c r="O177" s="191"/>
      <c r="P177" s="191"/>
      <c r="Q177" s="191"/>
      <c r="R177" s="191"/>
      <c r="S177" s="191"/>
      <c r="T177" s="19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87" t="s">
        <v>265</v>
      </c>
      <c r="AU177" s="187" t="s">
        <v>90</v>
      </c>
      <c r="AV177" s="13" t="s">
        <v>87</v>
      </c>
      <c r="AW177" s="13" t="s">
        <v>35</v>
      </c>
      <c r="AX177" s="13" t="s">
        <v>79</v>
      </c>
      <c r="AY177" s="187" t="s">
        <v>255</v>
      </c>
    </row>
    <row r="178" s="13" customFormat="1">
      <c r="A178" s="13"/>
      <c r="B178" s="185"/>
      <c r="C178" s="13"/>
      <c r="D178" s="186" t="s">
        <v>265</v>
      </c>
      <c r="E178" s="187" t="s">
        <v>1</v>
      </c>
      <c r="F178" s="188" t="s">
        <v>628</v>
      </c>
      <c r="G178" s="13"/>
      <c r="H178" s="187" t="s">
        <v>1</v>
      </c>
      <c r="I178" s="189"/>
      <c r="J178" s="13"/>
      <c r="K178" s="13"/>
      <c r="L178" s="185"/>
      <c r="M178" s="190"/>
      <c r="N178" s="191"/>
      <c r="O178" s="191"/>
      <c r="P178" s="191"/>
      <c r="Q178" s="191"/>
      <c r="R178" s="191"/>
      <c r="S178" s="191"/>
      <c r="T178" s="19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87" t="s">
        <v>265</v>
      </c>
      <c r="AU178" s="187" t="s">
        <v>90</v>
      </c>
      <c r="AV178" s="13" t="s">
        <v>87</v>
      </c>
      <c r="AW178" s="13" t="s">
        <v>35</v>
      </c>
      <c r="AX178" s="13" t="s">
        <v>79</v>
      </c>
      <c r="AY178" s="187" t="s">
        <v>255</v>
      </c>
    </row>
    <row r="179" s="14" customFormat="1">
      <c r="A179" s="14"/>
      <c r="B179" s="193"/>
      <c r="C179" s="14"/>
      <c r="D179" s="186" t="s">
        <v>265</v>
      </c>
      <c r="E179" s="194" t="s">
        <v>1</v>
      </c>
      <c r="F179" s="195" t="s">
        <v>2440</v>
      </c>
      <c r="G179" s="14"/>
      <c r="H179" s="196">
        <v>16.100000000000001</v>
      </c>
      <c r="I179" s="197"/>
      <c r="J179" s="14"/>
      <c r="K179" s="14"/>
      <c r="L179" s="193"/>
      <c r="M179" s="198"/>
      <c r="N179" s="199"/>
      <c r="O179" s="199"/>
      <c r="P179" s="199"/>
      <c r="Q179" s="199"/>
      <c r="R179" s="199"/>
      <c r="S179" s="199"/>
      <c r="T179" s="20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194" t="s">
        <v>265</v>
      </c>
      <c r="AU179" s="194" t="s">
        <v>90</v>
      </c>
      <c r="AV179" s="14" t="s">
        <v>90</v>
      </c>
      <c r="AW179" s="14" t="s">
        <v>35</v>
      </c>
      <c r="AX179" s="14" t="s">
        <v>79</v>
      </c>
      <c r="AY179" s="194" t="s">
        <v>255</v>
      </c>
    </row>
    <row r="180" s="15" customFormat="1">
      <c r="A180" s="15"/>
      <c r="B180" s="201"/>
      <c r="C180" s="15"/>
      <c r="D180" s="186" t="s">
        <v>265</v>
      </c>
      <c r="E180" s="202" t="s">
        <v>1</v>
      </c>
      <c r="F180" s="203" t="s">
        <v>269</v>
      </c>
      <c r="G180" s="15"/>
      <c r="H180" s="204">
        <v>16.100000000000001</v>
      </c>
      <c r="I180" s="205"/>
      <c r="J180" s="15"/>
      <c r="K180" s="15"/>
      <c r="L180" s="201"/>
      <c r="M180" s="206"/>
      <c r="N180" s="207"/>
      <c r="O180" s="207"/>
      <c r="P180" s="207"/>
      <c r="Q180" s="207"/>
      <c r="R180" s="207"/>
      <c r="S180" s="207"/>
      <c r="T180" s="20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02" t="s">
        <v>265</v>
      </c>
      <c r="AU180" s="202" t="s">
        <v>90</v>
      </c>
      <c r="AV180" s="15" t="s">
        <v>270</v>
      </c>
      <c r="AW180" s="15" t="s">
        <v>35</v>
      </c>
      <c r="AX180" s="15" t="s">
        <v>87</v>
      </c>
      <c r="AY180" s="202" t="s">
        <v>255</v>
      </c>
    </row>
    <row r="181" s="2" customFormat="1" ht="37.8" customHeight="1">
      <c r="A181" s="38"/>
      <c r="B181" s="171"/>
      <c r="C181" s="172" t="s">
        <v>325</v>
      </c>
      <c r="D181" s="172" t="s">
        <v>258</v>
      </c>
      <c r="E181" s="173" t="s">
        <v>2447</v>
      </c>
      <c r="F181" s="174" t="s">
        <v>2448</v>
      </c>
      <c r="G181" s="175" t="s">
        <v>297</v>
      </c>
      <c r="H181" s="176">
        <v>17.25</v>
      </c>
      <c r="I181" s="177"/>
      <c r="J181" s="178">
        <f>ROUND(I181*H181,2)</f>
        <v>0</v>
      </c>
      <c r="K181" s="174" t="s">
        <v>262</v>
      </c>
      <c r="L181" s="39"/>
      <c r="M181" s="179" t="s">
        <v>1</v>
      </c>
      <c r="N181" s="180" t="s">
        <v>44</v>
      </c>
      <c r="O181" s="77"/>
      <c r="P181" s="181">
        <f>O181*H181</f>
        <v>0</v>
      </c>
      <c r="Q181" s="181">
        <v>0</v>
      </c>
      <c r="R181" s="181">
        <f>Q181*H181</f>
        <v>0</v>
      </c>
      <c r="S181" s="181">
        <v>0.0060000000000000001</v>
      </c>
      <c r="T181" s="182">
        <f>S181*H181</f>
        <v>0.10350000000000001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83" t="s">
        <v>342</v>
      </c>
      <c r="AT181" s="183" t="s">
        <v>258</v>
      </c>
      <c r="AU181" s="183" t="s">
        <v>90</v>
      </c>
      <c r="AY181" s="19" t="s">
        <v>255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19" t="s">
        <v>87</v>
      </c>
      <c r="BK181" s="184">
        <f>ROUND(I181*H181,2)</f>
        <v>0</v>
      </c>
      <c r="BL181" s="19" t="s">
        <v>342</v>
      </c>
      <c r="BM181" s="183" t="s">
        <v>2449</v>
      </c>
    </row>
    <row r="182" s="13" customFormat="1">
      <c r="A182" s="13"/>
      <c r="B182" s="185"/>
      <c r="C182" s="13"/>
      <c r="D182" s="186" t="s">
        <v>265</v>
      </c>
      <c r="E182" s="187" t="s">
        <v>1</v>
      </c>
      <c r="F182" s="188" t="s">
        <v>651</v>
      </c>
      <c r="G182" s="13"/>
      <c r="H182" s="187" t="s">
        <v>1</v>
      </c>
      <c r="I182" s="189"/>
      <c r="J182" s="13"/>
      <c r="K182" s="13"/>
      <c r="L182" s="185"/>
      <c r="M182" s="190"/>
      <c r="N182" s="191"/>
      <c r="O182" s="191"/>
      <c r="P182" s="191"/>
      <c r="Q182" s="191"/>
      <c r="R182" s="191"/>
      <c r="S182" s="191"/>
      <c r="T182" s="19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187" t="s">
        <v>265</v>
      </c>
      <c r="AU182" s="187" t="s">
        <v>90</v>
      </c>
      <c r="AV182" s="13" t="s">
        <v>87</v>
      </c>
      <c r="AW182" s="13" t="s">
        <v>35</v>
      </c>
      <c r="AX182" s="13" t="s">
        <v>79</v>
      </c>
      <c r="AY182" s="187" t="s">
        <v>255</v>
      </c>
    </row>
    <row r="183" s="13" customFormat="1">
      <c r="A183" s="13"/>
      <c r="B183" s="185"/>
      <c r="C183" s="13"/>
      <c r="D183" s="186" t="s">
        <v>265</v>
      </c>
      <c r="E183" s="187" t="s">
        <v>1</v>
      </c>
      <c r="F183" s="188" t="s">
        <v>2444</v>
      </c>
      <c r="G183" s="13"/>
      <c r="H183" s="187" t="s">
        <v>1</v>
      </c>
      <c r="I183" s="189"/>
      <c r="J183" s="13"/>
      <c r="K183" s="13"/>
      <c r="L183" s="185"/>
      <c r="M183" s="190"/>
      <c r="N183" s="191"/>
      <c r="O183" s="191"/>
      <c r="P183" s="191"/>
      <c r="Q183" s="191"/>
      <c r="R183" s="191"/>
      <c r="S183" s="191"/>
      <c r="T183" s="19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87" t="s">
        <v>265</v>
      </c>
      <c r="AU183" s="187" t="s">
        <v>90</v>
      </c>
      <c r="AV183" s="13" t="s">
        <v>87</v>
      </c>
      <c r="AW183" s="13" t="s">
        <v>35</v>
      </c>
      <c r="AX183" s="13" t="s">
        <v>79</v>
      </c>
      <c r="AY183" s="187" t="s">
        <v>255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628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2192</v>
      </c>
      <c r="G185" s="14"/>
      <c r="H185" s="196">
        <v>17.25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17.25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172" t="s">
        <v>330</v>
      </c>
      <c r="D187" s="172" t="s">
        <v>258</v>
      </c>
      <c r="E187" s="173" t="s">
        <v>656</v>
      </c>
      <c r="F187" s="174" t="s">
        <v>657</v>
      </c>
      <c r="G187" s="175" t="s">
        <v>604</v>
      </c>
      <c r="H187" s="176">
        <v>0.24199999999999999</v>
      </c>
      <c r="I187" s="177"/>
      <c r="J187" s="178">
        <f>ROUND(I187*H187,2)</f>
        <v>0</v>
      </c>
      <c r="K187" s="174" t="s">
        <v>658</v>
      </c>
      <c r="L187" s="39"/>
      <c r="M187" s="179" t="s">
        <v>1</v>
      </c>
      <c r="N187" s="180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342</v>
      </c>
      <c r="AT187" s="183" t="s">
        <v>258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342</v>
      </c>
      <c r="BM187" s="183" t="s">
        <v>2450</v>
      </c>
    </row>
    <row r="188" s="2" customFormat="1" ht="37.8" customHeight="1">
      <c r="A188" s="38"/>
      <c r="B188" s="171"/>
      <c r="C188" s="172" t="s">
        <v>263</v>
      </c>
      <c r="D188" s="172" t="s">
        <v>258</v>
      </c>
      <c r="E188" s="173" t="s">
        <v>660</v>
      </c>
      <c r="F188" s="174" t="s">
        <v>661</v>
      </c>
      <c r="G188" s="175" t="s">
        <v>604</v>
      </c>
      <c r="H188" s="176">
        <v>0.24199999999999999</v>
      </c>
      <c r="I188" s="177"/>
      <c r="J188" s="178">
        <f>ROUND(I188*H188,2)</f>
        <v>0</v>
      </c>
      <c r="K188" s="174" t="s">
        <v>658</v>
      </c>
      <c r="L188" s="39"/>
      <c r="M188" s="179" t="s">
        <v>1</v>
      </c>
      <c r="N188" s="180" t="s">
        <v>44</v>
      </c>
      <c r="O188" s="77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342</v>
      </c>
      <c r="AT188" s="183" t="s">
        <v>258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342</v>
      </c>
      <c r="BM188" s="183" t="s">
        <v>2451</v>
      </c>
    </row>
    <row r="189" s="2" customFormat="1" ht="24.15" customHeight="1">
      <c r="A189" s="38"/>
      <c r="B189" s="171"/>
      <c r="C189" s="172" t="s">
        <v>337</v>
      </c>
      <c r="D189" s="172" t="s">
        <v>258</v>
      </c>
      <c r="E189" s="173" t="s">
        <v>663</v>
      </c>
      <c r="F189" s="174" t="s">
        <v>664</v>
      </c>
      <c r="G189" s="175" t="s">
        <v>604</v>
      </c>
      <c r="H189" s="176">
        <v>0.24199999999999999</v>
      </c>
      <c r="I189" s="177"/>
      <c r="J189" s="178">
        <f>ROUND(I189*H189,2)</f>
        <v>0</v>
      </c>
      <c r="K189" s="174" t="s">
        <v>658</v>
      </c>
      <c r="L189" s="39"/>
      <c r="M189" s="179" t="s">
        <v>1</v>
      </c>
      <c r="N189" s="180" t="s">
        <v>44</v>
      </c>
      <c r="O189" s="77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342</v>
      </c>
      <c r="AT189" s="183" t="s">
        <v>258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342</v>
      </c>
      <c r="BM189" s="183" t="s">
        <v>2452</v>
      </c>
    </row>
    <row r="190" s="2" customFormat="1" ht="37.8" customHeight="1">
      <c r="A190" s="38"/>
      <c r="B190" s="171"/>
      <c r="C190" s="172" t="s">
        <v>340</v>
      </c>
      <c r="D190" s="172" t="s">
        <v>258</v>
      </c>
      <c r="E190" s="173" t="s">
        <v>666</v>
      </c>
      <c r="F190" s="174" t="s">
        <v>667</v>
      </c>
      <c r="G190" s="175" t="s">
        <v>604</v>
      </c>
      <c r="H190" s="176">
        <v>3.6299999999999999</v>
      </c>
      <c r="I190" s="177"/>
      <c r="J190" s="178">
        <f>ROUND(I190*H190,2)</f>
        <v>0</v>
      </c>
      <c r="K190" s="174" t="s">
        <v>658</v>
      </c>
      <c r="L190" s="39"/>
      <c r="M190" s="179" t="s">
        <v>1</v>
      </c>
      <c r="N190" s="180" t="s">
        <v>44</v>
      </c>
      <c r="O190" s="77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3" t="s">
        <v>342</v>
      </c>
      <c r="AT190" s="183" t="s">
        <v>258</v>
      </c>
      <c r="AU190" s="183" t="s">
        <v>90</v>
      </c>
      <c r="AY190" s="19" t="s">
        <v>255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19" t="s">
        <v>87</v>
      </c>
      <c r="BK190" s="184">
        <f>ROUND(I190*H190,2)</f>
        <v>0</v>
      </c>
      <c r="BL190" s="19" t="s">
        <v>342</v>
      </c>
      <c r="BM190" s="183" t="s">
        <v>2453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2454</v>
      </c>
      <c r="G191" s="14"/>
      <c r="H191" s="196">
        <v>3.6299999999999999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87</v>
      </c>
      <c r="AY191" s="194" t="s">
        <v>255</v>
      </c>
    </row>
    <row r="192" s="2" customFormat="1" ht="44.25" customHeight="1">
      <c r="A192" s="38"/>
      <c r="B192" s="171"/>
      <c r="C192" s="172" t="s">
        <v>343</v>
      </c>
      <c r="D192" s="172" t="s">
        <v>258</v>
      </c>
      <c r="E192" s="173" t="s">
        <v>670</v>
      </c>
      <c r="F192" s="174" t="s">
        <v>671</v>
      </c>
      <c r="G192" s="175" t="s">
        <v>604</v>
      </c>
      <c r="H192" s="176">
        <v>0.24199999999999999</v>
      </c>
      <c r="I192" s="177"/>
      <c r="J192" s="178">
        <f>ROUND(I192*H192,2)</f>
        <v>0</v>
      </c>
      <c r="K192" s="174" t="s">
        <v>262</v>
      </c>
      <c r="L192" s="39"/>
      <c r="M192" s="219" t="s">
        <v>1</v>
      </c>
      <c r="N192" s="220" t="s">
        <v>44</v>
      </c>
      <c r="O192" s="221"/>
      <c r="P192" s="222">
        <f>O192*H192</f>
        <v>0</v>
      </c>
      <c r="Q192" s="222">
        <v>0</v>
      </c>
      <c r="R192" s="222">
        <f>Q192*H192</f>
        <v>0</v>
      </c>
      <c r="S192" s="222">
        <v>0</v>
      </c>
      <c r="T192" s="223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342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342</v>
      </c>
      <c r="BM192" s="183" t="s">
        <v>2455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0:K192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213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2456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ROUND((SUM(BE136:BE400)),  2)</f>
        <v>0</v>
      </c>
      <c r="G33" s="38"/>
      <c r="H33" s="38"/>
      <c r="I33" s="128">
        <v>0.20999999999999999</v>
      </c>
      <c r="J33" s="127">
        <f>ROUND(((SUM(BE136:BE400))*I33),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ROUND((SUM(BF136:BF400)),  2)</f>
        <v>0</v>
      </c>
      <c r="G34" s="38"/>
      <c r="H34" s="38"/>
      <c r="I34" s="128">
        <v>0.12</v>
      </c>
      <c r="J34" s="127">
        <f>ROUND(((SUM(BF136:BF400))*I34),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ROUND((SUM(BG136:BG400)),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ROUND((SUM(BH136:BH400)),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ROUND((SUM(BI136:BI400)),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209.4 - Stavební úpravy - místnost č. 319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J137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J138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J156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J166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J174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J175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J196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J208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680</v>
      </c>
      <c r="E106" s="146"/>
      <c r="F106" s="146"/>
      <c r="G106" s="146"/>
      <c r="H106" s="146"/>
      <c r="I106" s="146"/>
      <c r="J106" s="147">
        <f>J251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1064</v>
      </c>
      <c r="E107" s="146"/>
      <c r="F107" s="146"/>
      <c r="G107" s="146"/>
      <c r="H107" s="146"/>
      <c r="I107" s="146"/>
      <c r="J107" s="147">
        <f>J285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681</v>
      </c>
      <c r="E108" s="146"/>
      <c r="F108" s="146"/>
      <c r="G108" s="146"/>
      <c r="H108" s="146"/>
      <c r="I108" s="146"/>
      <c r="J108" s="147">
        <f>J321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682</v>
      </c>
      <c r="E109" s="146"/>
      <c r="F109" s="146"/>
      <c r="G109" s="146"/>
      <c r="H109" s="146"/>
      <c r="I109" s="146"/>
      <c r="J109" s="147">
        <f>J350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0"/>
      <c r="C110" s="9"/>
      <c r="D110" s="141" t="s">
        <v>683</v>
      </c>
      <c r="E110" s="142"/>
      <c r="F110" s="142"/>
      <c r="G110" s="142"/>
      <c r="H110" s="142"/>
      <c r="I110" s="142"/>
      <c r="J110" s="143">
        <f>J387</f>
        <v>0</v>
      </c>
      <c r="K110" s="9"/>
      <c r="L110" s="14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44"/>
      <c r="C111" s="10"/>
      <c r="D111" s="145" t="s">
        <v>684</v>
      </c>
      <c r="E111" s="146"/>
      <c r="F111" s="146"/>
      <c r="G111" s="146"/>
      <c r="H111" s="146"/>
      <c r="I111" s="146"/>
      <c r="J111" s="147">
        <f>J388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685</v>
      </c>
      <c r="E112" s="146"/>
      <c r="F112" s="146"/>
      <c r="G112" s="146"/>
      <c r="H112" s="146"/>
      <c r="I112" s="146"/>
      <c r="J112" s="147">
        <f>J390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686</v>
      </c>
      <c r="E113" s="146"/>
      <c r="F113" s="146"/>
      <c r="G113" s="146"/>
      <c r="H113" s="146"/>
      <c r="I113" s="146"/>
      <c r="J113" s="147">
        <f>J392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687</v>
      </c>
      <c r="E114" s="146"/>
      <c r="F114" s="146"/>
      <c r="G114" s="146"/>
      <c r="H114" s="146"/>
      <c r="I114" s="146"/>
      <c r="J114" s="147">
        <f>J395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688</v>
      </c>
      <c r="E115" s="146"/>
      <c r="F115" s="146"/>
      <c r="G115" s="146"/>
      <c r="H115" s="146"/>
      <c r="I115" s="146"/>
      <c r="J115" s="147">
        <f>J397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689</v>
      </c>
      <c r="E116" s="146"/>
      <c r="F116" s="146"/>
      <c r="G116" s="146"/>
      <c r="H116" s="146"/>
      <c r="I116" s="146"/>
      <c r="J116" s="147">
        <f>J399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240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6.25" customHeight="1">
      <c r="A126" s="38"/>
      <c r="B126" s="39"/>
      <c r="C126" s="38"/>
      <c r="D126" s="38"/>
      <c r="E126" s="121" t="str">
        <f>E7</f>
        <v>UPRAVENO ZŠ Pionýrů, Sokolov, Oprava elektroinstalace učeben v 3.NP 1. stupně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230</v>
      </c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6.5" customHeight="1">
      <c r="A128" s="38"/>
      <c r="B128" s="39"/>
      <c r="C128" s="38"/>
      <c r="D128" s="38"/>
      <c r="E128" s="67" t="str">
        <f>E9</f>
        <v>209.4 - Stavební úpravy - místnost č. 319</v>
      </c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2" customHeight="1">
      <c r="A130" s="38"/>
      <c r="B130" s="39"/>
      <c r="C130" s="32" t="s">
        <v>22</v>
      </c>
      <c r="D130" s="38"/>
      <c r="E130" s="38"/>
      <c r="F130" s="27" t="str">
        <f>F12</f>
        <v>Pionýrů 1614, 356 01 Sokolov</v>
      </c>
      <c r="G130" s="38"/>
      <c r="H130" s="38"/>
      <c r="I130" s="32" t="s">
        <v>24</v>
      </c>
      <c r="J130" s="69" t="str">
        <f>IF(J12="","",J12)</f>
        <v>30. 1. 2026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6.96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26</v>
      </c>
      <c r="D132" s="38"/>
      <c r="E132" s="38"/>
      <c r="F132" s="27" t="str">
        <f>E15</f>
        <v>Město Sokolov</v>
      </c>
      <c r="G132" s="38"/>
      <c r="H132" s="38"/>
      <c r="I132" s="32" t="s">
        <v>33</v>
      </c>
      <c r="J132" s="36" t="str">
        <f>E21</f>
        <v>Josef Dryk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31</v>
      </c>
      <c r="D133" s="38"/>
      <c r="E133" s="38"/>
      <c r="F133" s="27" t="str">
        <f>IF(E18="","",E18)</f>
        <v>Vyplň údaj</v>
      </c>
      <c r="G133" s="38"/>
      <c r="H133" s="38"/>
      <c r="I133" s="32" t="s">
        <v>36</v>
      </c>
      <c r="J133" s="36" t="str">
        <f>E24</f>
        <v>Kateřina Smetanová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0.32" customHeight="1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1" customFormat="1" ht="29.28" customHeight="1">
      <c r="A135" s="148"/>
      <c r="B135" s="149"/>
      <c r="C135" s="150" t="s">
        <v>241</v>
      </c>
      <c r="D135" s="151" t="s">
        <v>64</v>
      </c>
      <c r="E135" s="151" t="s">
        <v>60</v>
      </c>
      <c r="F135" s="151" t="s">
        <v>61</v>
      </c>
      <c r="G135" s="151" t="s">
        <v>242</v>
      </c>
      <c r="H135" s="151" t="s">
        <v>243</v>
      </c>
      <c r="I135" s="151" t="s">
        <v>244</v>
      </c>
      <c r="J135" s="151" t="s">
        <v>235</v>
      </c>
      <c r="K135" s="152" t="s">
        <v>245</v>
      </c>
      <c r="L135" s="153"/>
      <c r="M135" s="86" t="s">
        <v>1</v>
      </c>
      <c r="N135" s="87" t="s">
        <v>43</v>
      </c>
      <c r="O135" s="87" t="s">
        <v>246</v>
      </c>
      <c r="P135" s="87" t="s">
        <v>247</v>
      </c>
      <c r="Q135" s="87" t="s">
        <v>248</v>
      </c>
      <c r="R135" s="87" t="s">
        <v>249</v>
      </c>
      <c r="S135" s="87" t="s">
        <v>250</v>
      </c>
      <c r="T135" s="88" t="s">
        <v>251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="2" customFormat="1" ht="22.8" customHeight="1">
      <c r="A136" s="38"/>
      <c r="B136" s="39"/>
      <c r="C136" s="93" t="s">
        <v>252</v>
      </c>
      <c r="D136" s="38"/>
      <c r="E136" s="38"/>
      <c r="F136" s="38"/>
      <c r="G136" s="38"/>
      <c r="H136" s="38"/>
      <c r="I136" s="38"/>
      <c r="J136" s="154">
        <f>BK136</f>
        <v>0</v>
      </c>
      <c r="K136" s="38"/>
      <c r="L136" s="39"/>
      <c r="M136" s="89"/>
      <c r="N136" s="73"/>
      <c r="O136" s="90"/>
      <c r="P136" s="155">
        <f>P137+P174+P387</f>
        <v>0</v>
      </c>
      <c r="Q136" s="90"/>
      <c r="R136" s="155">
        <f>R137+R174+R387</f>
        <v>2.0451927300000001</v>
      </c>
      <c r="S136" s="90"/>
      <c r="T136" s="156">
        <f>T137+T174+T387</f>
        <v>0.83201987999999993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78</v>
      </c>
      <c r="AU136" s="19" t="s">
        <v>237</v>
      </c>
      <c r="BK136" s="157">
        <f>BK137+BK174+BK387</f>
        <v>0</v>
      </c>
    </row>
    <row r="137" s="12" customFormat="1" ht="25.92" customHeight="1">
      <c r="A137" s="12"/>
      <c r="B137" s="158"/>
      <c r="C137" s="12"/>
      <c r="D137" s="159" t="s">
        <v>78</v>
      </c>
      <c r="E137" s="160" t="s">
        <v>582</v>
      </c>
      <c r="F137" s="160" t="s">
        <v>583</v>
      </c>
      <c r="G137" s="12"/>
      <c r="H137" s="12"/>
      <c r="I137" s="161"/>
      <c r="J137" s="162">
        <f>BK137</f>
        <v>0</v>
      </c>
      <c r="K137" s="12"/>
      <c r="L137" s="158"/>
      <c r="M137" s="163"/>
      <c r="N137" s="164"/>
      <c r="O137" s="164"/>
      <c r="P137" s="165">
        <f>P138+P156+P166+P172</f>
        <v>0</v>
      </c>
      <c r="Q137" s="164"/>
      <c r="R137" s="165">
        <f>R138+R156+R166+R172</f>
        <v>0.79213480000000014</v>
      </c>
      <c r="S137" s="164"/>
      <c r="T137" s="166">
        <f>T138+T156+T166+T172</f>
        <v>0.00169038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79</v>
      </c>
      <c r="AY137" s="159" t="s">
        <v>255</v>
      </c>
      <c r="BK137" s="168">
        <f>BK138+BK156+BK166+BK172</f>
        <v>0</v>
      </c>
    </row>
    <row r="138" s="12" customFormat="1" ht="22.8" customHeight="1">
      <c r="A138" s="12"/>
      <c r="B138" s="158"/>
      <c r="C138" s="12"/>
      <c r="D138" s="159" t="s">
        <v>78</v>
      </c>
      <c r="E138" s="169" t="s">
        <v>287</v>
      </c>
      <c r="F138" s="169" t="s">
        <v>690</v>
      </c>
      <c r="G138" s="12"/>
      <c r="H138" s="12"/>
      <c r="I138" s="161"/>
      <c r="J138" s="170">
        <f>BK138</f>
        <v>0</v>
      </c>
      <c r="K138" s="12"/>
      <c r="L138" s="158"/>
      <c r="M138" s="163"/>
      <c r="N138" s="164"/>
      <c r="O138" s="164"/>
      <c r="P138" s="165">
        <f>SUM(P139:P155)</f>
        <v>0</v>
      </c>
      <c r="Q138" s="164"/>
      <c r="R138" s="165">
        <f>SUM(R139:R155)</f>
        <v>0.78887307000000018</v>
      </c>
      <c r="S138" s="164"/>
      <c r="T138" s="166">
        <f>SUM(T139:T155)</f>
        <v>0.00169038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87</v>
      </c>
      <c r="AY138" s="159" t="s">
        <v>255</v>
      </c>
      <c r="BK138" s="168">
        <f>SUM(BK139:BK155)</f>
        <v>0</v>
      </c>
    </row>
    <row r="139" s="2" customFormat="1" ht="24.15" customHeight="1">
      <c r="A139" s="38"/>
      <c r="B139" s="171"/>
      <c r="C139" s="172" t="s">
        <v>87</v>
      </c>
      <c r="D139" s="172" t="s">
        <v>258</v>
      </c>
      <c r="E139" s="173" t="s">
        <v>702</v>
      </c>
      <c r="F139" s="174" t="s">
        <v>703</v>
      </c>
      <c r="G139" s="175" t="s">
        <v>693</v>
      </c>
      <c r="H139" s="176">
        <v>40.325000000000003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0.0030000000000000001</v>
      </c>
      <c r="R139" s="181">
        <f>Q139*H139</f>
        <v>0.12097500000000001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2457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2274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2458</v>
      </c>
      <c r="G141" s="14"/>
      <c r="H141" s="196">
        <v>59.100000000000001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2459</v>
      </c>
      <c r="G142" s="14"/>
      <c r="H142" s="196">
        <v>-1.175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2460</v>
      </c>
      <c r="G143" s="14"/>
      <c r="H143" s="196">
        <v>-17.600000000000001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5" customFormat="1">
      <c r="A144" s="15"/>
      <c r="B144" s="201"/>
      <c r="C144" s="15"/>
      <c r="D144" s="186" t="s">
        <v>265</v>
      </c>
      <c r="E144" s="202" t="s">
        <v>1</v>
      </c>
      <c r="F144" s="203" t="s">
        <v>269</v>
      </c>
      <c r="G144" s="15"/>
      <c r="H144" s="204">
        <v>40.325000000000003</v>
      </c>
      <c r="I144" s="205"/>
      <c r="J144" s="15"/>
      <c r="K144" s="15"/>
      <c r="L144" s="201"/>
      <c r="M144" s="206"/>
      <c r="N144" s="207"/>
      <c r="O144" s="207"/>
      <c r="P144" s="207"/>
      <c r="Q144" s="207"/>
      <c r="R144" s="207"/>
      <c r="S144" s="207"/>
      <c r="T144" s="208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02" t="s">
        <v>265</v>
      </c>
      <c r="AU144" s="202" t="s">
        <v>90</v>
      </c>
      <c r="AV144" s="15" t="s">
        <v>270</v>
      </c>
      <c r="AW144" s="15" t="s">
        <v>35</v>
      </c>
      <c r="AX144" s="15" t="s">
        <v>87</v>
      </c>
      <c r="AY144" s="202" t="s">
        <v>255</v>
      </c>
    </row>
    <row r="145" s="2" customFormat="1" ht="37.8" customHeight="1">
      <c r="A145" s="38"/>
      <c r="B145" s="171"/>
      <c r="C145" s="172" t="s">
        <v>90</v>
      </c>
      <c r="D145" s="172" t="s">
        <v>258</v>
      </c>
      <c r="E145" s="173" t="s">
        <v>708</v>
      </c>
      <c r="F145" s="174" t="s">
        <v>709</v>
      </c>
      <c r="G145" s="175" t="s">
        <v>693</v>
      </c>
      <c r="H145" s="176">
        <v>40.325000000000003</v>
      </c>
      <c r="I145" s="177"/>
      <c r="J145" s="178">
        <f>ROUND(I145*H145,2)</f>
        <v>0</v>
      </c>
      <c r="K145" s="174" t="s">
        <v>262</v>
      </c>
      <c r="L145" s="39"/>
      <c r="M145" s="179" t="s">
        <v>1</v>
      </c>
      <c r="N145" s="180" t="s">
        <v>44</v>
      </c>
      <c r="O145" s="77"/>
      <c r="P145" s="181">
        <f>O145*H145</f>
        <v>0</v>
      </c>
      <c r="Q145" s="181">
        <v>0.016500000000000001</v>
      </c>
      <c r="R145" s="181">
        <f>Q145*H145</f>
        <v>0.66536250000000008</v>
      </c>
      <c r="S145" s="181">
        <v>0</v>
      </c>
      <c r="T145" s="18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83" t="s">
        <v>270</v>
      </c>
      <c r="AT145" s="183" t="s">
        <v>258</v>
      </c>
      <c r="AU145" s="183" t="s">
        <v>90</v>
      </c>
      <c r="AY145" s="19" t="s">
        <v>255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19" t="s">
        <v>87</v>
      </c>
      <c r="BK145" s="184">
        <f>ROUND(I145*H145,2)</f>
        <v>0</v>
      </c>
      <c r="BL145" s="19" t="s">
        <v>270</v>
      </c>
      <c r="BM145" s="183" t="s">
        <v>2461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2274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4" customFormat="1">
      <c r="A147" s="14"/>
      <c r="B147" s="193"/>
      <c r="C147" s="14"/>
      <c r="D147" s="186" t="s">
        <v>265</v>
      </c>
      <c r="E147" s="194" t="s">
        <v>1</v>
      </c>
      <c r="F147" s="195" t="s">
        <v>2458</v>
      </c>
      <c r="G147" s="14"/>
      <c r="H147" s="196">
        <v>59.100000000000001</v>
      </c>
      <c r="I147" s="197"/>
      <c r="J147" s="14"/>
      <c r="K147" s="14"/>
      <c r="L147" s="193"/>
      <c r="M147" s="198"/>
      <c r="N147" s="199"/>
      <c r="O147" s="199"/>
      <c r="P147" s="199"/>
      <c r="Q147" s="199"/>
      <c r="R147" s="199"/>
      <c r="S147" s="199"/>
      <c r="T147" s="20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194" t="s">
        <v>265</v>
      </c>
      <c r="AU147" s="194" t="s">
        <v>90</v>
      </c>
      <c r="AV147" s="14" t="s">
        <v>90</v>
      </c>
      <c r="AW147" s="14" t="s">
        <v>35</v>
      </c>
      <c r="AX147" s="14" t="s">
        <v>79</v>
      </c>
      <c r="AY147" s="194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2459</v>
      </c>
      <c r="G148" s="14"/>
      <c r="H148" s="196">
        <v>-1.175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2460</v>
      </c>
      <c r="G149" s="14"/>
      <c r="H149" s="196">
        <v>-17.600000000000001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40.325000000000003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3" customHeight="1">
      <c r="A151" s="38"/>
      <c r="B151" s="171"/>
      <c r="C151" s="172" t="s">
        <v>268</v>
      </c>
      <c r="D151" s="172" t="s">
        <v>258</v>
      </c>
      <c r="E151" s="173" t="s">
        <v>711</v>
      </c>
      <c r="F151" s="174" t="s">
        <v>712</v>
      </c>
      <c r="G151" s="175" t="s">
        <v>693</v>
      </c>
      <c r="H151" s="176">
        <v>28.172999999999998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9.0000000000000006E-05</v>
      </c>
      <c r="R151" s="181">
        <f>Q151*H151</f>
        <v>0.00253557</v>
      </c>
      <c r="S151" s="181">
        <v>6.0000000000000002E-05</v>
      </c>
      <c r="T151" s="182">
        <f>S151*H151</f>
        <v>0.00169038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2462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714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1073</v>
      </c>
      <c r="G153" s="14"/>
      <c r="H153" s="196">
        <v>1.7729999999999999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716</v>
      </c>
      <c r="G154" s="14"/>
      <c r="H154" s="196">
        <v>26.399999999999999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5" customFormat="1">
      <c r="A155" s="15"/>
      <c r="B155" s="201"/>
      <c r="C155" s="15"/>
      <c r="D155" s="186" t="s">
        <v>265</v>
      </c>
      <c r="E155" s="202" t="s">
        <v>1</v>
      </c>
      <c r="F155" s="203" t="s">
        <v>269</v>
      </c>
      <c r="G155" s="15"/>
      <c r="H155" s="204">
        <v>28.172999999999998</v>
      </c>
      <c r="I155" s="205"/>
      <c r="J155" s="15"/>
      <c r="K155" s="15"/>
      <c r="L155" s="201"/>
      <c r="M155" s="206"/>
      <c r="N155" s="207"/>
      <c r="O155" s="207"/>
      <c r="P155" s="207"/>
      <c r="Q155" s="207"/>
      <c r="R155" s="207"/>
      <c r="S155" s="207"/>
      <c r="T155" s="208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02" t="s">
        <v>265</v>
      </c>
      <c r="AU155" s="202" t="s">
        <v>90</v>
      </c>
      <c r="AV155" s="15" t="s">
        <v>270</v>
      </c>
      <c r="AW155" s="15" t="s">
        <v>35</v>
      </c>
      <c r="AX155" s="15" t="s">
        <v>87</v>
      </c>
      <c r="AY155" s="202" t="s">
        <v>255</v>
      </c>
    </row>
    <row r="156" s="12" customFormat="1" ht="22.8" customHeight="1">
      <c r="A156" s="12"/>
      <c r="B156" s="158"/>
      <c r="C156" s="12"/>
      <c r="D156" s="159" t="s">
        <v>78</v>
      </c>
      <c r="E156" s="169" t="s">
        <v>301</v>
      </c>
      <c r="F156" s="169" t="s">
        <v>584</v>
      </c>
      <c r="G156" s="12"/>
      <c r="H156" s="12"/>
      <c r="I156" s="161"/>
      <c r="J156" s="170">
        <f>BK156</f>
        <v>0</v>
      </c>
      <c r="K156" s="12"/>
      <c r="L156" s="158"/>
      <c r="M156" s="163"/>
      <c r="N156" s="164"/>
      <c r="O156" s="164"/>
      <c r="P156" s="165">
        <f>SUM(P157:P165)</f>
        <v>0</v>
      </c>
      <c r="Q156" s="164"/>
      <c r="R156" s="165">
        <f>SUM(R157:R165)</f>
        <v>0.0032617300000000004</v>
      </c>
      <c r="S156" s="164"/>
      <c r="T156" s="166">
        <f>SUM(T157:T165)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59" t="s">
        <v>87</v>
      </c>
      <c r="AT156" s="167" t="s">
        <v>78</v>
      </c>
      <c r="AU156" s="167" t="s">
        <v>87</v>
      </c>
      <c r="AY156" s="159" t="s">
        <v>255</v>
      </c>
      <c r="BK156" s="168">
        <f>SUM(BK157:BK165)</f>
        <v>0</v>
      </c>
    </row>
    <row r="157" s="2" customFormat="1" ht="37.8" customHeight="1">
      <c r="A157" s="38"/>
      <c r="B157" s="171"/>
      <c r="C157" s="172" t="s">
        <v>270</v>
      </c>
      <c r="D157" s="172" t="s">
        <v>258</v>
      </c>
      <c r="E157" s="173" t="s">
        <v>718</v>
      </c>
      <c r="F157" s="174" t="s">
        <v>719</v>
      </c>
      <c r="G157" s="175" t="s">
        <v>693</v>
      </c>
      <c r="H157" s="176">
        <v>74.5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270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270</v>
      </c>
      <c r="BM157" s="183" t="s">
        <v>2463</v>
      </c>
    </row>
    <row r="158" s="14" customFormat="1">
      <c r="A158" s="14"/>
      <c r="B158" s="193"/>
      <c r="C158" s="14"/>
      <c r="D158" s="186" t="s">
        <v>265</v>
      </c>
      <c r="E158" s="194" t="s">
        <v>1</v>
      </c>
      <c r="F158" s="195" t="s">
        <v>2464</v>
      </c>
      <c r="G158" s="14"/>
      <c r="H158" s="196">
        <v>74.5</v>
      </c>
      <c r="I158" s="197"/>
      <c r="J158" s="14"/>
      <c r="K158" s="14"/>
      <c r="L158" s="193"/>
      <c r="M158" s="198"/>
      <c r="N158" s="199"/>
      <c r="O158" s="199"/>
      <c r="P158" s="199"/>
      <c r="Q158" s="199"/>
      <c r="R158" s="199"/>
      <c r="S158" s="199"/>
      <c r="T158" s="20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194" t="s">
        <v>265</v>
      </c>
      <c r="AU158" s="194" t="s">
        <v>90</v>
      </c>
      <c r="AV158" s="14" t="s">
        <v>90</v>
      </c>
      <c r="AW158" s="14" t="s">
        <v>35</v>
      </c>
      <c r="AX158" s="14" t="s">
        <v>87</v>
      </c>
      <c r="AY158" s="194" t="s">
        <v>255</v>
      </c>
    </row>
    <row r="159" s="2" customFormat="1" ht="37.8" customHeight="1">
      <c r="A159" s="38"/>
      <c r="B159" s="171"/>
      <c r="C159" s="172" t="s">
        <v>282</v>
      </c>
      <c r="D159" s="172" t="s">
        <v>258</v>
      </c>
      <c r="E159" s="173" t="s">
        <v>722</v>
      </c>
      <c r="F159" s="174" t="s">
        <v>723</v>
      </c>
      <c r="G159" s="175" t="s">
        <v>693</v>
      </c>
      <c r="H159" s="176">
        <v>28.172999999999998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1.0000000000000001E-05</v>
      </c>
      <c r="R159" s="181">
        <f>Q159*H159</f>
        <v>0.00028173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270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2465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714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1073</v>
      </c>
      <c r="G161" s="14"/>
      <c r="H161" s="196">
        <v>1.7729999999999999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4" customFormat="1">
      <c r="A162" s="14"/>
      <c r="B162" s="193"/>
      <c r="C162" s="14"/>
      <c r="D162" s="186" t="s">
        <v>265</v>
      </c>
      <c r="E162" s="194" t="s">
        <v>1</v>
      </c>
      <c r="F162" s="195" t="s">
        <v>716</v>
      </c>
      <c r="G162" s="14"/>
      <c r="H162" s="196">
        <v>26.399999999999999</v>
      </c>
      <c r="I162" s="197"/>
      <c r="J162" s="14"/>
      <c r="K162" s="14"/>
      <c r="L162" s="193"/>
      <c r="M162" s="198"/>
      <c r="N162" s="199"/>
      <c r="O162" s="199"/>
      <c r="P162" s="199"/>
      <c r="Q162" s="199"/>
      <c r="R162" s="199"/>
      <c r="S162" s="199"/>
      <c r="T162" s="20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4" t="s">
        <v>265</v>
      </c>
      <c r="AU162" s="194" t="s">
        <v>90</v>
      </c>
      <c r="AV162" s="14" t="s">
        <v>90</v>
      </c>
      <c r="AW162" s="14" t="s">
        <v>35</v>
      </c>
      <c r="AX162" s="14" t="s">
        <v>79</v>
      </c>
      <c r="AY162" s="194" t="s">
        <v>255</v>
      </c>
    </row>
    <row r="163" s="15" customFormat="1">
      <c r="A163" s="15"/>
      <c r="B163" s="201"/>
      <c r="C163" s="15"/>
      <c r="D163" s="186" t="s">
        <v>265</v>
      </c>
      <c r="E163" s="202" t="s">
        <v>1</v>
      </c>
      <c r="F163" s="203" t="s">
        <v>269</v>
      </c>
      <c r="G163" s="15"/>
      <c r="H163" s="204">
        <v>28.172999999999998</v>
      </c>
      <c r="I163" s="205"/>
      <c r="J163" s="15"/>
      <c r="K163" s="15"/>
      <c r="L163" s="201"/>
      <c r="M163" s="206"/>
      <c r="N163" s="207"/>
      <c r="O163" s="207"/>
      <c r="P163" s="207"/>
      <c r="Q163" s="207"/>
      <c r="R163" s="207"/>
      <c r="S163" s="207"/>
      <c r="T163" s="208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02" t="s">
        <v>265</v>
      </c>
      <c r="AU163" s="202" t="s">
        <v>90</v>
      </c>
      <c r="AV163" s="15" t="s">
        <v>270</v>
      </c>
      <c r="AW163" s="15" t="s">
        <v>35</v>
      </c>
      <c r="AX163" s="15" t="s">
        <v>87</v>
      </c>
      <c r="AY163" s="202" t="s">
        <v>255</v>
      </c>
    </row>
    <row r="164" s="2" customFormat="1" ht="37.8" customHeight="1">
      <c r="A164" s="38"/>
      <c r="B164" s="171"/>
      <c r="C164" s="172" t="s">
        <v>287</v>
      </c>
      <c r="D164" s="172" t="s">
        <v>258</v>
      </c>
      <c r="E164" s="173" t="s">
        <v>725</v>
      </c>
      <c r="F164" s="174" t="s">
        <v>726</v>
      </c>
      <c r="G164" s="175" t="s">
        <v>693</v>
      </c>
      <c r="H164" s="176">
        <v>74.5</v>
      </c>
      <c r="I164" s="177"/>
      <c r="J164" s="178">
        <f>ROUND(I164*H164,2)</f>
        <v>0</v>
      </c>
      <c r="K164" s="174" t="s">
        <v>262</v>
      </c>
      <c r="L164" s="39"/>
      <c r="M164" s="179" t="s">
        <v>1</v>
      </c>
      <c r="N164" s="180" t="s">
        <v>44</v>
      </c>
      <c r="O164" s="77"/>
      <c r="P164" s="181">
        <f>O164*H164</f>
        <v>0</v>
      </c>
      <c r="Q164" s="181">
        <v>4.0000000000000003E-05</v>
      </c>
      <c r="R164" s="181">
        <f>Q164*H164</f>
        <v>0.0029800000000000004</v>
      </c>
      <c r="S164" s="181">
        <v>0</v>
      </c>
      <c r="T164" s="18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83" t="s">
        <v>270</v>
      </c>
      <c r="AT164" s="183" t="s">
        <v>258</v>
      </c>
      <c r="AU164" s="183" t="s">
        <v>90</v>
      </c>
      <c r="AY164" s="19" t="s">
        <v>255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19" t="s">
        <v>87</v>
      </c>
      <c r="BK164" s="184">
        <f>ROUND(I164*H164,2)</f>
        <v>0</v>
      </c>
      <c r="BL164" s="19" t="s">
        <v>270</v>
      </c>
      <c r="BM164" s="183" t="s">
        <v>2466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2464</v>
      </c>
      <c r="G165" s="14"/>
      <c r="H165" s="196">
        <v>74.5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87</v>
      </c>
      <c r="AY165" s="194" t="s">
        <v>255</v>
      </c>
    </row>
    <row r="166" s="12" customFormat="1" ht="22.8" customHeight="1">
      <c r="A166" s="12"/>
      <c r="B166" s="158"/>
      <c r="C166" s="12"/>
      <c r="D166" s="159" t="s">
        <v>78</v>
      </c>
      <c r="E166" s="169" t="s">
        <v>600</v>
      </c>
      <c r="F166" s="169" t="s">
        <v>601</v>
      </c>
      <c r="G166" s="12"/>
      <c r="H166" s="12"/>
      <c r="I166" s="161"/>
      <c r="J166" s="170">
        <f>BK166</f>
        <v>0</v>
      </c>
      <c r="K166" s="12"/>
      <c r="L166" s="158"/>
      <c r="M166" s="163"/>
      <c r="N166" s="164"/>
      <c r="O166" s="164"/>
      <c r="P166" s="165">
        <f>SUM(P167:P171)</f>
        <v>0</v>
      </c>
      <c r="Q166" s="164"/>
      <c r="R166" s="165">
        <f>SUM(R167:R171)</f>
        <v>0</v>
      </c>
      <c r="S166" s="164"/>
      <c r="T166" s="166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59" t="s">
        <v>87</v>
      </c>
      <c r="AT166" s="167" t="s">
        <v>78</v>
      </c>
      <c r="AU166" s="167" t="s">
        <v>87</v>
      </c>
      <c r="AY166" s="159" t="s">
        <v>255</v>
      </c>
      <c r="BK166" s="168">
        <f>SUM(BK167:BK171)</f>
        <v>0</v>
      </c>
    </row>
    <row r="167" s="2" customFormat="1" ht="37.8" customHeight="1">
      <c r="A167" s="38"/>
      <c r="B167" s="171"/>
      <c r="C167" s="172" t="s">
        <v>291</v>
      </c>
      <c r="D167" s="172" t="s">
        <v>258</v>
      </c>
      <c r="E167" s="173" t="s">
        <v>728</v>
      </c>
      <c r="F167" s="174" t="s">
        <v>729</v>
      </c>
      <c r="G167" s="175" t="s">
        <v>604</v>
      </c>
      <c r="H167" s="176">
        <v>0.83199999999999996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2467</v>
      </c>
    </row>
    <row r="168" s="2" customFormat="1" ht="33" customHeight="1">
      <c r="A168" s="38"/>
      <c r="B168" s="171"/>
      <c r="C168" s="172" t="s">
        <v>280</v>
      </c>
      <c r="D168" s="172" t="s">
        <v>258</v>
      </c>
      <c r="E168" s="173" t="s">
        <v>606</v>
      </c>
      <c r="F168" s="174" t="s">
        <v>607</v>
      </c>
      <c r="G168" s="175" t="s">
        <v>604</v>
      </c>
      <c r="H168" s="176">
        <v>0.83199999999999996</v>
      </c>
      <c r="I168" s="177"/>
      <c r="J168" s="178">
        <f>ROUND(I168*H168,2)</f>
        <v>0</v>
      </c>
      <c r="K168" s="174" t="s">
        <v>262</v>
      </c>
      <c r="L168" s="39"/>
      <c r="M168" s="179" t="s">
        <v>1</v>
      </c>
      <c r="N168" s="180" t="s">
        <v>44</v>
      </c>
      <c r="O168" s="77"/>
      <c r="P168" s="181">
        <f>O168*H168</f>
        <v>0</v>
      </c>
      <c r="Q168" s="181">
        <v>0</v>
      </c>
      <c r="R168" s="181">
        <f>Q168*H168</f>
        <v>0</v>
      </c>
      <c r="S168" s="181">
        <v>0</v>
      </c>
      <c r="T168" s="18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3" t="s">
        <v>270</v>
      </c>
      <c r="AT168" s="183" t="s">
        <v>258</v>
      </c>
      <c r="AU168" s="183" t="s">
        <v>90</v>
      </c>
      <c r="AY168" s="19" t="s">
        <v>255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19" t="s">
        <v>87</v>
      </c>
      <c r="BK168" s="184">
        <f>ROUND(I168*H168,2)</f>
        <v>0</v>
      </c>
      <c r="BL168" s="19" t="s">
        <v>270</v>
      </c>
      <c r="BM168" s="183" t="s">
        <v>2468</v>
      </c>
    </row>
    <row r="169" s="2" customFormat="1" ht="44.25" customHeight="1">
      <c r="A169" s="38"/>
      <c r="B169" s="171"/>
      <c r="C169" s="172" t="s">
        <v>301</v>
      </c>
      <c r="D169" s="172" t="s">
        <v>258</v>
      </c>
      <c r="E169" s="173" t="s">
        <v>609</v>
      </c>
      <c r="F169" s="174" t="s">
        <v>732</v>
      </c>
      <c r="G169" s="175" t="s">
        <v>604</v>
      </c>
      <c r="H169" s="176">
        <v>12.48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270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270</v>
      </c>
      <c r="BM169" s="183" t="s">
        <v>2469</v>
      </c>
    </row>
    <row r="170" s="14" customFormat="1">
      <c r="A170" s="14"/>
      <c r="B170" s="193"/>
      <c r="C170" s="14"/>
      <c r="D170" s="186" t="s">
        <v>265</v>
      </c>
      <c r="E170" s="194" t="s">
        <v>1</v>
      </c>
      <c r="F170" s="195" t="s">
        <v>2470</v>
      </c>
      <c r="G170" s="14"/>
      <c r="H170" s="196">
        <v>12.48</v>
      </c>
      <c r="I170" s="197"/>
      <c r="J170" s="14"/>
      <c r="K170" s="14"/>
      <c r="L170" s="193"/>
      <c r="M170" s="198"/>
      <c r="N170" s="199"/>
      <c r="O170" s="199"/>
      <c r="P170" s="199"/>
      <c r="Q170" s="199"/>
      <c r="R170" s="199"/>
      <c r="S170" s="199"/>
      <c r="T170" s="20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194" t="s">
        <v>265</v>
      </c>
      <c r="AU170" s="194" t="s">
        <v>90</v>
      </c>
      <c r="AV170" s="14" t="s">
        <v>90</v>
      </c>
      <c r="AW170" s="14" t="s">
        <v>35</v>
      </c>
      <c r="AX170" s="14" t="s">
        <v>87</v>
      </c>
      <c r="AY170" s="194" t="s">
        <v>255</v>
      </c>
    </row>
    <row r="171" s="2" customFormat="1" ht="44.25" customHeight="1">
      <c r="A171" s="38"/>
      <c r="B171" s="171"/>
      <c r="C171" s="172" t="s">
        <v>307</v>
      </c>
      <c r="D171" s="172" t="s">
        <v>258</v>
      </c>
      <c r="E171" s="173" t="s">
        <v>616</v>
      </c>
      <c r="F171" s="174" t="s">
        <v>617</v>
      </c>
      <c r="G171" s="175" t="s">
        <v>604</v>
      </c>
      <c r="H171" s="176">
        <v>0.83199999999999996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2471</v>
      </c>
    </row>
    <row r="172" s="12" customFormat="1" ht="22.8" customHeight="1">
      <c r="A172" s="12"/>
      <c r="B172" s="158"/>
      <c r="C172" s="12"/>
      <c r="D172" s="159" t="s">
        <v>78</v>
      </c>
      <c r="E172" s="169" t="s">
        <v>736</v>
      </c>
      <c r="F172" s="169" t="s">
        <v>737</v>
      </c>
      <c r="G172" s="12"/>
      <c r="H172" s="12"/>
      <c r="I172" s="161"/>
      <c r="J172" s="170">
        <f>BK172</f>
        <v>0</v>
      </c>
      <c r="K172" s="12"/>
      <c r="L172" s="158"/>
      <c r="M172" s="163"/>
      <c r="N172" s="164"/>
      <c r="O172" s="164"/>
      <c r="P172" s="165">
        <f>P173</f>
        <v>0</v>
      </c>
      <c r="Q172" s="164"/>
      <c r="R172" s="165">
        <f>R173</f>
        <v>0</v>
      </c>
      <c r="S172" s="164"/>
      <c r="T172" s="166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59" t="s">
        <v>87</v>
      </c>
      <c r="AT172" s="167" t="s">
        <v>78</v>
      </c>
      <c r="AU172" s="167" t="s">
        <v>87</v>
      </c>
      <c r="AY172" s="159" t="s">
        <v>255</v>
      </c>
      <c r="BK172" s="168">
        <f>BK173</f>
        <v>0</v>
      </c>
    </row>
    <row r="173" s="2" customFormat="1" ht="62.7" customHeight="1">
      <c r="A173" s="38"/>
      <c r="B173" s="171"/>
      <c r="C173" s="172" t="s">
        <v>312</v>
      </c>
      <c r="D173" s="172" t="s">
        <v>258</v>
      </c>
      <c r="E173" s="173" t="s">
        <v>738</v>
      </c>
      <c r="F173" s="174" t="s">
        <v>739</v>
      </c>
      <c r="G173" s="175" t="s">
        <v>604</v>
      </c>
      <c r="H173" s="176">
        <v>0.79200000000000004</v>
      </c>
      <c r="I173" s="177"/>
      <c r="J173" s="178">
        <f>ROUND(I173*H173,2)</f>
        <v>0</v>
      </c>
      <c r="K173" s="174" t="s">
        <v>262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270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2472</v>
      </c>
    </row>
    <row r="174" s="12" customFormat="1" ht="25.92" customHeight="1">
      <c r="A174" s="12"/>
      <c r="B174" s="158"/>
      <c r="C174" s="12"/>
      <c r="D174" s="159" t="s">
        <v>78</v>
      </c>
      <c r="E174" s="160" t="s">
        <v>253</v>
      </c>
      <c r="F174" s="160" t="s">
        <v>254</v>
      </c>
      <c r="G174" s="12"/>
      <c r="H174" s="12"/>
      <c r="I174" s="161"/>
      <c r="J174" s="162">
        <f>BK174</f>
        <v>0</v>
      </c>
      <c r="K174" s="12"/>
      <c r="L174" s="158"/>
      <c r="M174" s="163"/>
      <c r="N174" s="164"/>
      <c r="O174" s="164"/>
      <c r="P174" s="165">
        <f>P175+P196+P208+P251+P285+P321+P350</f>
        <v>0</v>
      </c>
      <c r="Q174" s="164"/>
      <c r="R174" s="165">
        <f>R175+R196+R208+R251+R285+R321+R350</f>
        <v>1.2530579299999998</v>
      </c>
      <c r="S174" s="164"/>
      <c r="T174" s="166">
        <f>T175+T196+T208+T251+T285+T321+T350</f>
        <v>0.83032949999999994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159" t="s">
        <v>90</v>
      </c>
      <c r="AT174" s="167" t="s">
        <v>78</v>
      </c>
      <c r="AU174" s="167" t="s">
        <v>79</v>
      </c>
      <c r="AY174" s="159" t="s">
        <v>255</v>
      </c>
      <c r="BK174" s="168">
        <f>BK175+BK196+BK208+BK251+BK285+BK321+BK350</f>
        <v>0</v>
      </c>
    </row>
    <row r="175" s="12" customFormat="1" ht="22.8" customHeight="1">
      <c r="A175" s="12"/>
      <c r="B175" s="158"/>
      <c r="C175" s="12"/>
      <c r="D175" s="159" t="s">
        <v>78</v>
      </c>
      <c r="E175" s="169" t="s">
        <v>1087</v>
      </c>
      <c r="F175" s="169" t="s">
        <v>1088</v>
      </c>
      <c r="G175" s="12"/>
      <c r="H175" s="12"/>
      <c r="I175" s="161"/>
      <c r="J175" s="170">
        <f>BK175</f>
        <v>0</v>
      </c>
      <c r="K175" s="12"/>
      <c r="L175" s="158"/>
      <c r="M175" s="163"/>
      <c r="N175" s="164"/>
      <c r="O175" s="164"/>
      <c r="P175" s="165">
        <f>SUM(P176:P195)</f>
        <v>0</v>
      </c>
      <c r="Q175" s="164"/>
      <c r="R175" s="165">
        <f>SUM(R176:R195)</f>
        <v>0.035720000000000002</v>
      </c>
      <c r="S175" s="164"/>
      <c r="T175" s="166">
        <f>SUM(T176:T195)</f>
        <v>0.02102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59" t="s">
        <v>90</v>
      </c>
      <c r="AT175" s="167" t="s">
        <v>78</v>
      </c>
      <c r="AU175" s="167" t="s">
        <v>87</v>
      </c>
      <c r="AY175" s="159" t="s">
        <v>255</v>
      </c>
      <c r="BK175" s="168">
        <f>SUM(BK176:BK195)</f>
        <v>0</v>
      </c>
    </row>
    <row r="176" s="2" customFormat="1" ht="16.5" customHeight="1">
      <c r="A176" s="38"/>
      <c r="B176" s="171"/>
      <c r="C176" s="172" t="s">
        <v>8</v>
      </c>
      <c r="D176" s="172" t="s">
        <v>258</v>
      </c>
      <c r="E176" s="173" t="s">
        <v>1089</v>
      </c>
      <c r="F176" s="174" t="s">
        <v>1090</v>
      </c>
      <c r="G176" s="175" t="s">
        <v>1091</v>
      </c>
      <c r="H176" s="176">
        <v>1</v>
      </c>
      <c r="I176" s="177"/>
      <c r="J176" s="178">
        <f>ROUND(I176*H176,2)</f>
        <v>0</v>
      </c>
      <c r="K176" s="174" t="s">
        <v>262</v>
      </c>
      <c r="L176" s="39"/>
      <c r="M176" s="179" t="s">
        <v>1</v>
      </c>
      <c r="N176" s="180" t="s">
        <v>44</v>
      </c>
      <c r="O176" s="77"/>
      <c r="P176" s="181">
        <f>O176*H176</f>
        <v>0</v>
      </c>
      <c r="Q176" s="181">
        <v>0</v>
      </c>
      <c r="R176" s="181">
        <f>Q176*H176</f>
        <v>0</v>
      </c>
      <c r="S176" s="181">
        <v>0.019460000000000002</v>
      </c>
      <c r="T176" s="182">
        <f>S176*H176</f>
        <v>0.019460000000000002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83" t="s">
        <v>263</v>
      </c>
      <c r="AT176" s="183" t="s">
        <v>258</v>
      </c>
      <c r="AU176" s="183" t="s">
        <v>90</v>
      </c>
      <c r="AY176" s="19" t="s">
        <v>255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19" t="s">
        <v>87</v>
      </c>
      <c r="BK176" s="184">
        <f>ROUND(I176*H176,2)</f>
        <v>0</v>
      </c>
      <c r="BL176" s="19" t="s">
        <v>263</v>
      </c>
      <c r="BM176" s="183" t="s">
        <v>2473</v>
      </c>
    </row>
    <row r="177" s="13" customFormat="1">
      <c r="A177" s="13"/>
      <c r="B177" s="185"/>
      <c r="C177" s="13"/>
      <c r="D177" s="186" t="s">
        <v>265</v>
      </c>
      <c r="E177" s="187" t="s">
        <v>1</v>
      </c>
      <c r="F177" s="188" t="s">
        <v>2274</v>
      </c>
      <c r="G177" s="13"/>
      <c r="H177" s="187" t="s">
        <v>1</v>
      </c>
      <c r="I177" s="189"/>
      <c r="J177" s="13"/>
      <c r="K177" s="13"/>
      <c r="L177" s="185"/>
      <c r="M177" s="190"/>
      <c r="N177" s="191"/>
      <c r="O177" s="191"/>
      <c r="P177" s="191"/>
      <c r="Q177" s="191"/>
      <c r="R177" s="191"/>
      <c r="S177" s="191"/>
      <c r="T177" s="19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87" t="s">
        <v>265</v>
      </c>
      <c r="AU177" s="187" t="s">
        <v>90</v>
      </c>
      <c r="AV177" s="13" t="s">
        <v>87</v>
      </c>
      <c r="AW177" s="13" t="s">
        <v>35</v>
      </c>
      <c r="AX177" s="13" t="s">
        <v>79</v>
      </c>
      <c r="AY177" s="187" t="s">
        <v>255</v>
      </c>
    </row>
    <row r="178" s="14" customFormat="1">
      <c r="A178" s="14"/>
      <c r="B178" s="193"/>
      <c r="C178" s="14"/>
      <c r="D178" s="186" t="s">
        <v>265</v>
      </c>
      <c r="E178" s="194" t="s">
        <v>1</v>
      </c>
      <c r="F178" s="195" t="s">
        <v>87</v>
      </c>
      <c r="G178" s="14"/>
      <c r="H178" s="196">
        <v>1</v>
      </c>
      <c r="I178" s="197"/>
      <c r="J178" s="14"/>
      <c r="K178" s="14"/>
      <c r="L178" s="193"/>
      <c r="M178" s="198"/>
      <c r="N178" s="199"/>
      <c r="O178" s="199"/>
      <c r="P178" s="199"/>
      <c r="Q178" s="199"/>
      <c r="R178" s="199"/>
      <c r="S178" s="199"/>
      <c r="T178" s="20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194" t="s">
        <v>265</v>
      </c>
      <c r="AU178" s="194" t="s">
        <v>90</v>
      </c>
      <c r="AV178" s="14" t="s">
        <v>90</v>
      </c>
      <c r="AW178" s="14" t="s">
        <v>35</v>
      </c>
      <c r="AX178" s="14" t="s">
        <v>87</v>
      </c>
      <c r="AY178" s="194" t="s">
        <v>255</v>
      </c>
    </row>
    <row r="179" s="2" customFormat="1" ht="37.8" customHeight="1">
      <c r="A179" s="38"/>
      <c r="B179" s="171"/>
      <c r="C179" s="172" t="s">
        <v>320</v>
      </c>
      <c r="D179" s="172" t="s">
        <v>258</v>
      </c>
      <c r="E179" s="173" t="s">
        <v>1093</v>
      </c>
      <c r="F179" s="174" t="s">
        <v>1094</v>
      </c>
      <c r="G179" s="175" t="s">
        <v>1091</v>
      </c>
      <c r="H179" s="176">
        <v>1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0.021219999999999999</v>
      </c>
      <c r="R179" s="181">
        <f>Q179*H179</f>
        <v>0.021219999999999999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263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263</v>
      </c>
      <c r="BM179" s="183" t="s">
        <v>2474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2274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87</v>
      </c>
      <c r="G181" s="14"/>
      <c r="H181" s="196">
        <v>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87</v>
      </c>
      <c r="AY181" s="194" t="s">
        <v>255</v>
      </c>
    </row>
    <row r="182" s="2" customFormat="1" ht="16.5" customHeight="1">
      <c r="A182" s="38"/>
      <c r="B182" s="171"/>
      <c r="C182" s="172" t="s">
        <v>325</v>
      </c>
      <c r="D182" s="172" t="s">
        <v>258</v>
      </c>
      <c r="E182" s="173" t="s">
        <v>1096</v>
      </c>
      <c r="F182" s="174" t="s">
        <v>1097</v>
      </c>
      <c r="G182" s="175" t="s">
        <v>1091</v>
      </c>
      <c r="H182" s="176">
        <v>1</v>
      </c>
      <c r="I182" s="177"/>
      <c r="J182" s="178">
        <f>ROUND(I182*H182,2)</f>
        <v>0</v>
      </c>
      <c r="K182" s="174" t="s">
        <v>262</v>
      </c>
      <c r="L182" s="39"/>
      <c r="M182" s="179" t="s">
        <v>1</v>
      </c>
      <c r="N182" s="180" t="s">
        <v>44</v>
      </c>
      <c r="O182" s="77"/>
      <c r="P182" s="181">
        <f>O182*H182</f>
        <v>0</v>
      </c>
      <c r="Q182" s="181">
        <v>0</v>
      </c>
      <c r="R182" s="181">
        <f>Q182*H182</f>
        <v>0</v>
      </c>
      <c r="S182" s="181">
        <v>0.00156</v>
      </c>
      <c r="T182" s="182">
        <f>S182*H182</f>
        <v>0.00156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83" t="s">
        <v>263</v>
      </c>
      <c r="AT182" s="183" t="s">
        <v>258</v>
      </c>
      <c r="AU182" s="183" t="s">
        <v>90</v>
      </c>
      <c r="AY182" s="19" t="s">
        <v>255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19" t="s">
        <v>87</v>
      </c>
      <c r="BK182" s="184">
        <f>ROUND(I182*H182,2)</f>
        <v>0</v>
      </c>
      <c r="BL182" s="19" t="s">
        <v>263</v>
      </c>
      <c r="BM182" s="183" t="s">
        <v>2475</v>
      </c>
    </row>
    <row r="183" s="13" customFormat="1">
      <c r="A183" s="13"/>
      <c r="B183" s="185"/>
      <c r="C183" s="13"/>
      <c r="D183" s="186" t="s">
        <v>265</v>
      </c>
      <c r="E183" s="187" t="s">
        <v>1</v>
      </c>
      <c r="F183" s="188" t="s">
        <v>2274</v>
      </c>
      <c r="G183" s="13"/>
      <c r="H183" s="187" t="s">
        <v>1</v>
      </c>
      <c r="I183" s="189"/>
      <c r="J183" s="13"/>
      <c r="K183" s="13"/>
      <c r="L183" s="185"/>
      <c r="M183" s="190"/>
      <c r="N183" s="191"/>
      <c r="O183" s="191"/>
      <c r="P183" s="191"/>
      <c r="Q183" s="191"/>
      <c r="R183" s="191"/>
      <c r="S183" s="191"/>
      <c r="T183" s="19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87" t="s">
        <v>265</v>
      </c>
      <c r="AU183" s="187" t="s">
        <v>90</v>
      </c>
      <c r="AV183" s="13" t="s">
        <v>87</v>
      </c>
      <c r="AW183" s="13" t="s">
        <v>35</v>
      </c>
      <c r="AX183" s="13" t="s">
        <v>79</v>
      </c>
      <c r="AY183" s="187" t="s">
        <v>255</v>
      </c>
    </row>
    <row r="184" s="14" customFormat="1">
      <c r="A184" s="14"/>
      <c r="B184" s="193"/>
      <c r="C184" s="14"/>
      <c r="D184" s="186" t="s">
        <v>265</v>
      </c>
      <c r="E184" s="194" t="s">
        <v>1</v>
      </c>
      <c r="F184" s="195" t="s">
        <v>87</v>
      </c>
      <c r="G184" s="14"/>
      <c r="H184" s="196">
        <v>1</v>
      </c>
      <c r="I184" s="197"/>
      <c r="J184" s="14"/>
      <c r="K184" s="14"/>
      <c r="L184" s="193"/>
      <c r="M184" s="198"/>
      <c r="N184" s="199"/>
      <c r="O184" s="199"/>
      <c r="P184" s="199"/>
      <c r="Q184" s="199"/>
      <c r="R184" s="199"/>
      <c r="S184" s="199"/>
      <c r="T184" s="20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194" t="s">
        <v>265</v>
      </c>
      <c r="AU184" s="194" t="s">
        <v>90</v>
      </c>
      <c r="AV184" s="14" t="s">
        <v>90</v>
      </c>
      <c r="AW184" s="14" t="s">
        <v>35</v>
      </c>
      <c r="AX184" s="14" t="s">
        <v>87</v>
      </c>
      <c r="AY184" s="194" t="s">
        <v>255</v>
      </c>
    </row>
    <row r="185" s="2" customFormat="1" ht="21.75" customHeight="1">
      <c r="A185" s="38"/>
      <c r="B185" s="171"/>
      <c r="C185" s="172" t="s">
        <v>330</v>
      </c>
      <c r="D185" s="172" t="s">
        <v>258</v>
      </c>
      <c r="E185" s="173" t="s">
        <v>1099</v>
      </c>
      <c r="F185" s="174" t="s">
        <v>1100</v>
      </c>
      <c r="G185" s="175" t="s">
        <v>1091</v>
      </c>
      <c r="H185" s="176">
        <v>1</v>
      </c>
      <c r="I185" s="177"/>
      <c r="J185" s="178">
        <f>ROUND(I185*H185,2)</f>
        <v>0</v>
      </c>
      <c r="K185" s="174" t="s">
        <v>262</v>
      </c>
      <c r="L185" s="39"/>
      <c r="M185" s="179" t="s">
        <v>1</v>
      </c>
      <c r="N185" s="180" t="s">
        <v>44</v>
      </c>
      <c r="O185" s="77"/>
      <c r="P185" s="181">
        <f>O185*H185</f>
        <v>0</v>
      </c>
      <c r="Q185" s="181">
        <v>0.0018</v>
      </c>
      <c r="R185" s="181">
        <f>Q185*H185</f>
        <v>0.0018</v>
      </c>
      <c r="S185" s="181">
        <v>0</v>
      </c>
      <c r="T185" s="18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3" t="s">
        <v>263</v>
      </c>
      <c r="AT185" s="183" t="s">
        <v>258</v>
      </c>
      <c r="AU185" s="183" t="s">
        <v>90</v>
      </c>
      <c r="AY185" s="19" t="s">
        <v>255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19" t="s">
        <v>87</v>
      </c>
      <c r="BK185" s="184">
        <f>ROUND(I185*H185,2)</f>
        <v>0</v>
      </c>
      <c r="BL185" s="19" t="s">
        <v>263</v>
      </c>
      <c r="BM185" s="183" t="s">
        <v>2476</v>
      </c>
    </row>
    <row r="186" s="13" customFormat="1">
      <c r="A186" s="13"/>
      <c r="B186" s="185"/>
      <c r="C186" s="13"/>
      <c r="D186" s="186" t="s">
        <v>265</v>
      </c>
      <c r="E186" s="187" t="s">
        <v>1</v>
      </c>
      <c r="F186" s="188" t="s">
        <v>2274</v>
      </c>
      <c r="G186" s="13"/>
      <c r="H186" s="187" t="s">
        <v>1</v>
      </c>
      <c r="I186" s="189"/>
      <c r="J186" s="13"/>
      <c r="K186" s="13"/>
      <c r="L186" s="185"/>
      <c r="M186" s="190"/>
      <c r="N186" s="191"/>
      <c r="O186" s="191"/>
      <c r="P186" s="191"/>
      <c r="Q186" s="191"/>
      <c r="R186" s="191"/>
      <c r="S186" s="191"/>
      <c r="T186" s="19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87" t="s">
        <v>265</v>
      </c>
      <c r="AU186" s="187" t="s">
        <v>90</v>
      </c>
      <c r="AV186" s="13" t="s">
        <v>87</v>
      </c>
      <c r="AW186" s="13" t="s">
        <v>35</v>
      </c>
      <c r="AX186" s="13" t="s">
        <v>79</v>
      </c>
      <c r="AY186" s="187" t="s">
        <v>255</v>
      </c>
    </row>
    <row r="187" s="14" customFormat="1">
      <c r="A187" s="14"/>
      <c r="B187" s="193"/>
      <c r="C187" s="14"/>
      <c r="D187" s="186" t="s">
        <v>265</v>
      </c>
      <c r="E187" s="194" t="s">
        <v>1</v>
      </c>
      <c r="F187" s="195" t="s">
        <v>87</v>
      </c>
      <c r="G187" s="14"/>
      <c r="H187" s="196">
        <v>1</v>
      </c>
      <c r="I187" s="197"/>
      <c r="J187" s="14"/>
      <c r="K187" s="14"/>
      <c r="L187" s="193"/>
      <c r="M187" s="198"/>
      <c r="N187" s="199"/>
      <c r="O187" s="199"/>
      <c r="P187" s="199"/>
      <c r="Q187" s="199"/>
      <c r="R187" s="199"/>
      <c r="S187" s="199"/>
      <c r="T187" s="20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194" t="s">
        <v>265</v>
      </c>
      <c r="AU187" s="194" t="s">
        <v>90</v>
      </c>
      <c r="AV187" s="14" t="s">
        <v>90</v>
      </c>
      <c r="AW187" s="14" t="s">
        <v>35</v>
      </c>
      <c r="AX187" s="14" t="s">
        <v>87</v>
      </c>
      <c r="AY187" s="194" t="s">
        <v>255</v>
      </c>
    </row>
    <row r="188" s="2" customFormat="1" ht="24.15" customHeight="1">
      <c r="A188" s="38"/>
      <c r="B188" s="171"/>
      <c r="C188" s="172" t="s">
        <v>263</v>
      </c>
      <c r="D188" s="172" t="s">
        <v>258</v>
      </c>
      <c r="E188" s="173" t="s">
        <v>1102</v>
      </c>
      <c r="F188" s="174" t="s">
        <v>1103</v>
      </c>
      <c r="G188" s="175" t="s">
        <v>261</v>
      </c>
      <c r="H188" s="176">
        <v>1</v>
      </c>
      <c r="I188" s="177"/>
      <c r="J188" s="178">
        <f>ROUND(I188*H188,2)</f>
        <v>0</v>
      </c>
      <c r="K188" s="174" t="s">
        <v>262</v>
      </c>
      <c r="L188" s="39"/>
      <c r="M188" s="179" t="s">
        <v>1</v>
      </c>
      <c r="N188" s="180" t="s">
        <v>44</v>
      </c>
      <c r="O188" s="77"/>
      <c r="P188" s="181">
        <f>O188*H188</f>
        <v>0</v>
      </c>
      <c r="Q188" s="181">
        <v>0.00023000000000000001</v>
      </c>
      <c r="R188" s="181">
        <f>Q188*H188</f>
        <v>0.00023000000000000001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263</v>
      </c>
      <c r="AT188" s="183" t="s">
        <v>258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263</v>
      </c>
      <c r="BM188" s="183" t="s">
        <v>2477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2274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3" customFormat="1">
      <c r="A190" s="13"/>
      <c r="B190" s="185"/>
      <c r="C190" s="13"/>
      <c r="D190" s="186" t="s">
        <v>265</v>
      </c>
      <c r="E190" s="187" t="s">
        <v>1</v>
      </c>
      <c r="F190" s="188" t="s">
        <v>1105</v>
      </c>
      <c r="G190" s="13"/>
      <c r="H190" s="187" t="s">
        <v>1</v>
      </c>
      <c r="I190" s="189"/>
      <c r="J190" s="13"/>
      <c r="K190" s="13"/>
      <c r="L190" s="185"/>
      <c r="M190" s="190"/>
      <c r="N190" s="191"/>
      <c r="O190" s="191"/>
      <c r="P190" s="191"/>
      <c r="Q190" s="191"/>
      <c r="R190" s="191"/>
      <c r="S190" s="191"/>
      <c r="T190" s="19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87" t="s">
        <v>265</v>
      </c>
      <c r="AU190" s="187" t="s">
        <v>90</v>
      </c>
      <c r="AV190" s="13" t="s">
        <v>87</v>
      </c>
      <c r="AW190" s="13" t="s">
        <v>35</v>
      </c>
      <c r="AX190" s="13" t="s">
        <v>79</v>
      </c>
      <c r="AY190" s="187" t="s">
        <v>255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87</v>
      </c>
      <c r="G191" s="14"/>
      <c r="H191" s="196">
        <v>1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87</v>
      </c>
      <c r="AY191" s="194" t="s">
        <v>255</v>
      </c>
    </row>
    <row r="192" s="2" customFormat="1" ht="16.5" customHeight="1">
      <c r="A192" s="38"/>
      <c r="B192" s="171"/>
      <c r="C192" s="172" t="s">
        <v>337</v>
      </c>
      <c r="D192" s="172" t="s">
        <v>258</v>
      </c>
      <c r="E192" s="173" t="s">
        <v>1106</v>
      </c>
      <c r="F192" s="174" t="s">
        <v>1107</v>
      </c>
      <c r="G192" s="175" t="s">
        <v>1091</v>
      </c>
      <c r="H192" s="176">
        <v>1</v>
      </c>
      <c r="I192" s="177"/>
      <c r="J192" s="178">
        <f>ROUND(I192*H192,2)</f>
        <v>0</v>
      </c>
      <c r="K192" s="174" t="s">
        <v>1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0.01247</v>
      </c>
      <c r="R192" s="181">
        <f>Q192*H192</f>
        <v>0.01247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263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263</v>
      </c>
      <c r="BM192" s="183" t="s">
        <v>2478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2274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87</v>
      </c>
      <c r="AY194" s="194" t="s">
        <v>255</v>
      </c>
    </row>
    <row r="195" s="2" customFormat="1" ht="49.05" customHeight="1">
      <c r="A195" s="38"/>
      <c r="B195" s="171"/>
      <c r="C195" s="172" t="s">
        <v>340</v>
      </c>
      <c r="D195" s="172" t="s">
        <v>258</v>
      </c>
      <c r="E195" s="173" t="s">
        <v>1109</v>
      </c>
      <c r="F195" s="174" t="s">
        <v>1110</v>
      </c>
      <c r="G195" s="175" t="s">
        <v>759</v>
      </c>
      <c r="H195" s="224"/>
      <c r="I195" s="177"/>
      <c r="J195" s="178">
        <f>ROUND(I195*H195,2)</f>
        <v>0</v>
      </c>
      <c r="K195" s="174" t="s">
        <v>262</v>
      </c>
      <c r="L195" s="39"/>
      <c r="M195" s="179" t="s">
        <v>1</v>
      </c>
      <c r="N195" s="180" t="s">
        <v>44</v>
      </c>
      <c r="O195" s="77"/>
      <c r="P195" s="181">
        <f>O195*H195</f>
        <v>0</v>
      </c>
      <c r="Q195" s="181">
        <v>0</v>
      </c>
      <c r="R195" s="181">
        <f>Q195*H195</f>
        <v>0</v>
      </c>
      <c r="S195" s="181">
        <v>0</v>
      </c>
      <c r="T195" s="18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3" t="s">
        <v>263</v>
      </c>
      <c r="AT195" s="183" t="s">
        <v>258</v>
      </c>
      <c r="AU195" s="183" t="s">
        <v>90</v>
      </c>
      <c r="AY195" s="19" t="s">
        <v>255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19" t="s">
        <v>87</v>
      </c>
      <c r="BK195" s="184">
        <f>ROUND(I195*H195,2)</f>
        <v>0</v>
      </c>
      <c r="BL195" s="19" t="s">
        <v>263</v>
      </c>
      <c r="BM195" s="183" t="s">
        <v>2479</v>
      </c>
    </row>
    <row r="196" s="12" customFormat="1" ht="22.8" customHeight="1">
      <c r="A196" s="12"/>
      <c r="B196" s="158"/>
      <c r="C196" s="12"/>
      <c r="D196" s="159" t="s">
        <v>78</v>
      </c>
      <c r="E196" s="169" t="s">
        <v>741</v>
      </c>
      <c r="F196" s="169" t="s">
        <v>742</v>
      </c>
      <c r="G196" s="12"/>
      <c r="H196" s="12"/>
      <c r="I196" s="161"/>
      <c r="J196" s="170">
        <f>BK196</f>
        <v>0</v>
      </c>
      <c r="K196" s="12"/>
      <c r="L196" s="158"/>
      <c r="M196" s="163"/>
      <c r="N196" s="164"/>
      <c r="O196" s="164"/>
      <c r="P196" s="165">
        <f>SUM(P197:P207)</f>
        <v>0</v>
      </c>
      <c r="Q196" s="164"/>
      <c r="R196" s="165">
        <f>SUM(R197:R207)</f>
        <v>0.71302249999999989</v>
      </c>
      <c r="S196" s="164"/>
      <c r="T196" s="166">
        <f>SUM(T197:T207)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59" t="s">
        <v>90</v>
      </c>
      <c r="AT196" s="167" t="s">
        <v>78</v>
      </c>
      <c r="AU196" s="167" t="s">
        <v>87</v>
      </c>
      <c r="AY196" s="159" t="s">
        <v>255</v>
      </c>
      <c r="BK196" s="168">
        <f>SUM(BK197:BK207)</f>
        <v>0</v>
      </c>
    </row>
    <row r="197" s="2" customFormat="1" ht="37.8" customHeight="1">
      <c r="A197" s="38"/>
      <c r="B197" s="171"/>
      <c r="C197" s="172" t="s">
        <v>343</v>
      </c>
      <c r="D197" s="172" t="s">
        <v>258</v>
      </c>
      <c r="E197" s="173" t="s">
        <v>743</v>
      </c>
      <c r="F197" s="174" t="s">
        <v>744</v>
      </c>
      <c r="G197" s="175" t="s">
        <v>693</v>
      </c>
      <c r="H197" s="176">
        <v>74.5</v>
      </c>
      <c r="I197" s="177"/>
      <c r="J197" s="178">
        <f>ROUND(I197*H197,2)</f>
        <v>0</v>
      </c>
      <c r="K197" s="174" t="s">
        <v>262</v>
      </c>
      <c r="L197" s="39"/>
      <c r="M197" s="179" t="s">
        <v>1</v>
      </c>
      <c r="N197" s="180" t="s">
        <v>44</v>
      </c>
      <c r="O197" s="77"/>
      <c r="P197" s="181">
        <f>O197*H197</f>
        <v>0</v>
      </c>
      <c r="Q197" s="181">
        <v>0.0070499999999999998</v>
      </c>
      <c r="R197" s="181">
        <f>Q197*H197</f>
        <v>0.52522499999999994</v>
      </c>
      <c r="S197" s="181">
        <v>0</v>
      </c>
      <c r="T197" s="18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3" t="s">
        <v>263</v>
      </c>
      <c r="AT197" s="183" t="s">
        <v>258</v>
      </c>
      <c r="AU197" s="183" t="s">
        <v>90</v>
      </c>
      <c r="AY197" s="19" t="s">
        <v>255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19" t="s">
        <v>87</v>
      </c>
      <c r="BK197" s="184">
        <f>ROUND(I197*H197,2)</f>
        <v>0</v>
      </c>
      <c r="BL197" s="19" t="s">
        <v>263</v>
      </c>
      <c r="BM197" s="183" t="s">
        <v>2480</v>
      </c>
    </row>
    <row r="198" s="13" customFormat="1">
      <c r="A198" s="13"/>
      <c r="B198" s="185"/>
      <c r="C198" s="13"/>
      <c r="D198" s="186" t="s">
        <v>265</v>
      </c>
      <c r="E198" s="187" t="s">
        <v>1</v>
      </c>
      <c r="F198" s="188" t="s">
        <v>2274</v>
      </c>
      <c r="G198" s="13"/>
      <c r="H198" s="187" t="s">
        <v>1</v>
      </c>
      <c r="I198" s="189"/>
      <c r="J198" s="13"/>
      <c r="K198" s="13"/>
      <c r="L198" s="185"/>
      <c r="M198" s="190"/>
      <c r="N198" s="191"/>
      <c r="O198" s="191"/>
      <c r="P198" s="191"/>
      <c r="Q198" s="191"/>
      <c r="R198" s="191"/>
      <c r="S198" s="191"/>
      <c r="T198" s="19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187" t="s">
        <v>265</v>
      </c>
      <c r="AU198" s="187" t="s">
        <v>90</v>
      </c>
      <c r="AV198" s="13" t="s">
        <v>87</v>
      </c>
      <c r="AW198" s="13" t="s">
        <v>35</v>
      </c>
      <c r="AX198" s="13" t="s">
        <v>79</v>
      </c>
      <c r="AY198" s="187" t="s">
        <v>255</v>
      </c>
    </row>
    <row r="199" s="14" customFormat="1">
      <c r="A199" s="14"/>
      <c r="B199" s="193"/>
      <c r="C199" s="14"/>
      <c r="D199" s="186" t="s">
        <v>265</v>
      </c>
      <c r="E199" s="194" t="s">
        <v>1</v>
      </c>
      <c r="F199" s="195" t="s">
        <v>2464</v>
      </c>
      <c r="G199" s="14"/>
      <c r="H199" s="196">
        <v>74.5</v>
      </c>
      <c r="I199" s="197"/>
      <c r="J199" s="14"/>
      <c r="K199" s="14"/>
      <c r="L199" s="193"/>
      <c r="M199" s="198"/>
      <c r="N199" s="199"/>
      <c r="O199" s="199"/>
      <c r="P199" s="199"/>
      <c r="Q199" s="199"/>
      <c r="R199" s="199"/>
      <c r="S199" s="199"/>
      <c r="T199" s="20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194" t="s">
        <v>265</v>
      </c>
      <c r="AU199" s="194" t="s">
        <v>90</v>
      </c>
      <c r="AV199" s="14" t="s">
        <v>90</v>
      </c>
      <c r="AW199" s="14" t="s">
        <v>35</v>
      </c>
      <c r="AX199" s="14" t="s">
        <v>79</v>
      </c>
      <c r="AY199" s="194" t="s">
        <v>255</v>
      </c>
    </row>
    <row r="200" s="15" customFormat="1">
      <c r="A200" s="15"/>
      <c r="B200" s="201"/>
      <c r="C200" s="15"/>
      <c r="D200" s="186" t="s">
        <v>265</v>
      </c>
      <c r="E200" s="202" t="s">
        <v>1</v>
      </c>
      <c r="F200" s="203" t="s">
        <v>269</v>
      </c>
      <c r="G200" s="15"/>
      <c r="H200" s="204">
        <v>74.5</v>
      </c>
      <c r="I200" s="205"/>
      <c r="J200" s="15"/>
      <c r="K200" s="15"/>
      <c r="L200" s="201"/>
      <c r="M200" s="206"/>
      <c r="N200" s="207"/>
      <c r="O200" s="207"/>
      <c r="P200" s="207"/>
      <c r="Q200" s="207"/>
      <c r="R200" s="207"/>
      <c r="S200" s="207"/>
      <c r="T200" s="208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02" t="s">
        <v>265</v>
      </c>
      <c r="AU200" s="202" t="s">
        <v>90</v>
      </c>
      <c r="AV200" s="15" t="s">
        <v>270</v>
      </c>
      <c r="AW200" s="15" t="s">
        <v>35</v>
      </c>
      <c r="AX200" s="15" t="s">
        <v>87</v>
      </c>
      <c r="AY200" s="202" t="s">
        <v>255</v>
      </c>
    </row>
    <row r="201" s="2" customFormat="1" ht="37.8" customHeight="1">
      <c r="A201" s="38"/>
      <c r="B201" s="171"/>
      <c r="C201" s="209" t="s">
        <v>348</v>
      </c>
      <c r="D201" s="209" t="s">
        <v>277</v>
      </c>
      <c r="E201" s="210" t="s">
        <v>748</v>
      </c>
      <c r="F201" s="211" t="s">
        <v>749</v>
      </c>
      <c r="G201" s="212" t="s">
        <v>693</v>
      </c>
      <c r="H201" s="213">
        <v>85.674999999999997</v>
      </c>
      <c r="I201" s="214"/>
      <c r="J201" s="215">
        <f>ROUND(I201*H201,2)</f>
        <v>0</v>
      </c>
      <c r="K201" s="211" t="s">
        <v>262</v>
      </c>
      <c r="L201" s="216"/>
      <c r="M201" s="217" t="s">
        <v>1</v>
      </c>
      <c r="N201" s="218" t="s">
        <v>44</v>
      </c>
      <c r="O201" s="77"/>
      <c r="P201" s="181">
        <f>O201*H201</f>
        <v>0</v>
      </c>
      <c r="Q201" s="181">
        <v>0.0020999999999999999</v>
      </c>
      <c r="R201" s="181">
        <f>Q201*H201</f>
        <v>0.17991749999999998</v>
      </c>
      <c r="S201" s="181">
        <v>0</v>
      </c>
      <c r="T201" s="18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3" t="s">
        <v>397</v>
      </c>
      <c r="AT201" s="183" t="s">
        <v>277</v>
      </c>
      <c r="AU201" s="183" t="s">
        <v>90</v>
      </c>
      <c r="AY201" s="19" t="s">
        <v>255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19" t="s">
        <v>87</v>
      </c>
      <c r="BK201" s="184">
        <f>ROUND(I201*H201,2)</f>
        <v>0</v>
      </c>
      <c r="BL201" s="19" t="s">
        <v>263</v>
      </c>
      <c r="BM201" s="183" t="s">
        <v>2481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2482</v>
      </c>
      <c r="G202" s="14"/>
      <c r="H202" s="196">
        <v>85.674999999999997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87</v>
      </c>
      <c r="AY202" s="194" t="s">
        <v>255</v>
      </c>
    </row>
    <row r="203" s="2" customFormat="1" ht="24.15" customHeight="1">
      <c r="A203" s="38"/>
      <c r="B203" s="171"/>
      <c r="C203" s="172" t="s">
        <v>7</v>
      </c>
      <c r="D203" s="172" t="s">
        <v>258</v>
      </c>
      <c r="E203" s="173" t="s">
        <v>752</v>
      </c>
      <c r="F203" s="174" t="s">
        <v>753</v>
      </c>
      <c r="G203" s="175" t="s">
        <v>297</v>
      </c>
      <c r="H203" s="176">
        <v>39.399999999999999</v>
      </c>
      <c r="I203" s="177"/>
      <c r="J203" s="178">
        <f>ROUND(I203*H203,2)</f>
        <v>0</v>
      </c>
      <c r="K203" s="174" t="s">
        <v>262</v>
      </c>
      <c r="L203" s="39"/>
      <c r="M203" s="179" t="s">
        <v>1</v>
      </c>
      <c r="N203" s="180" t="s">
        <v>44</v>
      </c>
      <c r="O203" s="77"/>
      <c r="P203" s="181">
        <f>O203*H203</f>
        <v>0</v>
      </c>
      <c r="Q203" s="181">
        <v>0.00020000000000000001</v>
      </c>
      <c r="R203" s="181">
        <f>Q203*H203</f>
        <v>0.0078799999999999999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263</v>
      </c>
      <c r="AT203" s="183" t="s">
        <v>258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263</v>
      </c>
      <c r="BM203" s="183" t="s">
        <v>2483</v>
      </c>
    </row>
    <row r="204" s="13" customFormat="1">
      <c r="A204" s="13"/>
      <c r="B204" s="185"/>
      <c r="C204" s="13"/>
      <c r="D204" s="186" t="s">
        <v>265</v>
      </c>
      <c r="E204" s="187" t="s">
        <v>1</v>
      </c>
      <c r="F204" s="188" t="s">
        <v>2274</v>
      </c>
      <c r="G204" s="13"/>
      <c r="H204" s="187" t="s">
        <v>1</v>
      </c>
      <c r="I204" s="189"/>
      <c r="J204" s="13"/>
      <c r="K204" s="13"/>
      <c r="L204" s="185"/>
      <c r="M204" s="190"/>
      <c r="N204" s="191"/>
      <c r="O204" s="191"/>
      <c r="P204" s="191"/>
      <c r="Q204" s="191"/>
      <c r="R204" s="191"/>
      <c r="S204" s="191"/>
      <c r="T204" s="19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187" t="s">
        <v>265</v>
      </c>
      <c r="AU204" s="187" t="s">
        <v>90</v>
      </c>
      <c r="AV204" s="13" t="s">
        <v>87</v>
      </c>
      <c r="AW204" s="13" t="s">
        <v>35</v>
      </c>
      <c r="AX204" s="13" t="s">
        <v>79</v>
      </c>
      <c r="AY204" s="187" t="s">
        <v>255</v>
      </c>
    </row>
    <row r="205" s="14" customFormat="1">
      <c r="A205" s="14"/>
      <c r="B205" s="193"/>
      <c r="C205" s="14"/>
      <c r="D205" s="186" t="s">
        <v>265</v>
      </c>
      <c r="E205" s="194" t="s">
        <v>1</v>
      </c>
      <c r="F205" s="195" t="s">
        <v>2484</v>
      </c>
      <c r="G205" s="14"/>
      <c r="H205" s="196">
        <v>39.399999999999999</v>
      </c>
      <c r="I205" s="197"/>
      <c r="J205" s="14"/>
      <c r="K205" s="14"/>
      <c r="L205" s="193"/>
      <c r="M205" s="198"/>
      <c r="N205" s="199"/>
      <c r="O205" s="199"/>
      <c r="P205" s="199"/>
      <c r="Q205" s="199"/>
      <c r="R205" s="199"/>
      <c r="S205" s="199"/>
      <c r="T205" s="20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194" t="s">
        <v>265</v>
      </c>
      <c r="AU205" s="194" t="s">
        <v>90</v>
      </c>
      <c r="AV205" s="14" t="s">
        <v>90</v>
      </c>
      <c r="AW205" s="14" t="s">
        <v>35</v>
      </c>
      <c r="AX205" s="14" t="s">
        <v>79</v>
      </c>
      <c r="AY205" s="194" t="s">
        <v>255</v>
      </c>
    </row>
    <row r="206" s="15" customFormat="1">
      <c r="A206" s="15"/>
      <c r="B206" s="201"/>
      <c r="C206" s="15"/>
      <c r="D206" s="186" t="s">
        <v>265</v>
      </c>
      <c r="E206" s="202" t="s">
        <v>1</v>
      </c>
      <c r="F206" s="203" t="s">
        <v>269</v>
      </c>
      <c r="G206" s="15"/>
      <c r="H206" s="204">
        <v>39.399999999999999</v>
      </c>
      <c r="I206" s="205"/>
      <c r="J206" s="15"/>
      <c r="K206" s="15"/>
      <c r="L206" s="201"/>
      <c r="M206" s="206"/>
      <c r="N206" s="207"/>
      <c r="O206" s="207"/>
      <c r="P206" s="207"/>
      <c r="Q206" s="207"/>
      <c r="R206" s="207"/>
      <c r="S206" s="207"/>
      <c r="T206" s="208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02" t="s">
        <v>265</v>
      </c>
      <c r="AU206" s="202" t="s">
        <v>90</v>
      </c>
      <c r="AV206" s="15" t="s">
        <v>270</v>
      </c>
      <c r="AW206" s="15" t="s">
        <v>35</v>
      </c>
      <c r="AX206" s="15" t="s">
        <v>87</v>
      </c>
      <c r="AY206" s="202" t="s">
        <v>255</v>
      </c>
    </row>
    <row r="207" s="2" customFormat="1" ht="76.35" customHeight="1">
      <c r="A207" s="38"/>
      <c r="B207" s="171"/>
      <c r="C207" s="172" t="s">
        <v>357</v>
      </c>
      <c r="D207" s="172" t="s">
        <v>258</v>
      </c>
      <c r="E207" s="173" t="s">
        <v>757</v>
      </c>
      <c r="F207" s="174" t="s">
        <v>758</v>
      </c>
      <c r="G207" s="175" t="s">
        <v>759</v>
      </c>
      <c r="H207" s="224"/>
      <c r="I207" s="177"/>
      <c r="J207" s="178">
        <f>ROUND(I207*H207,2)</f>
        <v>0</v>
      </c>
      <c r="K207" s="174" t="s">
        <v>262</v>
      </c>
      <c r="L207" s="39"/>
      <c r="M207" s="179" t="s">
        <v>1</v>
      </c>
      <c r="N207" s="180" t="s">
        <v>44</v>
      </c>
      <c r="O207" s="77"/>
      <c r="P207" s="181">
        <f>O207*H207</f>
        <v>0</v>
      </c>
      <c r="Q207" s="181">
        <v>0</v>
      </c>
      <c r="R207" s="181">
        <f>Q207*H207</f>
        <v>0</v>
      </c>
      <c r="S207" s="181">
        <v>0</v>
      </c>
      <c r="T207" s="18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3" t="s">
        <v>263</v>
      </c>
      <c r="AT207" s="183" t="s">
        <v>258</v>
      </c>
      <c r="AU207" s="183" t="s">
        <v>90</v>
      </c>
      <c r="AY207" s="19" t="s">
        <v>255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19" t="s">
        <v>87</v>
      </c>
      <c r="BK207" s="184">
        <f>ROUND(I207*H207,2)</f>
        <v>0</v>
      </c>
      <c r="BL207" s="19" t="s">
        <v>263</v>
      </c>
      <c r="BM207" s="183" t="s">
        <v>2485</v>
      </c>
    </row>
    <row r="208" s="12" customFormat="1" ht="22.8" customHeight="1">
      <c r="A208" s="12"/>
      <c r="B208" s="158"/>
      <c r="C208" s="12"/>
      <c r="D208" s="159" t="s">
        <v>78</v>
      </c>
      <c r="E208" s="169" t="s">
        <v>761</v>
      </c>
      <c r="F208" s="169" t="s">
        <v>762</v>
      </c>
      <c r="G208" s="12"/>
      <c r="H208" s="12"/>
      <c r="I208" s="161"/>
      <c r="J208" s="170">
        <f>BK208</f>
        <v>0</v>
      </c>
      <c r="K208" s="12"/>
      <c r="L208" s="158"/>
      <c r="M208" s="163"/>
      <c r="N208" s="164"/>
      <c r="O208" s="164"/>
      <c r="P208" s="165">
        <f>SUM(P209:P250)</f>
        <v>0</v>
      </c>
      <c r="Q208" s="164"/>
      <c r="R208" s="165">
        <f>SUM(R209:R250)</f>
        <v>0.047640000000000002</v>
      </c>
      <c r="S208" s="164"/>
      <c r="T208" s="166">
        <f>SUM(T209:T250)</f>
        <v>0.050900000000000001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159" t="s">
        <v>90</v>
      </c>
      <c r="AT208" s="167" t="s">
        <v>78</v>
      </c>
      <c r="AU208" s="167" t="s">
        <v>87</v>
      </c>
      <c r="AY208" s="159" t="s">
        <v>255</v>
      </c>
      <c r="BK208" s="168">
        <f>SUM(BK209:BK250)</f>
        <v>0</v>
      </c>
    </row>
    <row r="209" s="2" customFormat="1" ht="24.15" customHeight="1">
      <c r="A209" s="38"/>
      <c r="B209" s="171"/>
      <c r="C209" s="172" t="s">
        <v>362</v>
      </c>
      <c r="D209" s="172" t="s">
        <v>258</v>
      </c>
      <c r="E209" s="173" t="s">
        <v>763</v>
      </c>
      <c r="F209" s="174" t="s">
        <v>764</v>
      </c>
      <c r="G209" s="175" t="s">
        <v>261</v>
      </c>
      <c r="H209" s="176">
        <v>2</v>
      </c>
      <c r="I209" s="177"/>
      <c r="J209" s="178">
        <f>ROUND(I209*H209,2)</f>
        <v>0</v>
      </c>
      <c r="K209" s="174" t="s">
        <v>262</v>
      </c>
      <c r="L209" s="39"/>
      <c r="M209" s="179" t="s">
        <v>1</v>
      </c>
      <c r="N209" s="180" t="s">
        <v>44</v>
      </c>
      <c r="O209" s="77"/>
      <c r="P209" s="181">
        <f>O209*H209</f>
        <v>0</v>
      </c>
      <c r="Q209" s="181">
        <v>0</v>
      </c>
      <c r="R209" s="181">
        <f>Q209*H209</f>
        <v>0</v>
      </c>
      <c r="S209" s="181">
        <v>0.001</v>
      </c>
      <c r="T209" s="182">
        <f>S209*H209</f>
        <v>0.002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83" t="s">
        <v>263</v>
      </c>
      <c r="AT209" s="183" t="s">
        <v>258</v>
      </c>
      <c r="AU209" s="183" t="s">
        <v>90</v>
      </c>
      <c r="AY209" s="19" t="s">
        <v>255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19" t="s">
        <v>87</v>
      </c>
      <c r="BK209" s="184">
        <f>ROUND(I209*H209,2)</f>
        <v>0</v>
      </c>
      <c r="BL209" s="19" t="s">
        <v>263</v>
      </c>
      <c r="BM209" s="183" t="s">
        <v>2486</v>
      </c>
    </row>
    <row r="210" s="13" customFormat="1">
      <c r="A210" s="13"/>
      <c r="B210" s="185"/>
      <c r="C210" s="13"/>
      <c r="D210" s="186" t="s">
        <v>265</v>
      </c>
      <c r="E210" s="187" t="s">
        <v>1</v>
      </c>
      <c r="F210" s="188" t="s">
        <v>1117</v>
      </c>
      <c r="G210" s="13"/>
      <c r="H210" s="187" t="s">
        <v>1</v>
      </c>
      <c r="I210" s="189"/>
      <c r="J210" s="13"/>
      <c r="K210" s="13"/>
      <c r="L210" s="185"/>
      <c r="M210" s="190"/>
      <c r="N210" s="191"/>
      <c r="O210" s="191"/>
      <c r="P210" s="191"/>
      <c r="Q210" s="191"/>
      <c r="R210" s="191"/>
      <c r="S210" s="191"/>
      <c r="T210" s="19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87" t="s">
        <v>265</v>
      </c>
      <c r="AU210" s="187" t="s">
        <v>90</v>
      </c>
      <c r="AV210" s="13" t="s">
        <v>87</v>
      </c>
      <c r="AW210" s="13" t="s">
        <v>35</v>
      </c>
      <c r="AX210" s="13" t="s">
        <v>79</v>
      </c>
      <c r="AY210" s="187" t="s">
        <v>255</v>
      </c>
    </row>
    <row r="211" s="13" customFormat="1">
      <c r="A211" s="13"/>
      <c r="B211" s="185"/>
      <c r="C211" s="13"/>
      <c r="D211" s="186" t="s">
        <v>265</v>
      </c>
      <c r="E211" s="187" t="s">
        <v>1</v>
      </c>
      <c r="F211" s="188" t="s">
        <v>2274</v>
      </c>
      <c r="G211" s="13"/>
      <c r="H211" s="187" t="s">
        <v>1</v>
      </c>
      <c r="I211" s="189"/>
      <c r="J211" s="13"/>
      <c r="K211" s="13"/>
      <c r="L211" s="185"/>
      <c r="M211" s="190"/>
      <c r="N211" s="191"/>
      <c r="O211" s="191"/>
      <c r="P211" s="191"/>
      <c r="Q211" s="191"/>
      <c r="R211" s="191"/>
      <c r="S211" s="191"/>
      <c r="T211" s="19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87" t="s">
        <v>265</v>
      </c>
      <c r="AU211" s="187" t="s">
        <v>90</v>
      </c>
      <c r="AV211" s="13" t="s">
        <v>87</v>
      </c>
      <c r="AW211" s="13" t="s">
        <v>35</v>
      </c>
      <c r="AX211" s="13" t="s">
        <v>79</v>
      </c>
      <c r="AY211" s="187" t="s">
        <v>255</v>
      </c>
    </row>
    <row r="212" s="14" customFormat="1">
      <c r="A212" s="14"/>
      <c r="B212" s="193"/>
      <c r="C212" s="14"/>
      <c r="D212" s="186" t="s">
        <v>265</v>
      </c>
      <c r="E212" s="194" t="s">
        <v>1</v>
      </c>
      <c r="F212" s="195" t="s">
        <v>90</v>
      </c>
      <c r="G212" s="14"/>
      <c r="H212" s="196">
        <v>2</v>
      </c>
      <c r="I212" s="197"/>
      <c r="J212" s="14"/>
      <c r="K212" s="14"/>
      <c r="L212" s="193"/>
      <c r="M212" s="198"/>
      <c r="N212" s="199"/>
      <c r="O212" s="199"/>
      <c r="P212" s="199"/>
      <c r="Q212" s="199"/>
      <c r="R212" s="199"/>
      <c r="S212" s="199"/>
      <c r="T212" s="20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194" t="s">
        <v>265</v>
      </c>
      <c r="AU212" s="194" t="s">
        <v>90</v>
      </c>
      <c r="AV212" s="14" t="s">
        <v>90</v>
      </c>
      <c r="AW212" s="14" t="s">
        <v>35</v>
      </c>
      <c r="AX212" s="14" t="s">
        <v>79</v>
      </c>
      <c r="AY212" s="194" t="s">
        <v>255</v>
      </c>
    </row>
    <row r="213" s="15" customFormat="1">
      <c r="A213" s="15"/>
      <c r="B213" s="201"/>
      <c r="C213" s="15"/>
      <c r="D213" s="186" t="s">
        <v>265</v>
      </c>
      <c r="E213" s="202" t="s">
        <v>1</v>
      </c>
      <c r="F213" s="203" t="s">
        <v>269</v>
      </c>
      <c r="G213" s="15"/>
      <c r="H213" s="204">
        <v>2</v>
      </c>
      <c r="I213" s="205"/>
      <c r="J213" s="15"/>
      <c r="K213" s="15"/>
      <c r="L213" s="201"/>
      <c r="M213" s="206"/>
      <c r="N213" s="207"/>
      <c r="O213" s="207"/>
      <c r="P213" s="207"/>
      <c r="Q213" s="207"/>
      <c r="R213" s="207"/>
      <c r="S213" s="207"/>
      <c r="T213" s="208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02" t="s">
        <v>265</v>
      </c>
      <c r="AU213" s="202" t="s">
        <v>90</v>
      </c>
      <c r="AV213" s="15" t="s">
        <v>270</v>
      </c>
      <c r="AW213" s="15" t="s">
        <v>35</v>
      </c>
      <c r="AX213" s="15" t="s">
        <v>87</v>
      </c>
      <c r="AY213" s="202" t="s">
        <v>255</v>
      </c>
    </row>
    <row r="214" s="2" customFormat="1" ht="37.8" customHeight="1">
      <c r="A214" s="38"/>
      <c r="B214" s="171"/>
      <c r="C214" s="172" t="s">
        <v>366</v>
      </c>
      <c r="D214" s="172" t="s">
        <v>258</v>
      </c>
      <c r="E214" s="173" t="s">
        <v>1118</v>
      </c>
      <c r="F214" s="174" t="s">
        <v>1119</v>
      </c>
      <c r="G214" s="175" t="s">
        <v>261</v>
      </c>
      <c r="H214" s="176">
        <v>2</v>
      </c>
      <c r="I214" s="177"/>
      <c r="J214" s="178">
        <f>ROUND(I214*H214,2)</f>
        <v>0</v>
      </c>
      <c r="K214" s="174" t="s">
        <v>262</v>
      </c>
      <c r="L214" s="39"/>
      <c r="M214" s="179" t="s">
        <v>1</v>
      </c>
      <c r="N214" s="180" t="s">
        <v>44</v>
      </c>
      <c r="O214" s="77"/>
      <c r="P214" s="181">
        <f>O214*H214</f>
        <v>0</v>
      </c>
      <c r="Q214" s="181">
        <v>0</v>
      </c>
      <c r="R214" s="181">
        <f>Q214*H214</f>
        <v>0</v>
      </c>
      <c r="S214" s="181">
        <v>0</v>
      </c>
      <c r="T214" s="18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3" t="s">
        <v>263</v>
      </c>
      <c r="AT214" s="183" t="s">
        <v>258</v>
      </c>
      <c r="AU214" s="183" t="s">
        <v>90</v>
      </c>
      <c r="AY214" s="19" t="s">
        <v>255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19" t="s">
        <v>87</v>
      </c>
      <c r="BK214" s="184">
        <f>ROUND(I214*H214,2)</f>
        <v>0</v>
      </c>
      <c r="BL214" s="19" t="s">
        <v>263</v>
      </c>
      <c r="BM214" s="183" t="s">
        <v>2487</v>
      </c>
    </row>
    <row r="215" s="13" customFormat="1">
      <c r="A215" s="13"/>
      <c r="B215" s="185"/>
      <c r="C215" s="13"/>
      <c r="D215" s="186" t="s">
        <v>265</v>
      </c>
      <c r="E215" s="187" t="s">
        <v>1</v>
      </c>
      <c r="F215" s="188" t="s">
        <v>2488</v>
      </c>
      <c r="G215" s="13"/>
      <c r="H215" s="187" t="s">
        <v>1</v>
      </c>
      <c r="I215" s="189"/>
      <c r="J215" s="13"/>
      <c r="K215" s="13"/>
      <c r="L215" s="185"/>
      <c r="M215" s="190"/>
      <c r="N215" s="191"/>
      <c r="O215" s="191"/>
      <c r="P215" s="191"/>
      <c r="Q215" s="191"/>
      <c r="R215" s="191"/>
      <c r="S215" s="191"/>
      <c r="T215" s="19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87" t="s">
        <v>265</v>
      </c>
      <c r="AU215" s="187" t="s">
        <v>90</v>
      </c>
      <c r="AV215" s="13" t="s">
        <v>87</v>
      </c>
      <c r="AW215" s="13" t="s">
        <v>35</v>
      </c>
      <c r="AX215" s="13" t="s">
        <v>79</v>
      </c>
      <c r="AY215" s="187" t="s">
        <v>255</v>
      </c>
    </row>
    <row r="216" s="14" customFormat="1">
      <c r="A216" s="14"/>
      <c r="B216" s="193"/>
      <c r="C216" s="14"/>
      <c r="D216" s="186" t="s">
        <v>265</v>
      </c>
      <c r="E216" s="194" t="s">
        <v>1</v>
      </c>
      <c r="F216" s="195" t="s">
        <v>87</v>
      </c>
      <c r="G216" s="14"/>
      <c r="H216" s="196">
        <v>1</v>
      </c>
      <c r="I216" s="197"/>
      <c r="J216" s="14"/>
      <c r="K216" s="14"/>
      <c r="L216" s="193"/>
      <c r="M216" s="198"/>
      <c r="N216" s="199"/>
      <c r="O216" s="199"/>
      <c r="P216" s="199"/>
      <c r="Q216" s="199"/>
      <c r="R216" s="199"/>
      <c r="S216" s="199"/>
      <c r="T216" s="20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194" t="s">
        <v>265</v>
      </c>
      <c r="AU216" s="194" t="s">
        <v>90</v>
      </c>
      <c r="AV216" s="14" t="s">
        <v>90</v>
      </c>
      <c r="AW216" s="14" t="s">
        <v>35</v>
      </c>
      <c r="AX216" s="14" t="s">
        <v>79</v>
      </c>
      <c r="AY216" s="194" t="s">
        <v>255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2489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87</v>
      </c>
      <c r="G218" s="14"/>
      <c r="H218" s="196">
        <v>1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2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1122</v>
      </c>
      <c r="F220" s="211" t="s">
        <v>1123</v>
      </c>
      <c r="G220" s="212" t="s">
        <v>261</v>
      </c>
      <c r="H220" s="213">
        <v>2</v>
      </c>
      <c r="I220" s="214"/>
      <c r="J220" s="215">
        <f>ROUND(I220*H220,2)</f>
        <v>0</v>
      </c>
      <c r="K220" s="211" t="s">
        <v>262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0.020500000000000001</v>
      </c>
      <c r="R220" s="181">
        <f>Q220*H220</f>
        <v>0.041000000000000002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397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263</v>
      </c>
      <c r="BM220" s="183" t="s">
        <v>2490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2488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87</v>
      </c>
      <c r="G222" s="14"/>
      <c r="H222" s="196">
        <v>1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3" customFormat="1">
      <c r="A223" s="13"/>
      <c r="B223" s="185"/>
      <c r="C223" s="13"/>
      <c r="D223" s="186" t="s">
        <v>265</v>
      </c>
      <c r="E223" s="187" t="s">
        <v>1</v>
      </c>
      <c r="F223" s="188" t="s">
        <v>2489</v>
      </c>
      <c r="G223" s="13"/>
      <c r="H223" s="187" t="s">
        <v>1</v>
      </c>
      <c r="I223" s="189"/>
      <c r="J223" s="13"/>
      <c r="K223" s="13"/>
      <c r="L223" s="185"/>
      <c r="M223" s="190"/>
      <c r="N223" s="191"/>
      <c r="O223" s="191"/>
      <c r="P223" s="191"/>
      <c r="Q223" s="191"/>
      <c r="R223" s="191"/>
      <c r="S223" s="191"/>
      <c r="T223" s="19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87" t="s">
        <v>265</v>
      </c>
      <c r="AU223" s="187" t="s">
        <v>90</v>
      </c>
      <c r="AV223" s="13" t="s">
        <v>87</v>
      </c>
      <c r="AW223" s="13" t="s">
        <v>35</v>
      </c>
      <c r="AX223" s="13" t="s">
        <v>79</v>
      </c>
      <c r="AY223" s="187" t="s">
        <v>255</v>
      </c>
    </row>
    <row r="224" s="14" customFormat="1">
      <c r="A224" s="14"/>
      <c r="B224" s="193"/>
      <c r="C224" s="14"/>
      <c r="D224" s="186" t="s">
        <v>265</v>
      </c>
      <c r="E224" s="194" t="s">
        <v>1</v>
      </c>
      <c r="F224" s="195" t="s">
        <v>87</v>
      </c>
      <c r="G224" s="14"/>
      <c r="H224" s="196">
        <v>1</v>
      </c>
      <c r="I224" s="197"/>
      <c r="J224" s="14"/>
      <c r="K224" s="14"/>
      <c r="L224" s="193"/>
      <c r="M224" s="198"/>
      <c r="N224" s="199"/>
      <c r="O224" s="199"/>
      <c r="P224" s="199"/>
      <c r="Q224" s="199"/>
      <c r="R224" s="199"/>
      <c r="S224" s="199"/>
      <c r="T224" s="20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194" t="s">
        <v>265</v>
      </c>
      <c r="AU224" s="194" t="s">
        <v>90</v>
      </c>
      <c r="AV224" s="14" t="s">
        <v>90</v>
      </c>
      <c r="AW224" s="14" t="s">
        <v>35</v>
      </c>
      <c r="AX224" s="14" t="s">
        <v>79</v>
      </c>
      <c r="AY224" s="194" t="s">
        <v>255</v>
      </c>
    </row>
    <row r="225" s="15" customFormat="1">
      <c r="A225" s="15"/>
      <c r="B225" s="201"/>
      <c r="C225" s="15"/>
      <c r="D225" s="186" t="s">
        <v>265</v>
      </c>
      <c r="E225" s="202" t="s">
        <v>1</v>
      </c>
      <c r="F225" s="203" t="s">
        <v>269</v>
      </c>
      <c r="G225" s="15"/>
      <c r="H225" s="204">
        <v>2</v>
      </c>
      <c r="I225" s="205"/>
      <c r="J225" s="15"/>
      <c r="K225" s="15"/>
      <c r="L225" s="201"/>
      <c r="M225" s="206"/>
      <c r="N225" s="207"/>
      <c r="O225" s="207"/>
      <c r="P225" s="207"/>
      <c r="Q225" s="207"/>
      <c r="R225" s="207"/>
      <c r="S225" s="207"/>
      <c r="T225" s="208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02" t="s">
        <v>265</v>
      </c>
      <c r="AU225" s="202" t="s">
        <v>90</v>
      </c>
      <c r="AV225" s="15" t="s">
        <v>270</v>
      </c>
      <c r="AW225" s="15" t="s">
        <v>35</v>
      </c>
      <c r="AX225" s="15" t="s">
        <v>87</v>
      </c>
      <c r="AY225" s="202" t="s">
        <v>255</v>
      </c>
    </row>
    <row r="226" s="2" customFormat="1" ht="24.15" customHeight="1">
      <c r="A226" s="38"/>
      <c r="B226" s="171"/>
      <c r="C226" s="172" t="s">
        <v>375</v>
      </c>
      <c r="D226" s="172" t="s">
        <v>258</v>
      </c>
      <c r="E226" s="173" t="s">
        <v>776</v>
      </c>
      <c r="F226" s="174" t="s">
        <v>777</v>
      </c>
      <c r="G226" s="175" t="s">
        <v>261</v>
      </c>
      <c r="H226" s="176">
        <v>2</v>
      </c>
      <c r="I226" s="177"/>
      <c r="J226" s="178">
        <f>ROUND(I226*H226,2)</f>
        <v>0</v>
      </c>
      <c r="K226" s="174" t="s">
        <v>262</v>
      </c>
      <c r="L226" s="39"/>
      <c r="M226" s="179" t="s">
        <v>1</v>
      </c>
      <c r="N226" s="180" t="s">
        <v>44</v>
      </c>
      <c r="O226" s="77"/>
      <c r="P226" s="181">
        <f>O226*H226</f>
        <v>0</v>
      </c>
      <c r="Q226" s="181">
        <v>0</v>
      </c>
      <c r="R226" s="181">
        <f>Q226*H226</f>
        <v>0</v>
      </c>
      <c r="S226" s="181">
        <v>0</v>
      </c>
      <c r="T226" s="18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83" t="s">
        <v>263</v>
      </c>
      <c r="AT226" s="183" t="s">
        <v>258</v>
      </c>
      <c r="AU226" s="183" t="s">
        <v>90</v>
      </c>
      <c r="AY226" s="19" t="s">
        <v>255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19" t="s">
        <v>87</v>
      </c>
      <c r="BK226" s="184">
        <f>ROUND(I226*H226,2)</f>
        <v>0</v>
      </c>
      <c r="BL226" s="19" t="s">
        <v>263</v>
      </c>
      <c r="BM226" s="183" t="s">
        <v>2491</v>
      </c>
    </row>
    <row r="227" s="14" customFormat="1">
      <c r="A227" s="14"/>
      <c r="B227" s="193"/>
      <c r="C227" s="14"/>
      <c r="D227" s="186" t="s">
        <v>265</v>
      </c>
      <c r="E227" s="194" t="s">
        <v>1</v>
      </c>
      <c r="F227" s="195" t="s">
        <v>90</v>
      </c>
      <c r="G227" s="14"/>
      <c r="H227" s="196">
        <v>2</v>
      </c>
      <c r="I227" s="197"/>
      <c r="J227" s="14"/>
      <c r="K227" s="14"/>
      <c r="L227" s="193"/>
      <c r="M227" s="198"/>
      <c r="N227" s="199"/>
      <c r="O227" s="199"/>
      <c r="P227" s="199"/>
      <c r="Q227" s="199"/>
      <c r="R227" s="199"/>
      <c r="S227" s="199"/>
      <c r="T227" s="20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194" t="s">
        <v>265</v>
      </c>
      <c r="AU227" s="194" t="s">
        <v>90</v>
      </c>
      <c r="AV227" s="14" t="s">
        <v>90</v>
      </c>
      <c r="AW227" s="14" t="s">
        <v>35</v>
      </c>
      <c r="AX227" s="14" t="s">
        <v>87</v>
      </c>
      <c r="AY227" s="194" t="s">
        <v>255</v>
      </c>
    </row>
    <row r="228" s="2" customFormat="1" ht="16.5" customHeight="1">
      <c r="A228" s="38"/>
      <c r="B228" s="171"/>
      <c r="C228" s="209" t="s">
        <v>379</v>
      </c>
      <c r="D228" s="209" t="s">
        <v>277</v>
      </c>
      <c r="E228" s="210" t="s">
        <v>779</v>
      </c>
      <c r="F228" s="211" t="s">
        <v>780</v>
      </c>
      <c r="G228" s="212" t="s">
        <v>261</v>
      </c>
      <c r="H228" s="213">
        <v>2</v>
      </c>
      <c r="I228" s="214"/>
      <c r="J228" s="215">
        <f>ROUND(I228*H228,2)</f>
        <v>0</v>
      </c>
      <c r="K228" s="211" t="s">
        <v>262</v>
      </c>
      <c r="L228" s="216"/>
      <c r="M228" s="217" t="s">
        <v>1</v>
      </c>
      <c r="N228" s="218" t="s">
        <v>44</v>
      </c>
      <c r="O228" s="77"/>
      <c r="P228" s="181">
        <f>O228*H228</f>
        <v>0</v>
      </c>
      <c r="Q228" s="181">
        <v>0.00014999999999999999</v>
      </c>
      <c r="R228" s="181">
        <f>Q228*H228</f>
        <v>0.00029999999999999997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397</v>
      </c>
      <c r="AT228" s="183" t="s">
        <v>277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263</v>
      </c>
      <c r="BM228" s="183" t="s">
        <v>2492</v>
      </c>
    </row>
    <row r="229" s="2" customFormat="1" ht="24.15" customHeight="1">
      <c r="A229" s="38"/>
      <c r="B229" s="171"/>
      <c r="C229" s="172" t="s">
        <v>383</v>
      </c>
      <c r="D229" s="172" t="s">
        <v>258</v>
      </c>
      <c r="E229" s="173" t="s">
        <v>782</v>
      </c>
      <c r="F229" s="174" t="s">
        <v>783</v>
      </c>
      <c r="G229" s="175" t="s">
        <v>261</v>
      </c>
      <c r="H229" s="176">
        <v>2</v>
      </c>
      <c r="I229" s="177"/>
      <c r="J229" s="178">
        <f>ROUND(I229*H229,2)</f>
        <v>0</v>
      </c>
      <c r="K229" s="174" t="s">
        <v>262</v>
      </c>
      <c r="L229" s="39"/>
      <c r="M229" s="179" t="s">
        <v>1</v>
      </c>
      <c r="N229" s="180" t="s">
        <v>44</v>
      </c>
      <c r="O229" s="77"/>
      <c r="P229" s="181">
        <f>O229*H229</f>
        <v>0</v>
      </c>
      <c r="Q229" s="181">
        <v>0</v>
      </c>
      <c r="R229" s="181">
        <f>Q229*H229</f>
        <v>0</v>
      </c>
      <c r="S229" s="181">
        <v>0.00044999999999999999</v>
      </c>
      <c r="T229" s="182">
        <f>S229*H229</f>
        <v>0.00089999999999999998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83" t="s">
        <v>263</v>
      </c>
      <c r="AT229" s="183" t="s">
        <v>258</v>
      </c>
      <c r="AU229" s="183" t="s">
        <v>90</v>
      </c>
      <c r="AY229" s="19" t="s">
        <v>255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19" t="s">
        <v>87</v>
      </c>
      <c r="BK229" s="184">
        <f>ROUND(I229*H229,2)</f>
        <v>0</v>
      </c>
      <c r="BL229" s="19" t="s">
        <v>263</v>
      </c>
      <c r="BM229" s="183" t="s">
        <v>2493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90</v>
      </c>
      <c r="G230" s="14"/>
      <c r="H230" s="196">
        <v>2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87</v>
      </c>
      <c r="AY230" s="194" t="s">
        <v>255</v>
      </c>
    </row>
    <row r="231" s="2" customFormat="1" ht="24.15" customHeight="1">
      <c r="A231" s="38"/>
      <c r="B231" s="171"/>
      <c r="C231" s="172" t="s">
        <v>387</v>
      </c>
      <c r="D231" s="172" t="s">
        <v>258</v>
      </c>
      <c r="E231" s="173" t="s">
        <v>785</v>
      </c>
      <c r="F231" s="174" t="s">
        <v>786</v>
      </c>
      <c r="G231" s="175" t="s">
        <v>297</v>
      </c>
      <c r="H231" s="176">
        <v>9.8000000000000007</v>
      </c>
      <c r="I231" s="177"/>
      <c r="J231" s="178">
        <f>ROUND(I231*H231,2)</f>
        <v>0</v>
      </c>
      <c r="K231" s="174" t="s">
        <v>262</v>
      </c>
      <c r="L231" s="39"/>
      <c r="M231" s="179" t="s">
        <v>1</v>
      </c>
      <c r="N231" s="180" t="s">
        <v>44</v>
      </c>
      <c r="O231" s="77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3" t="s">
        <v>263</v>
      </c>
      <c r="AT231" s="183" t="s">
        <v>258</v>
      </c>
      <c r="AU231" s="183" t="s">
        <v>90</v>
      </c>
      <c r="AY231" s="19" t="s">
        <v>255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19" t="s">
        <v>87</v>
      </c>
      <c r="BK231" s="184">
        <f>ROUND(I231*H231,2)</f>
        <v>0</v>
      </c>
      <c r="BL231" s="19" t="s">
        <v>263</v>
      </c>
      <c r="BM231" s="183" t="s">
        <v>2494</v>
      </c>
    </row>
    <row r="232" s="14" customFormat="1">
      <c r="A232" s="14"/>
      <c r="B232" s="193"/>
      <c r="C232" s="14"/>
      <c r="D232" s="186" t="s">
        <v>265</v>
      </c>
      <c r="E232" s="194" t="s">
        <v>1</v>
      </c>
      <c r="F232" s="195" t="s">
        <v>2495</v>
      </c>
      <c r="G232" s="14"/>
      <c r="H232" s="196">
        <v>9.8000000000000007</v>
      </c>
      <c r="I232" s="197"/>
      <c r="J232" s="14"/>
      <c r="K232" s="14"/>
      <c r="L232" s="193"/>
      <c r="M232" s="198"/>
      <c r="N232" s="199"/>
      <c r="O232" s="199"/>
      <c r="P232" s="199"/>
      <c r="Q232" s="199"/>
      <c r="R232" s="199"/>
      <c r="S232" s="199"/>
      <c r="T232" s="20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194" t="s">
        <v>265</v>
      </c>
      <c r="AU232" s="194" t="s">
        <v>90</v>
      </c>
      <c r="AV232" s="14" t="s">
        <v>90</v>
      </c>
      <c r="AW232" s="14" t="s">
        <v>35</v>
      </c>
      <c r="AX232" s="14" t="s">
        <v>79</v>
      </c>
      <c r="AY232" s="194" t="s">
        <v>255</v>
      </c>
    </row>
    <row r="233" s="15" customFormat="1">
      <c r="A233" s="15"/>
      <c r="B233" s="201"/>
      <c r="C233" s="15"/>
      <c r="D233" s="186" t="s">
        <v>265</v>
      </c>
      <c r="E233" s="202" t="s">
        <v>1</v>
      </c>
      <c r="F233" s="203" t="s">
        <v>269</v>
      </c>
      <c r="G233" s="15"/>
      <c r="H233" s="204">
        <v>9.8000000000000007</v>
      </c>
      <c r="I233" s="205"/>
      <c r="J233" s="15"/>
      <c r="K233" s="15"/>
      <c r="L233" s="201"/>
      <c r="M233" s="206"/>
      <c r="N233" s="207"/>
      <c r="O233" s="207"/>
      <c r="P233" s="207"/>
      <c r="Q233" s="207"/>
      <c r="R233" s="207"/>
      <c r="S233" s="207"/>
      <c r="T233" s="208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02" t="s">
        <v>265</v>
      </c>
      <c r="AU233" s="202" t="s">
        <v>90</v>
      </c>
      <c r="AV233" s="15" t="s">
        <v>270</v>
      </c>
      <c r="AW233" s="15" t="s">
        <v>35</v>
      </c>
      <c r="AX233" s="15" t="s">
        <v>87</v>
      </c>
      <c r="AY233" s="202" t="s">
        <v>255</v>
      </c>
    </row>
    <row r="234" s="2" customFormat="1" ht="24.15" customHeight="1">
      <c r="A234" s="38"/>
      <c r="B234" s="171"/>
      <c r="C234" s="172" t="s">
        <v>300</v>
      </c>
      <c r="D234" s="172" t="s">
        <v>258</v>
      </c>
      <c r="E234" s="173" t="s">
        <v>789</v>
      </c>
      <c r="F234" s="174" t="s">
        <v>790</v>
      </c>
      <c r="G234" s="175" t="s">
        <v>261</v>
      </c>
      <c r="H234" s="176">
        <v>2</v>
      </c>
      <c r="I234" s="177"/>
      <c r="J234" s="178">
        <f>ROUND(I234*H234,2)</f>
        <v>0</v>
      </c>
      <c r="K234" s="174" t="s">
        <v>262</v>
      </c>
      <c r="L234" s="39"/>
      <c r="M234" s="179" t="s">
        <v>1</v>
      </c>
      <c r="N234" s="180" t="s">
        <v>44</v>
      </c>
      <c r="O234" s="77"/>
      <c r="P234" s="181">
        <f>O234*H234</f>
        <v>0</v>
      </c>
      <c r="Q234" s="181">
        <v>0</v>
      </c>
      <c r="R234" s="181">
        <f>Q234*H234</f>
        <v>0</v>
      </c>
      <c r="S234" s="181">
        <v>0.024</v>
      </c>
      <c r="T234" s="182">
        <f>S234*H234</f>
        <v>0.048000000000000001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263</v>
      </c>
      <c r="AT234" s="183" t="s">
        <v>258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263</v>
      </c>
      <c r="BM234" s="183" t="s">
        <v>2496</v>
      </c>
    </row>
    <row r="235" s="13" customFormat="1">
      <c r="A235" s="13"/>
      <c r="B235" s="185"/>
      <c r="C235" s="13"/>
      <c r="D235" s="186" t="s">
        <v>265</v>
      </c>
      <c r="E235" s="187" t="s">
        <v>1</v>
      </c>
      <c r="F235" s="188" t="s">
        <v>792</v>
      </c>
      <c r="G235" s="13"/>
      <c r="H235" s="187" t="s">
        <v>1</v>
      </c>
      <c r="I235" s="189"/>
      <c r="J235" s="13"/>
      <c r="K235" s="13"/>
      <c r="L235" s="185"/>
      <c r="M235" s="190"/>
      <c r="N235" s="191"/>
      <c r="O235" s="191"/>
      <c r="P235" s="191"/>
      <c r="Q235" s="191"/>
      <c r="R235" s="191"/>
      <c r="S235" s="191"/>
      <c r="T235" s="19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87" t="s">
        <v>265</v>
      </c>
      <c r="AU235" s="187" t="s">
        <v>90</v>
      </c>
      <c r="AV235" s="13" t="s">
        <v>87</v>
      </c>
      <c r="AW235" s="13" t="s">
        <v>35</v>
      </c>
      <c r="AX235" s="13" t="s">
        <v>79</v>
      </c>
      <c r="AY235" s="187" t="s">
        <v>255</v>
      </c>
    </row>
    <row r="236" s="14" customFormat="1">
      <c r="A236" s="14"/>
      <c r="B236" s="193"/>
      <c r="C236" s="14"/>
      <c r="D236" s="186" t="s">
        <v>265</v>
      </c>
      <c r="E236" s="194" t="s">
        <v>1</v>
      </c>
      <c r="F236" s="195" t="s">
        <v>90</v>
      </c>
      <c r="G236" s="14"/>
      <c r="H236" s="196">
        <v>2</v>
      </c>
      <c r="I236" s="197"/>
      <c r="J236" s="14"/>
      <c r="K236" s="14"/>
      <c r="L236" s="193"/>
      <c r="M236" s="198"/>
      <c r="N236" s="199"/>
      <c r="O236" s="199"/>
      <c r="P236" s="199"/>
      <c r="Q236" s="199"/>
      <c r="R236" s="199"/>
      <c r="S236" s="199"/>
      <c r="T236" s="20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194" t="s">
        <v>265</v>
      </c>
      <c r="AU236" s="194" t="s">
        <v>90</v>
      </c>
      <c r="AV236" s="14" t="s">
        <v>90</v>
      </c>
      <c r="AW236" s="14" t="s">
        <v>35</v>
      </c>
      <c r="AX236" s="14" t="s">
        <v>87</v>
      </c>
      <c r="AY236" s="194" t="s">
        <v>255</v>
      </c>
    </row>
    <row r="237" s="2" customFormat="1" ht="24.15" customHeight="1">
      <c r="A237" s="38"/>
      <c r="B237" s="171"/>
      <c r="C237" s="172" t="s">
        <v>306</v>
      </c>
      <c r="D237" s="172" t="s">
        <v>258</v>
      </c>
      <c r="E237" s="173" t="s">
        <v>793</v>
      </c>
      <c r="F237" s="174" t="s">
        <v>794</v>
      </c>
      <c r="G237" s="175" t="s">
        <v>261</v>
      </c>
      <c r="H237" s="176">
        <v>2</v>
      </c>
      <c r="I237" s="177"/>
      <c r="J237" s="178">
        <f>ROUND(I237*H237,2)</f>
        <v>0</v>
      </c>
      <c r="K237" s="174" t="s">
        <v>262</v>
      </c>
      <c r="L237" s="39"/>
      <c r="M237" s="179" t="s">
        <v>1</v>
      </c>
      <c r="N237" s="180" t="s">
        <v>44</v>
      </c>
      <c r="O237" s="77"/>
      <c r="P237" s="181">
        <f>O237*H237</f>
        <v>0</v>
      </c>
      <c r="Q237" s="181">
        <v>0</v>
      </c>
      <c r="R237" s="181">
        <f>Q237*H237</f>
        <v>0</v>
      </c>
      <c r="S237" s="181">
        <v>0</v>
      </c>
      <c r="T237" s="18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83" t="s">
        <v>263</v>
      </c>
      <c r="AT237" s="183" t="s">
        <v>258</v>
      </c>
      <c r="AU237" s="183" t="s">
        <v>90</v>
      </c>
      <c r="AY237" s="19" t="s">
        <v>255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19" t="s">
        <v>87</v>
      </c>
      <c r="BK237" s="184">
        <f>ROUND(I237*H237,2)</f>
        <v>0</v>
      </c>
      <c r="BL237" s="19" t="s">
        <v>263</v>
      </c>
      <c r="BM237" s="183" t="s">
        <v>2497</v>
      </c>
    </row>
    <row r="238" s="13" customFormat="1">
      <c r="A238" s="13"/>
      <c r="B238" s="185"/>
      <c r="C238" s="13"/>
      <c r="D238" s="186" t="s">
        <v>265</v>
      </c>
      <c r="E238" s="187" t="s">
        <v>1</v>
      </c>
      <c r="F238" s="188" t="s">
        <v>1117</v>
      </c>
      <c r="G238" s="13"/>
      <c r="H238" s="187" t="s">
        <v>1</v>
      </c>
      <c r="I238" s="189"/>
      <c r="J238" s="13"/>
      <c r="K238" s="13"/>
      <c r="L238" s="185"/>
      <c r="M238" s="190"/>
      <c r="N238" s="191"/>
      <c r="O238" s="191"/>
      <c r="P238" s="191"/>
      <c r="Q238" s="191"/>
      <c r="R238" s="191"/>
      <c r="S238" s="191"/>
      <c r="T238" s="19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87" t="s">
        <v>265</v>
      </c>
      <c r="AU238" s="187" t="s">
        <v>90</v>
      </c>
      <c r="AV238" s="13" t="s">
        <v>87</v>
      </c>
      <c r="AW238" s="13" t="s">
        <v>35</v>
      </c>
      <c r="AX238" s="13" t="s">
        <v>79</v>
      </c>
      <c r="AY238" s="187" t="s">
        <v>255</v>
      </c>
    </row>
    <row r="239" s="13" customFormat="1">
      <c r="A239" s="13"/>
      <c r="B239" s="185"/>
      <c r="C239" s="13"/>
      <c r="D239" s="186" t="s">
        <v>265</v>
      </c>
      <c r="E239" s="187" t="s">
        <v>1</v>
      </c>
      <c r="F239" s="188" t="s">
        <v>2274</v>
      </c>
      <c r="G239" s="13"/>
      <c r="H239" s="187" t="s">
        <v>1</v>
      </c>
      <c r="I239" s="189"/>
      <c r="J239" s="13"/>
      <c r="K239" s="13"/>
      <c r="L239" s="185"/>
      <c r="M239" s="190"/>
      <c r="N239" s="191"/>
      <c r="O239" s="191"/>
      <c r="P239" s="191"/>
      <c r="Q239" s="191"/>
      <c r="R239" s="191"/>
      <c r="S239" s="191"/>
      <c r="T239" s="19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87" t="s">
        <v>265</v>
      </c>
      <c r="AU239" s="187" t="s">
        <v>90</v>
      </c>
      <c r="AV239" s="13" t="s">
        <v>87</v>
      </c>
      <c r="AW239" s="13" t="s">
        <v>35</v>
      </c>
      <c r="AX239" s="13" t="s">
        <v>79</v>
      </c>
      <c r="AY239" s="187" t="s">
        <v>255</v>
      </c>
    </row>
    <row r="240" s="14" customFormat="1">
      <c r="A240" s="14"/>
      <c r="B240" s="193"/>
      <c r="C240" s="14"/>
      <c r="D240" s="186" t="s">
        <v>265</v>
      </c>
      <c r="E240" s="194" t="s">
        <v>1</v>
      </c>
      <c r="F240" s="195" t="s">
        <v>90</v>
      </c>
      <c r="G240" s="14"/>
      <c r="H240" s="196">
        <v>2</v>
      </c>
      <c r="I240" s="197"/>
      <c r="J240" s="14"/>
      <c r="K240" s="14"/>
      <c r="L240" s="193"/>
      <c r="M240" s="198"/>
      <c r="N240" s="199"/>
      <c r="O240" s="199"/>
      <c r="P240" s="199"/>
      <c r="Q240" s="199"/>
      <c r="R240" s="199"/>
      <c r="S240" s="199"/>
      <c r="T240" s="20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194" t="s">
        <v>265</v>
      </c>
      <c r="AU240" s="194" t="s">
        <v>90</v>
      </c>
      <c r="AV240" s="14" t="s">
        <v>90</v>
      </c>
      <c r="AW240" s="14" t="s">
        <v>35</v>
      </c>
      <c r="AX240" s="14" t="s">
        <v>79</v>
      </c>
      <c r="AY240" s="194" t="s">
        <v>255</v>
      </c>
    </row>
    <row r="241" s="15" customFormat="1">
      <c r="A241" s="15"/>
      <c r="B241" s="201"/>
      <c r="C241" s="15"/>
      <c r="D241" s="186" t="s">
        <v>265</v>
      </c>
      <c r="E241" s="202" t="s">
        <v>1</v>
      </c>
      <c r="F241" s="203" t="s">
        <v>269</v>
      </c>
      <c r="G241" s="15"/>
      <c r="H241" s="204">
        <v>2</v>
      </c>
      <c r="I241" s="205"/>
      <c r="J241" s="15"/>
      <c r="K241" s="15"/>
      <c r="L241" s="201"/>
      <c r="M241" s="206"/>
      <c r="N241" s="207"/>
      <c r="O241" s="207"/>
      <c r="P241" s="207"/>
      <c r="Q241" s="207"/>
      <c r="R241" s="207"/>
      <c r="S241" s="207"/>
      <c r="T241" s="208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02" t="s">
        <v>265</v>
      </c>
      <c r="AU241" s="202" t="s">
        <v>90</v>
      </c>
      <c r="AV241" s="15" t="s">
        <v>270</v>
      </c>
      <c r="AW241" s="15" t="s">
        <v>35</v>
      </c>
      <c r="AX241" s="15" t="s">
        <v>87</v>
      </c>
      <c r="AY241" s="202" t="s">
        <v>255</v>
      </c>
    </row>
    <row r="242" s="2" customFormat="1" ht="24.15" customHeight="1">
      <c r="A242" s="38"/>
      <c r="B242" s="171"/>
      <c r="C242" s="209" t="s">
        <v>397</v>
      </c>
      <c r="D242" s="209" t="s">
        <v>277</v>
      </c>
      <c r="E242" s="210" t="s">
        <v>1132</v>
      </c>
      <c r="F242" s="211" t="s">
        <v>1133</v>
      </c>
      <c r="G242" s="212" t="s">
        <v>261</v>
      </c>
      <c r="H242" s="213">
        <v>2</v>
      </c>
      <c r="I242" s="214"/>
      <c r="J242" s="215">
        <f>ROUND(I242*H242,2)</f>
        <v>0</v>
      </c>
      <c r="K242" s="211" t="s">
        <v>262</v>
      </c>
      <c r="L242" s="216"/>
      <c r="M242" s="217" t="s">
        <v>1</v>
      </c>
      <c r="N242" s="218" t="s">
        <v>44</v>
      </c>
      <c r="O242" s="77"/>
      <c r="P242" s="181">
        <f>O242*H242</f>
        <v>0</v>
      </c>
      <c r="Q242" s="181">
        <v>0.00097000000000000005</v>
      </c>
      <c r="R242" s="181">
        <f>Q242*H242</f>
        <v>0.0019400000000000001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397</v>
      </c>
      <c r="AT242" s="183" t="s">
        <v>277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2498</v>
      </c>
    </row>
    <row r="243" s="13" customFormat="1">
      <c r="A243" s="13"/>
      <c r="B243" s="185"/>
      <c r="C243" s="13"/>
      <c r="D243" s="186" t="s">
        <v>265</v>
      </c>
      <c r="E243" s="187" t="s">
        <v>1</v>
      </c>
      <c r="F243" s="188" t="s">
        <v>1117</v>
      </c>
      <c r="G243" s="13"/>
      <c r="H243" s="187" t="s">
        <v>1</v>
      </c>
      <c r="I243" s="189"/>
      <c r="J243" s="13"/>
      <c r="K243" s="13"/>
      <c r="L243" s="185"/>
      <c r="M243" s="190"/>
      <c r="N243" s="191"/>
      <c r="O243" s="191"/>
      <c r="P243" s="191"/>
      <c r="Q243" s="191"/>
      <c r="R243" s="191"/>
      <c r="S243" s="191"/>
      <c r="T243" s="19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87" t="s">
        <v>265</v>
      </c>
      <c r="AU243" s="187" t="s">
        <v>90</v>
      </c>
      <c r="AV243" s="13" t="s">
        <v>87</v>
      </c>
      <c r="AW243" s="13" t="s">
        <v>35</v>
      </c>
      <c r="AX243" s="13" t="s">
        <v>79</v>
      </c>
      <c r="AY243" s="187" t="s">
        <v>255</v>
      </c>
    </row>
    <row r="244" s="13" customFormat="1">
      <c r="A244" s="13"/>
      <c r="B244" s="185"/>
      <c r="C244" s="13"/>
      <c r="D244" s="186" t="s">
        <v>265</v>
      </c>
      <c r="E244" s="187" t="s">
        <v>1</v>
      </c>
      <c r="F244" s="188" t="s">
        <v>2274</v>
      </c>
      <c r="G244" s="13"/>
      <c r="H244" s="187" t="s">
        <v>1</v>
      </c>
      <c r="I244" s="189"/>
      <c r="J244" s="13"/>
      <c r="K244" s="13"/>
      <c r="L244" s="185"/>
      <c r="M244" s="190"/>
      <c r="N244" s="191"/>
      <c r="O244" s="191"/>
      <c r="P244" s="191"/>
      <c r="Q244" s="191"/>
      <c r="R244" s="191"/>
      <c r="S244" s="191"/>
      <c r="T244" s="19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87" t="s">
        <v>265</v>
      </c>
      <c r="AU244" s="187" t="s">
        <v>90</v>
      </c>
      <c r="AV244" s="13" t="s">
        <v>87</v>
      </c>
      <c r="AW244" s="13" t="s">
        <v>35</v>
      </c>
      <c r="AX244" s="13" t="s">
        <v>79</v>
      </c>
      <c r="AY244" s="187" t="s">
        <v>255</v>
      </c>
    </row>
    <row r="245" s="14" customFormat="1">
      <c r="A245" s="14"/>
      <c r="B245" s="193"/>
      <c r="C245" s="14"/>
      <c r="D245" s="186" t="s">
        <v>265</v>
      </c>
      <c r="E245" s="194" t="s">
        <v>1</v>
      </c>
      <c r="F245" s="195" t="s">
        <v>90</v>
      </c>
      <c r="G245" s="14"/>
      <c r="H245" s="196">
        <v>2</v>
      </c>
      <c r="I245" s="197"/>
      <c r="J245" s="14"/>
      <c r="K245" s="14"/>
      <c r="L245" s="193"/>
      <c r="M245" s="198"/>
      <c r="N245" s="199"/>
      <c r="O245" s="199"/>
      <c r="P245" s="199"/>
      <c r="Q245" s="199"/>
      <c r="R245" s="199"/>
      <c r="S245" s="199"/>
      <c r="T245" s="20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194" t="s">
        <v>265</v>
      </c>
      <c r="AU245" s="194" t="s">
        <v>90</v>
      </c>
      <c r="AV245" s="14" t="s">
        <v>90</v>
      </c>
      <c r="AW245" s="14" t="s">
        <v>35</v>
      </c>
      <c r="AX245" s="14" t="s">
        <v>87</v>
      </c>
      <c r="AY245" s="194" t="s">
        <v>255</v>
      </c>
    </row>
    <row r="246" s="2" customFormat="1" ht="24.15" customHeight="1">
      <c r="A246" s="38"/>
      <c r="B246" s="171"/>
      <c r="C246" s="172" t="s">
        <v>401</v>
      </c>
      <c r="D246" s="172" t="s">
        <v>258</v>
      </c>
      <c r="E246" s="173" t="s">
        <v>799</v>
      </c>
      <c r="F246" s="174" t="s">
        <v>800</v>
      </c>
      <c r="G246" s="175" t="s">
        <v>261</v>
      </c>
      <c r="H246" s="176">
        <v>2</v>
      </c>
      <c r="I246" s="177"/>
      <c r="J246" s="178">
        <f>ROUND(I246*H246,2)</f>
        <v>0</v>
      </c>
      <c r="K246" s="174" t="s">
        <v>1</v>
      </c>
      <c r="L246" s="39"/>
      <c r="M246" s="179" t="s">
        <v>1</v>
      </c>
      <c r="N246" s="180" t="s">
        <v>44</v>
      </c>
      <c r="O246" s="77"/>
      <c r="P246" s="181">
        <f>O246*H246</f>
        <v>0</v>
      </c>
      <c r="Q246" s="181">
        <v>0</v>
      </c>
      <c r="R246" s="181">
        <f>Q246*H246</f>
        <v>0</v>
      </c>
      <c r="S246" s="181">
        <v>0</v>
      </c>
      <c r="T246" s="18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3" t="s">
        <v>263</v>
      </c>
      <c r="AT246" s="183" t="s">
        <v>258</v>
      </c>
      <c r="AU246" s="183" t="s">
        <v>90</v>
      </c>
      <c r="AY246" s="19" t="s">
        <v>255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19" t="s">
        <v>87</v>
      </c>
      <c r="BK246" s="184">
        <f>ROUND(I246*H246,2)</f>
        <v>0</v>
      </c>
      <c r="BL246" s="19" t="s">
        <v>263</v>
      </c>
      <c r="BM246" s="183" t="s">
        <v>2499</v>
      </c>
    </row>
    <row r="247" s="14" customFormat="1">
      <c r="A247" s="14"/>
      <c r="B247" s="193"/>
      <c r="C247" s="14"/>
      <c r="D247" s="186" t="s">
        <v>265</v>
      </c>
      <c r="E247" s="194" t="s">
        <v>1</v>
      </c>
      <c r="F247" s="195" t="s">
        <v>90</v>
      </c>
      <c r="G247" s="14"/>
      <c r="H247" s="196">
        <v>2</v>
      </c>
      <c r="I247" s="197"/>
      <c r="J247" s="14"/>
      <c r="K247" s="14"/>
      <c r="L247" s="193"/>
      <c r="M247" s="198"/>
      <c r="N247" s="199"/>
      <c r="O247" s="199"/>
      <c r="P247" s="199"/>
      <c r="Q247" s="199"/>
      <c r="R247" s="199"/>
      <c r="S247" s="199"/>
      <c r="T247" s="20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194" t="s">
        <v>265</v>
      </c>
      <c r="AU247" s="194" t="s">
        <v>90</v>
      </c>
      <c r="AV247" s="14" t="s">
        <v>90</v>
      </c>
      <c r="AW247" s="14" t="s">
        <v>35</v>
      </c>
      <c r="AX247" s="14" t="s">
        <v>87</v>
      </c>
      <c r="AY247" s="194" t="s">
        <v>255</v>
      </c>
    </row>
    <row r="248" s="2" customFormat="1" ht="16.5" customHeight="1">
      <c r="A248" s="38"/>
      <c r="B248" s="171"/>
      <c r="C248" s="209" t="s">
        <v>406</v>
      </c>
      <c r="D248" s="209" t="s">
        <v>277</v>
      </c>
      <c r="E248" s="210" t="s">
        <v>802</v>
      </c>
      <c r="F248" s="211" t="s">
        <v>803</v>
      </c>
      <c r="G248" s="212" t="s">
        <v>261</v>
      </c>
      <c r="H248" s="213">
        <v>2</v>
      </c>
      <c r="I248" s="214"/>
      <c r="J248" s="215">
        <f>ROUND(I248*H248,2)</f>
        <v>0</v>
      </c>
      <c r="K248" s="211" t="s">
        <v>262</v>
      </c>
      <c r="L248" s="216"/>
      <c r="M248" s="217" t="s">
        <v>1</v>
      </c>
      <c r="N248" s="218" t="s">
        <v>44</v>
      </c>
      <c r="O248" s="77"/>
      <c r="P248" s="181">
        <f>O248*H248</f>
        <v>0</v>
      </c>
      <c r="Q248" s="181">
        <v>0.0022000000000000001</v>
      </c>
      <c r="R248" s="181">
        <f>Q248*H248</f>
        <v>0.0044000000000000003</v>
      </c>
      <c r="S248" s="181">
        <v>0</v>
      </c>
      <c r="T248" s="18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83" t="s">
        <v>397</v>
      </c>
      <c r="AT248" s="183" t="s">
        <v>277</v>
      </c>
      <c r="AU248" s="183" t="s">
        <v>90</v>
      </c>
      <c r="AY248" s="19" t="s">
        <v>255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19" t="s">
        <v>87</v>
      </c>
      <c r="BK248" s="184">
        <f>ROUND(I248*H248,2)</f>
        <v>0</v>
      </c>
      <c r="BL248" s="19" t="s">
        <v>263</v>
      </c>
      <c r="BM248" s="183" t="s">
        <v>2500</v>
      </c>
    </row>
    <row r="249" s="14" customFormat="1">
      <c r="A249" s="14"/>
      <c r="B249" s="193"/>
      <c r="C249" s="14"/>
      <c r="D249" s="186" t="s">
        <v>265</v>
      </c>
      <c r="E249" s="194" t="s">
        <v>1</v>
      </c>
      <c r="F249" s="195" t="s">
        <v>90</v>
      </c>
      <c r="G249" s="14"/>
      <c r="H249" s="196">
        <v>2</v>
      </c>
      <c r="I249" s="197"/>
      <c r="J249" s="14"/>
      <c r="K249" s="14"/>
      <c r="L249" s="193"/>
      <c r="M249" s="198"/>
      <c r="N249" s="199"/>
      <c r="O249" s="199"/>
      <c r="P249" s="199"/>
      <c r="Q249" s="199"/>
      <c r="R249" s="199"/>
      <c r="S249" s="199"/>
      <c r="T249" s="20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194" t="s">
        <v>265</v>
      </c>
      <c r="AU249" s="194" t="s">
        <v>90</v>
      </c>
      <c r="AV249" s="14" t="s">
        <v>90</v>
      </c>
      <c r="AW249" s="14" t="s">
        <v>35</v>
      </c>
      <c r="AX249" s="14" t="s">
        <v>87</v>
      </c>
      <c r="AY249" s="194" t="s">
        <v>255</v>
      </c>
    </row>
    <row r="250" s="2" customFormat="1" ht="49.05" customHeight="1">
      <c r="A250" s="38"/>
      <c r="B250" s="171"/>
      <c r="C250" s="172" t="s">
        <v>410</v>
      </c>
      <c r="D250" s="172" t="s">
        <v>258</v>
      </c>
      <c r="E250" s="173" t="s">
        <v>805</v>
      </c>
      <c r="F250" s="174" t="s">
        <v>806</v>
      </c>
      <c r="G250" s="175" t="s">
        <v>759</v>
      </c>
      <c r="H250" s="224"/>
      <c r="I250" s="177"/>
      <c r="J250" s="178">
        <f>ROUND(I250*H250,2)</f>
        <v>0</v>
      </c>
      <c r="K250" s="174" t="s">
        <v>262</v>
      </c>
      <c r="L250" s="39"/>
      <c r="M250" s="179" t="s">
        <v>1</v>
      </c>
      <c r="N250" s="180" t="s">
        <v>44</v>
      </c>
      <c r="O250" s="77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3" t="s">
        <v>263</v>
      </c>
      <c r="AT250" s="183" t="s">
        <v>258</v>
      </c>
      <c r="AU250" s="183" t="s">
        <v>90</v>
      </c>
      <c r="AY250" s="19" t="s">
        <v>255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19" t="s">
        <v>87</v>
      </c>
      <c r="BK250" s="184">
        <f>ROUND(I250*H250,2)</f>
        <v>0</v>
      </c>
      <c r="BL250" s="19" t="s">
        <v>263</v>
      </c>
      <c r="BM250" s="183" t="s">
        <v>2501</v>
      </c>
    </row>
    <row r="251" s="12" customFormat="1" ht="22.8" customHeight="1">
      <c r="A251" s="12"/>
      <c r="B251" s="158"/>
      <c r="C251" s="12"/>
      <c r="D251" s="159" t="s">
        <v>78</v>
      </c>
      <c r="E251" s="169" t="s">
        <v>823</v>
      </c>
      <c r="F251" s="169" t="s">
        <v>824</v>
      </c>
      <c r="G251" s="12"/>
      <c r="H251" s="12"/>
      <c r="I251" s="161"/>
      <c r="J251" s="170">
        <f>BK251</f>
        <v>0</v>
      </c>
      <c r="K251" s="12"/>
      <c r="L251" s="158"/>
      <c r="M251" s="163"/>
      <c r="N251" s="164"/>
      <c r="O251" s="164"/>
      <c r="P251" s="165">
        <f>SUM(P252:P284)</f>
        <v>0</v>
      </c>
      <c r="Q251" s="164"/>
      <c r="R251" s="165">
        <f>SUM(R252:R284)</f>
        <v>0.31098112</v>
      </c>
      <c r="S251" s="164"/>
      <c r="T251" s="166">
        <f>SUM(T252:T284)</f>
        <v>0.67049999999999998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159" t="s">
        <v>90</v>
      </c>
      <c r="AT251" s="167" t="s">
        <v>78</v>
      </c>
      <c r="AU251" s="167" t="s">
        <v>87</v>
      </c>
      <c r="AY251" s="159" t="s">
        <v>255</v>
      </c>
      <c r="BK251" s="168">
        <f>SUM(BK252:BK284)</f>
        <v>0</v>
      </c>
    </row>
    <row r="252" s="2" customFormat="1" ht="37.8" customHeight="1">
      <c r="A252" s="38"/>
      <c r="B252" s="171"/>
      <c r="C252" s="172" t="s">
        <v>414</v>
      </c>
      <c r="D252" s="172" t="s">
        <v>258</v>
      </c>
      <c r="E252" s="173" t="s">
        <v>825</v>
      </c>
      <c r="F252" s="174" t="s">
        <v>826</v>
      </c>
      <c r="G252" s="175" t="s">
        <v>693</v>
      </c>
      <c r="H252" s="176">
        <v>74.5</v>
      </c>
      <c r="I252" s="177"/>
      <c r="J252" s="178">
        <f>ROUND(I252*H252,2)</f>
        <v>0</v>
      </c>
      <c r="K252" s="174" t="s">
        <v>262</v>
      </c>
      <c r="L252" s="39"/>
      <c r="M252" s="179" t="s">
        <v>1</v>
      </c>
      <c r="N252" s="180" t="s">
        <v>44</v>
      </c>
      <c r="O252" s="77"/>
      <c r="P252" s="181">
        <f>O252*H252</f>
        <v>0</v>
      </c>
      <c r="Q252" s="181">
        <v>0</v>
      </c>
      <c r="R252" s="181">
        <f>Q252*H252</f>
        <v>0</v>
      </c>
      <c r="S252" s="181">
        <v>0</v>
      </c>
      <c r="T252" s="18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3" t="s">
        <v>263</v>
      </c>
      <c r="AT252" s="183" t="s">
        <v>258</v>
      </c>
      <c r="AU252" s="183" t="s">
        <v>90</v>
      </c>
      <c r="AY252" s="19" t="s">
        <v>255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19" t="s">
        <v>87</v>
      </c>
      <c r="BK252" s="184">
        <f>ROUND(I252*H252,2)</f>
        <v>0</v>
      </c>
      <c r="BL252" s="19" t="s">
        <v>263</v>
      </c>
      <c r="BM252" s="183" t="s">
        <v>2502</v>
      </c>
    </row>
    <row r="253" s="13" customFormat="1">
      <c r="A253" s="13"/>
      <c r="B253" s="185"/>
      <c r="C253" s="13"/>
      <c r="D253" s="186" t="s">
        <v>265</v>
      </c>
      <c r="E253" s="187" t="s">
        <v>1</v>
      </c>
      <c r="F253" s="188" t="s">
        <v>828</v>
      </c>
      <c r="G253" s="13"/>
      <c r="H253" s="187" t="s">
        <v>1</v>
      </c>
      <c r="I253" s="189"/>
      <c r="J253" s="13"/>
      <c r="K253" s="13"/>
      <c r="L253" s="185"/>
      <c r="M253" s="190"/>
      <c r="N253" s="191"/>
      <c r="O253" s="191"/>
      <c r="P253" s="191"/>
      <c r="Q253" s="191"/>
      <c r="R253" s="191"/>
      <c r="S253" s="191"/>
      <c r="T253" s="19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87" t="s">
        <v>265</v>
      </c>
      <c r="AU253" s="187" t="s">
        <v>90</v>
      </c>
      <c r="AV253" s="13" t="s">
        <v>87</v>
      </c>
      <c r="AW253" s="13" t="s">
        <v>35</v>
      </c>
      <c r="AX253" s="13" t="s">
        <v>79</v>
      </c>
      <c r="AY253" s="187" t="s">
        <v>255</v>
      </c>
    </row>
    <row r="254" s="13" customFormat="1">
      <c r="A254" s="13"/>
      <c r="B254" s="185"/>
      <c r="C254" s="13"/>
      <c r="D254" s="186" t="s">
        <v>265</v>
      </c>
      <c r="E254" s="187" t="s">
        <v>1</v>
      </c>
      <c r="F254" s="188" t="s">
        <v>2274</v>
      </c>
      <c r="G254" s="13"/>
      <c r="H254" s="187" t="s">
        <v>1</v>
      </c>
      <c r="I254" s="189"/>
      <c r="J254" s="13"/>
      <c r="K254" s="13"/>
      <c r="L254" s="185"/>
      <c r="M254" s="190"/>
      <c r="N254" s="191"/>
      <c r="O254" s="191"/>
      <c r="P254" s="191"/>
      <c r="Q254" s="191"/>
      <c r="R254" s="191"/>
      <c r="S254" s="191"/>
      <c r="T254" s="19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87" t="s">
        <v>265</v>
      </c>
      <c r="AU254" s="187" t="s">
        <v>90</v>
      </c>
      <c r="AV254" s="13" t="s">
        <v>87</v>
      </c>
      <c r="AW254" s="13" t="s">
        <v>35</v>
      </c>
      <c r="AX254" s="13" t="s">
        <v>79</v>
      </c>
      <c r="AY254" s="187" t="s">
        <v>255</v>
      </c>
    </row>
    <row r="255" s="14" customFormat="1">
      <c r="A255" s="14"/>
      <c r="B255" s="193"/>
      <c r="C255" s="14"/>
      <c r="D255" s="186" t="s">
        <v>265</v>
      </c>
      <c r="E255" s="194" t="s">
        <v>1</v>
      </c>
      <c r="F255" s="195" t="s">
        <v>2464</v>
      </c>
      <c r="G255" s="14"/>
      <c r="H255" s="196">
        <v>74.5</v>
      </c>
      <c r="I255" s="197"/>
      <c r="J255" s="14"/>
      <c r="K255" s="14"/>
      <c r="L255" s="193"/>
      <c r="M255" s="198"/>
      <c r="N255" s="199"/>
      <c r="O255" s="199"/>
      <c r="P255" s="199"/>
      <c r="Q255" s="199"/>
      <c r="R255" s="199"/>
      <c r="S255" s="199"/>
      <c r="T255" s="20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194" t="s">
        <v>265</v>
      </c>
      <c r="AU255" s="194" t="s">
        <v>90</v>
      </c>
      <c r="AV255" s="14" t="s">
        <v>90</v>
      </c>
      <c r="AW255" s="14" t="s">
        <v>35</v>
      </c>
      <c r="AX255" s="14" t="s">
        <v>79</v>
      </c>
      <c r="AY255" s="194" t="s">
        <v>255</v>
      </c>
    </row>
    <row r="256" s="15" customFormat="1">
      <c r="A256" s="15"/>
      <c r="B256" s="201"/>
      <c r="C256" s="15"/>
      <c r="D256" s="186" t="s">
        <v>265</v>
      </c>
      <c r="E256" s="202" t="s">
        <v>1</v>
      </c>
      <c r="F256" s="203" t="s">
        <v>269</v>
      </c>
      <c r="G256" s="15"/>
      <c r="H256" s="204">
        <v>74.5</v>
      </c>
      <c r="I256" s="205"/>
      <c r="J256" s="15"/>
      <c r="K256" s="15"/>
      <c r="L256" s="201"/>
      <c r="M256" s="206"/>
      <c r="N256" s="207"/>
      <c r="O256" s="207"/>
      <c r="P256" s="207"/>
      <c r="Q256" s="207"/>
      <c r="R256" s="207"/>
      <c r="S256" s="207"/>
      <c r="T256" s="208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02" t="s">
        <v>265</v>
      </c>
      <c r="AU256" s="202" t="s">
        <v>90</v>
      </c>
      <c r="AV256" s="15" t="s">
        <v>270</v>
      </c>
      <c r="AW256" s="15" t="s">
        <v>35</v>
      </c>
      <c r="AX256" s="15" t="s">
        <v>87</v>
      </c>
      <c r="AY256" s="202" t="s">
        <v>255</v>
      </c>
    </row>
    <row r="257" s="2" customFormat="1" ht="24.15" customHeight="1">
      <c r="A257" s="38"/>
      <c r="B257" s="171"/>
      <c r="C257" s="172" t="s">
        <v>418</v>
      </c>
      <c r="D257" s="172" t="s">
        <v>258</v>
      </c>
      <c r="E257" s="173" t="s">
        <v>829</v>
      </c>
      <c r="F257" s="174" t="s">
        <v>830</v>
      </c>
      <c r="G257" s="175" t="s">
        <v>693</v>
      </c>
      <c r="H257" s="176">
        <v>74.5</v>
      </c>
      <c r="I257" s="177"/>
      <c r="J257" s="178">
        <f>ROUND(I257*H257,2)</f>
        <v>0</v>
      </c>
      <c r="K257" s="174" t="s">
        <v>262</v>
      </c>
      <c r="L257" s="39"/>
      <c r="M257" s="179" t="s">
        <v>1</v>
      </c>
      <c r="N257" s="180" t="s">
        <v>44</v>
      </c>
      <c r="O257" s="77"/>
      <c r="P257" s="181">
        <f>O257*H257</f>
        <v>0</v>
      </c>
      <c r="Q257" s="181">
        <v>0</v>
      </c>
      <c r="R257" s="181">
        <f>Q257*H257</f>
        <v>0</v>
      </c>
      <c r="S257" s="181">
        <v>0</v>
      </c>
      <c r="T257" s="18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3" t="s">
        <v>263</v>
      </c>
      <c r="AT257" s="183" t="s">
        <v>258</v>
      </c>
      <c r="AU257" s="183" t="s">
        <v>90</v>
      </c>
      <c r="AY257" s="19" t="s">
        <v>255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19" t="s">
        <v>87</v>
      </c>
      <c r="BK257" s="184">
        <f>ROUND(I257*H257,2)</f>
        <v>0</v>
      </c>
      <c r="BL257" s="19" t="s">
        <v>263</v>
      </c>
      <c r="BM257" s="183" t="s">
        <v>2503</v>
      </c>
    </row>
    <row r="258" s="13" customFormat="1">
      <c r="A258" s="13"/>
      <c r="B258" s="185"/>
      <c r="C258" s="13"/>
      <c r="D258" s="186" t="s">
        <v>265</v>
      </c>
      <c r="E258" s="187" t="s">
        <v>1</v>
      </c>
      <c r="F258" s="188" t="s">
        <v>828</v>
      </c>
      <c r="G258" s="13"/>
      <c r="H258" s="187" t="s">
        <v>1</v>
      </c>
      <c r="I258" s="189"/>
      <c r="J258" s="13"/>
      <c r="K258" s="13"/>
      <c r="L258" s="185"/>
      <c r="M258" s="190"/>
      <c r="N258" s="191"/>
      <c r="O258" s="191"/>
      <c r="P258" s="191"/>
      <c r="Q258" s="191"/>
      <c r="R258" s="191"/>
      <c r="S258" s="191"/>
      <c r="T258" s="19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87" t="s">
        <v>265</v>
      </c>
      <c r="AU258" s="187" t="s">
        <v>90</v>
      </c>
      <c r="AV258" s="13" t="s">
        <v>87</v>
      </c>
      <c r="AW258" s="13" t="s">
        <v>35</v>
      </c>
      <c r="AX258" s="13" t="s">
        <v>79</v>
      </c>
      <c r="AY258" s="187" t="s">
        <v>255</v>
      </c>
    </row>
    <row r="259" s="13" customFormat="1">
      <c r="A259" s="13"/>
      <c r="B259" s="185"/>
      <c r="C259" s="13"/>
      <c r="D259" s="186" t="s">
        <v>265</v>
      </c>
      <c r="E259" s="187" t="s">
        <v>1</v>
      </c>
      <c r="F259" s="188" t="s">
        <v>2274</v>
      </c>
      <c r="G259" s="13"/>
      <c r="H259" s="187" t="s">
        <v>1</v>
      </c>
      <c r="I259" s="189"/>
      <c r="J259" s="13"/>
      <c r="K259" s="13"/>
      <c r="L259" s="185"/>
      <c r="M259" s="190"/>
      <c r="N259" s="191"/>
      <c r="O259" s="191"/>
      <c r="P259" s="191"/>
      <c r="Q259" s="191"/>
      <c r="R259" s="191"/>
      <c r="S259" s="191"/>
      <c r="T259" s="19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87" t="s">
        <v>265</v>
      </c>
      <c r="AU259" s="187" t="s">
        <v>90</v>
      </c>
      <c r="AV259" s="13" t="s">
        <v>87</v>
      </c>
      <c r="AW259" s="13" t="s">
        <v>35</v>
      </c>
      <c r="AX259" s="13" t="s">
        <v>79</v>
      </c>
      <c r="AY259" s="187" t="s">
        <v>255</v>
      </c>
    </row>
    <row r="260" s="14" customFormat="1">
      <c r="A260" s="14"/>
      <c r="B260" s="193"/>
      <c r="C260" s="14"/>
      <c r="D260" s="186" t="s">
        <v>265</v>
      </c>
      <c r="E260" s="194" t="s">
        <v>1</v>
      </c>
      <c r="F260" s="195" t="s">
        <v>2464</v>
      </c>
      <c r="G260" s="14"/>
      <c r="H260" s="196">
        <v>74.5</v>
      </c>
      <c r="I260" s="197"/>
      <c r="J260" s="14"/>
      <c r="K260" s="14"/>
      <c r="L260" s="193"/>
      <c r="M260" s="198"/>
      <c r="N260" s="199"/>
      <c r="O260" s="199"/>
      <c r="P260" s="199"/>
      <c r="Q260" s="199"/>
      <c r="R260" s="199"/>
      <c r="S260" s="199"/>
      <c r="T260" s="20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194" t="s">
        <v>265</v>
      </c>
      <c r="AU260" s="194" t="s">
        <v>90</v>
      </c>
      <c r="AV260" s="14" t="s">
        <v>90</v>
      </c>
      <c r="AW260" s="14" t="s">
        <v>35</v>
      </c>
      <c r="AX260" s="14" t="s">
        <v>79</v>
      </c>
      <c r="AY260" s="194" t="s">
        <v>255</v>
      </c>
    </row>
    <row r="261" s="15" customFormat="1">
      <c r="A261" s="15"/>
      <c r="B261" s="201"/>
      <c r="C261" s="15"/>
      <c r="D261" s="186" t="s">
        <v>265</v>
      </c>
      <c r="E261" s="202" t="s">
        <v>1</v>
      </c>
      <c r="F261" s="203" t="s">
        <v>269</v>
      </c>
      <c r="G261" s="15"/>
      <c r="H261" s="204">
        <v>74.5</v>
      </c>
      <c r="I261" s="205"/>
      <c r="J261" s="15"/>
      <c r="K261" s="15"/>
      <c r="L261" s="201"/>
      <c r="M261" s="206"/>
      <c r="N261" s="207"/>
      <c r="O261" s="207"/>
      <c r="P261" s="207"/>
      <c r="Q261" s="207"/>
      <c r="R261" s="207"/>
      <c r="S261" s="207"/>
      <c r="T261" s="208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02" t="s">
        <v>265</v>
      </c>
      <c r="AU261" s="202" t="s">
        <v>90</v>
      </c>
      <c r="AV261" s="15" t="s">
        <v>270</v>
      </c>
      <c r="AW261" s="15" t="s">
        <v>35</v>
      </c>
      <c r="AX261" s="15" t="s">
        <v>87</v>
      </c>
      <c r="AY261" s="202" t="s">
        <v>255</v>
      </c>
    </row>
    <row r="262" s="2" customFormat="1" ht="24.15" customHeight="1">
      <c r="A262" s="38"/>
      <c r="B262" s="171"/>
      <c r="C262" s="172" t="s">
        <v>422</v>
      </c>
      <c r="D262" s="172" t="s">
        <v>258</v>
      </c>
      <c r="E262" s="173" t="s">
        <v>832</v>
      </c>
      <c r="F262" s="174" t="s">
        <v>833</v>
      </c>
      <c r="G262" s="175" t="s">
        <v>693</v>
      </c>
      <c r="H262" s="176">
        <v>223.5</v>
      </c>
      <c r="I262" s="177"/>
      <c r="J262" s="178">
        <f>ROUND(I262*H262,2)</f>
        <v>0</v>
      </c>
      <c r="K262" s="174" t="s">
        <v>262</v>
      </c>
      <c r="L262" s="39"/>
      <c r="M262" s="179" t="s">
        <v>1</v>
      </c>
      <c r="N262" s="180" t="s">
        <v>44</v>
      </c>
      <c r="O262" s="77"/>
      <c r="P262" s="181">
        <f>O262*H262</f>
        <v>0</v>
      </c>
      <c r="Q262" s="181">
        <v>0</v>
      </c>
      <c r="R262" s="181">
        <f>Q262*H262</f>
        <v>0</v>
      </c>
      <c r="S262" s="181">
        <v>0.0030000000000000001</v>
      </c>
      <c r="T262" s="182">
        <f>S262*H262</f>
        <v>0.67049999999999998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83" t="s">
        <v>263</v>
      </c>
      <c r="AT262" s="183" t="s">
        <v>258</v>
      </c>
      <c r="AU262" s="183" t="s">
        <v>90</v>
      </c>
      <c r="AY262" s="19" t="s">
        <v>255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19" t="s">
        <v>87</v>
      </c>
      <c r="BK262" s="184">
        <f>ROUND(I262*H262,2)</f>
        <v>0</v>
      </c>
      <c r="BL262" s="19" t="s">
        <v>263</v>
      </c>
      <c r="BM262" s="183" t="s">
        <v>2504</v>
      </c>
    </row>
    <row r="263" s="13" customFormat="1">
      <c r="A263" s="13"/>
      <c r="B263" s="185"/>
      <c r="C263" s="13"/>
      <c r="D263" s="186" t="s">
        <v>265</v>
      </c>
      <c r="E263" s="187" t="s">
        <v>1</v>
      </c>
      <c r="F263" s="188" t="s">
        <v>835</v>
      </c>
      <c r="G263" s="13"/>
      <c r="H263" s="187" t="s">
        <v>1</v>
      </c>
      <c r="I263" s="189"/>
      <c r="J263" s="13"/>
      <c r="K263" s="13"/>
      <c r="L263" s="185"/>
      <c r="M263" s="190"/>
      <c r="N263" s="191"/>
      <c r="O263" s="191"/>
      <c r="P263" s="191"/>
      <c r="Q263" s="191"/>
      <c r="R263" s="191"/>
      <c r="S263" s="191"/>
      <c r="T263" s="19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87" t="s">
        <v>265</v>
      </c>
      <c r="AU263" s="187" t="s">
        <v>90</v>
      </c>
      <c r="AV263" s="13" t="s">
        <v>87</v>
      </c>
      <c r="AW263" s="13" t="s">
        <v>35</v>
      </c>
      <c r="AX263" s="13" t="s">
        <v>79</v>
      </c>
      <c r="AY263" s="187" t="s">
        <v>255</v>
      </c>
    </row>
    <row r="264" s="13" customFormat="1">
      <c r="A264" s="13"/>
      <c r="B264" s="185"/>
      <c r="C264" s="13"/>
      <c r="D264" s="186" t="s">
        <v>265</v>
      </c>
      <c r="E264" s="187" t="s">
        <v>1</v>
      </c>
      <c r="F264" s="188" t="s">
        <v>2274</v>
      </c>
      <c r="G264" s="13"/>
      <c r="H264" s="187" t="s">
        <v>1</v>
      </c>
      <c r="I264" s="189"/>
      <c r="J264" s="13"/>
      <c r="K264" s="13"/>
      <c r="L264" s="185"/>
      <c r="M264" s="190"/>
      <c r="N264" s="191"/>
      <c r="O264" s="191"/>
      <c r="P264" s="191"/>
      <c r="Q264" s="191"/>
      <c r="R264" s="191"/>
      <c r="S264" s="191"/>
      <c r="T264" s="19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87" t="s">
        <v>265</v>
      </c>
      <c r="AU264" s="187" t="s">
        <v>90</v>
      </c>
      <c r="AV264" s="13" t="s">
        <v>87</v>
      </c>
      <c r="AW264" s="13" t="s">
        <v>35</v>
      </c>
      <c r="AX264" s="13" t="s">
        <v>79</v>
      </c>
      <c r="AY264" s="187" t="s">
        <v>255</v>
      </c>
    </row>
    <row r="265" s="14" customFormat="1">
      <c r="A265" s="14"/>
      <c r="B265" s="193"/>
      <c r="C265" s="14"/>
      <c r="D265" s="186" t="s">
        <v>265</v>
      </c>
      <c r="E265" s="194" t="s">
        <v>1</v>
      </c>
      <c r="F265" s="195" t="s">
        <v>2505</v>
      </c>
      <c r="G265" s="14"/>
      <c r="H265" s="196">
        <v>223.5</v>
      </c>
      <c r="I265" s="197"/>
      <c r="J265" s="14"/>
      <c r="K265" s="14"/>
      <c r="L265" s="193"/>
      <c r="M265" s="198"/>
      <c r="N265" s="199"/>
      <c r="O265" s="199"/>
      <c r="P265" s="199"/>
      <c r="Q265" s="199"/>
      <c r="R265" s="199"/>
      <c r="S265" s="199"/>
      <c r="T265" s="20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194" t="s">
        <v>265</v>
      </c>
      <c r="AU265" s="194" t="s">
        <v>90</v>
      </c>
      <c r="AV265" s="14" t="s">
        <v>90</v>
      </c>
      <c r="AW265" s="14" t="s">
        <v>35</v>
      </c>
      <c r="AX265" s="14" t="s">
        <v>79</v>
      </c>
      <c r="AY265" s="194" t="s">
        <v>255</v>
      </c>
    </row>
    <row r="266" s="15" customFormat="1">
      <c r="A266" s="15"/>
      <c r="B266" s="201"/>
      <c r="C266" s="15"/>
      <c r="D266" s="186" t="s">
        <v>265</v>
      </c>
      <c r="E266" s="202" t="s">
        <v>1</v>
      </c>
      <c r="F266" s="203" t="s">
        <v>269</v>
      </c>
      <c r="G266" s="15"/>
      <c r="H266" s="204">
        <v>223.5</v>
      </c>
      <c r="I266" s="205"/>
      <c r="J266" s="15"/>
      <c r="K266" s="15"/>
      <c r="L266" s="201"/>
      <c r="M266" s="206"/>
      <c r="N266" s="207"/>
      <c r="O266" s="207"/>
      <c r="P266" s="207"/>
      <c r="Q266" s="207"/>
      <c r="R266" s="207"/>
      <c r="S266" s="207"/>
      <c r="T266" s="208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02" t="s">
        <v>265</v>
      </c>
      <c r="AU266" s="202" t="s">
        <v>90</v>
      </c>
      <c r="AV266" s="15" t="s">
        <v>270</v>
      </c>
      <c r="AW266" s="15" t="s">
        <v>35</v>
      </c>
      <c r="AX266" s="15" t="s">
        <v>87</v>
      </c>
      <c r="AY266" s="202" t="s">
        <v>255</v>
      </c>
    </row>
    <row r="267" s="2" customFormat="1" ht="24.15" customHeight="1">
      <c r="A267" s="38"/>
      <c r="B267" s="171"/>
      <c r="C267" s="172" t="s">
        <v>426</v>
      </c>
      <c r="D267" s="172" t="s">
        <v>258</v>
      </c>
      <c r="E267" s="173" t="s">
        <v>838</v>
      </c>
      <c r="F267" s="174" t="s">
        <v>839</v>
      </c>
      <c r="G267" s="175" t="s">
        <v>693</v>
      </c>
      <c r="H267" s="176">
        <v>74.5</v>
      </c>
      <c r="I267" s="177"/>
      <c r="J267" s="178">
        <f>ROUND(I267*H267,2)</f>
        <v>0</v>
      </c>
      <c r="K267" s="174" t="s">
        <v>840</v>
      </c>
      <c r="L267" s="39"/>
      <c r="M267" s="179" t="s">
        <v>1</v>
      </c>
      <c r="N267" s="180" t="s">
        <v>44</v>
      </c>
      <c r="O267" s="77"/>
      <c r="P267" s="181">
        <f>O267*H267</f>
        <v>0</v>
      </c>
      <c r="Q267" s="181">
        <v>0.00029999999999999997</v>
      </c>
      <c r="R267" s="181">
        <f>Q267*H267</f>
        <v>0.022349999999999998</v>
      </c>
      <c r="S267" s="181">
        <v>0</v>
      </c>
      <c r="T267" s="18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3" t="s">
        <v>263</v>
      </c>
      <c r="AT267" s="183" t="s">
        <v>258</v>
      </c>
      <c r="AU267" s="183" t="s">
        <v>90</v>
      </c>
      <c r="AY267" s="19" t="s">
        <v>255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19" t="s">
        <v>87</v>
      </c>
      <c r="BK267" s="184">
        <f>ROUND(I267*H267,2)</f>
        <v>0</v>
      </c>
      <c r="BL267" s="19" t="s">
        <v>263</v>
      </c>
      <c r="BM267" s="183" t="s">
        <v>2506</v>
      </c>
    </row>
    <row r="268" s="13" customFormat="1">
      <c r="A268" s="13"/>
      <c r="B268" s="185"/>
      <c r="C268" s="13"/>
      <c r="D268" s="186" t="s">
        <v>265</v>
      </c>
      <c r="E268" s="187" t="s">
        <v>1</v>
      </c>
      <c r="F268" s="188" t="s">
        <v>2274</v>
      </c>
      <c r="G268" s="13"/>
      <c r="H268" s="187" t="s">
        <v>1</v>
      </c>
      <c r="I268" s="189"/>
      <c r="J268" s="13"/>
      <c r="K268" s="13"/>
      <c r="L268" s="185"/>
      <c r="M268" s="190"/>
      <c r="N268" s="191"/>
      <c r="O268" s="191"/>
      <c r="P268" s="191"/>
      <c r="Q268" s="191"/>
      <c r="R268" s="191"/>
      <c r="S268" s="191"/>
      <c r="T268" s="19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87" t="s">
        <v>265</v>
      </c>
      <c r="AU268" s="187" t="s">
        <v>90</v>
      </c>
      <c r="AV268" s="13" t="s">
        <v>87</v>
      </c>
      <c r="AW268" s="13" t="s">
        <v>35</v>
      </c>
      <c r="AX268" s="13" t="s">
        <v>79</v>
      </c>
      <c r="AY268" s="187" t="s">
        <v>255</v>
      </c>
    </row>
    <row r="269" s="14" customFormat="1">
      <c r="A269" s="14"/>
      <c r="B269" s="193"/>
      <c r="C269" s="14"/>
      <c r="D269" s="186" t="s">
        <v>265</v>
      </c>
      <c r="E269" s="194" t="s">
        <v>1</v>
      </c>
      <c r="F269" s="195" t="s">
        <v>2464</v>
      </c>
      <c r="G269" s="14"/>
      <c r="H269" s="196">
        <v>74.5</v>
      </c>
      <c r="I269" s="197"/>
      <c r="J269" s="14"/>
      <c r="K269" s="14"/>
      <c r="L269" s="193"/>
      <c r="M269" s="198"/>
      <c r="N269" s="199"/>
      <c r="O269" s="199"/>
      <c r="P269" s="199"/>
      <c r="Q269" s="199"/>
      <c r="R269" s="199"/>
      <c r="S269" s="199"/>
      <c r="T269" s="20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194" t="s">
        <v>265</v>
      </c>
      <c r="AU269" s="194" t="s">
        <v>90</v>
      </c>
      <c r="AV269" s="14" t="s">
        <v>90</v>
      </c>
      <c r="AW269" s="14" t="s">
        <v>35</v>
      </c>
      <c r="AX269" s="14" t="s">
        <v>79</v>
      </c>
      <c r="AY269" s="194" t="s">
        <v>255</v>
      </c>
    </row>
    <row r="270" s="15" customFormat="1">
      <c r="A270" s="15"/>
      <c r="B270" s="201"/>
      <c r="C270" s="15"/>
      <c r="D270" s="186" t="s">
        <v>265</v>
      </c>
      <c r="E270" s="202" t="s">
        <v>1</v>
      </c>
      <c r="F270" s="203" t="s">
        <v>269</v>
      </c>
      <c r="G270" s="15"/>
      <c r="H270" s="204">
        <v>74.5</v>
      </c>
      <c r="I270" s="205"/>
      <c r="J270" s="15"/>
      <c r="K270" s="15"/>
      <c r="L270" s="201"/>
      <c r="M270" s="206"/>
      <c r="N270" s="207"/>
      <c r="O270" s="207"/>
      <c r="P270" s="207"/>
      <c r="Q270" s="207"/>
      <c r="R270" s="207"/>
      <c r="S270" s="207"/>
      <c r="T270" s="20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02" t="s">
        <v>265</v>
      </c>
      <c r="AU270" s="202" t="s">
        <v>90</v>
      </c>
      <c r="AV270" s="15" t="s">
        <v>270</v>
      </c>
      <c r="AW270" s="15" t="s">
        <v>35</v>
      </c>
      <c r="AX270" s="15" t="s">
        <v>87</v>
      </c>
      <c r="AY270" s="202" t="s">
        <v>255</v>
      </c>
    </row>
    <row r="271" s="2" customFormat="1" ht="37.8" customHeight="1">
      <c r="A271" s="38"/>
      <c r="B271" s="171"/>
      <c r="C271" s="209" t="s">
        <v>316</v>
      </c>
      <c r="D271" s="209" t="s">
        <v>277</v>
      </c>
      <c r="E271" s="210" t="s">
        <v>842</v>
      </c>
      <c r="F271" s="211" t="s">
        <v>843</v>
      </c>
      <c r="G271" s="212" t="s">
        <v>693</v>
      </c>
      <c r="H271" s="213">
        <v>90.188000000000002</v>
      </c>
      <c r="I271" s="214"/>
      <c r="J271" s="215">
        <f>ROUND(I271*H271,2)</f>
        <v>0</v>
      </c>
      <c r="K271" s="211" t="s">
        <v>262</v>
      </c>
      <c r="L271" s="216"/>
      <c r="M271" s="217" t="s">
        <v>1</v>
      </c>
      <c r="N271" s="218" t="s">
        <v>44</v>
      </c>
      <c r="O271" s="77"/>
      <c r="P271" s="181">
        <f>O271*H271</f>
        <v>0</v>
      </c>
      <c r="Q271" s="181">
        <v>0.0032000000000000002</v>
      </c>
      <c r="R271" s="181">
        <f>Q271*H271</f>
        <v>0.28860160000000001</v>
      </c>
      <c r="S271" s="181">
        <v>0</v>
      </c>
      <c r="T271" s="18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83" t="s">
        <v>397</v>
      </c>
      <c r="AT271" s="183" t="s">
        <v>277</v>
      </c>
      <c r="AU271" s="183" t="s">
        <v>90</v>
      </c>
      <c r="AY271" s="19" t="s">
        <v>255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19" t="s">
        <v>87</v>
      </c>
      <c r="BK271" s="184">
        <f>ROUND(I271*H271,2)</f>
        <v>0</v>
      </c>
      <c r="BL271" s="19" t="s">
        <v>263</v>
      </c>
      <c r="BM271" s="183" t="s">
        <v>2507</v>
      </c>
    </row>
    <row r="272" s="14" customFormat="1">
      <c r="A272" s="14"/>
      <c r="B272" s="193"/>
      <c r="C272" s="14"/>
      <c r="D272" s="186" t="s">
        <v>265</v>
      </c>
      <c r="E272" s="194" t="s">
        <v>1</v>
      </c>
      <c r="F272" s="195" t="s">
        <v>2508</v>
      </c>
      <c r="G272" s="14"/>
      <c r="H272" s="196">
        <v>90.188000000000002</v>
      </c>
      <c r="I272" s="197"/>
      <c r="J272" s="14"/>
      <c r="K272" s="14"/>
      <c r="L272" s="193"/>
      <c r="M272" s="198"/>
      <c r="N272" s="199"/>
      <c r="O272" s="199"/>
      <c r="P272" s="199"/>
      <c r="Q272" s="199"/>
      <c r="R272" s="199"/>
      <c r="S272" s="199"/>
      <c r="T272" s="20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194" t="s">
        <v>265</v>
      </c>
      <c r="AU272" s="194" t="s">
        <v>90</v>
      </c>
      <c r="AV272" s="14" t="s">
        <v>90</v>
      </c>
      <c r="AW272" s="14" t="s">
        <v>35</v>
      </c>
      <c r="AX272" s="14" t="s">
        <v>87</v>
      </c>
      <c r="AY272" s="194" t="s">
        <v>255</v>
      </c>
    </row>
    <row r="273" s="2" customFormat="1" ht="21.75" customHeight="1">
      <c r="A273" s="38"/>
      <c r="B273" s="171"/>
      <c r="C273" s="172" t="s">
        <v>434</v>
      </c>
      <c r="D273" s="172" t="s">
        <v>258</v>
      </c>
      <c r="E273" s="173" t="s">
        <v>846</v>
      </c>
      <c r="F273" s="174" t="s">
        <v>847</v>
      </c>
      <c r="G273" s="175" t="s">
        <v>297</v>
      </c>
      <c r="H273" s="176">
        <v>2.952</v>
      </c>
      <c r="I273" s="177"/>
      <c r="J273" s="178">
        <f>ROUND(I273*H273,2)</f>
        <v>0</v>
      </c>
      <c r="K273" s="174" t="s">
        <v>262</v>
      </c>
      <c r="L273" s="39"/>
      <c r="M273" s="179" t="s">
        <v>1</v>
      </c>
      <c r="N273" s="180" t="s">
        <v>44</v>
      </c>
      <c r="O273" s="77"/>
      <c r="P273" s="181">
        <f>O273*H273</f>
        <v>0</v>
      </c>
      <c r="Q273" s="181">
        <v>1.0000000000000001E-05</v>
      </c>
      <c r="R273" s="181">
        <f>Q273*H273</f>
        <v>2.9520000000000002E-05</v>
      </c>
      <c r="S273" s="181">
        <v>0</v>
      </c>
      <c r="T273" s="18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3" t="s">
        <v>263</v>
      </c>
      <c r="AT273" s="183" t="s">
        <v>258</v>
      </c>
      <c r="AU273" s="183" t="s">
        <v>90</v>
      </c>
      <c r="AY273" s="19" t="s">
        <v>255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19" t="s">
        <v>87</v>
      </c>
      <c r="BK273" s="184">
        <f>ROUND(I273*H273,2)</f>
        <v>0</v>
      </c>
      <c r="BL273" s="19" t="s">
        <v>263</v>
      </c>
      <c r="BM273" s="183" t="s">
        <v>2509</v>
      </c>
    </row>
    <row r="274" s="13" customFormat="1">
      <c r="A274" s="13"/>
      <c r="B274" s="185"/>
      <c r="C274" s="13"/>
      <c r="D274" s="186" t="s">
        <v>265</v>
      </c>
      <c r="E274" s="187" t="s">
        <v>1</v>
      </c>
      <c r="F274" s="188" t="s">
        <v>849</v>
      </c>
      <c r="G274" s="13"/>
      <c r="H274" s="187" t="s">
        <v>1</v>
      </c>
      <c r="I274" s="189"/>
      <c r="J274" s="13"/>
      <c r="K274" s="13"/>
      <c r="L274" s="185"/>
      <c r="M274" s="190"/>
      <c r="N274" s="191"/>
      <c r="O274" s="191"/>
      <c r="P274" s="191"/>
      <c r="Q274" s="191"/>
      <c r="R274" s="191"/>
      <c r="S274" s="191"/>
      <c r="T274" s="19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87" t="s">
        <v>265</v>
      </c>
      <c r="AU274" s="187" t="s">
        <v>90</v>
      </c>
      <c r="AV274" s="13" t="s">
        <v>87</v>
      </c>
      <c r="AW274" s="13" t="s">
        <v>35</v>
      </c>
      <c r="AX274" s="13" t="s">
        <v>79</v>
      </c>
      <c r="AY274" s="187" t="s">
        <v>255</v>
      </c>
    </row>
    <row r="275" s="13" customFormat="1">
      <c r="A275" s="13"/>
      <c r="B275" s="185"/>
      <c r="C275" s="13"/>
      <c r="D275" s="186" t="s">
        <v>265</v>
      </c>
      <c r="E275" s="187" t="s">
        <v>1</v>
      </c>
      <c r="F275" s="188" t="s">
        <v>2274</v>
      </c>
      <c r="G275" s="13"/>
      <c r="H275" s="187" t="s">
        <v>1</v>
      </c>
      <c r="I275" s="189"/>
      <c r="J275" s="13"/>
      <c r="K275" s="13"/>
      <c r="L275" s="185"/>
      <c r="M275" s="190"/>
      <c r="N275" s="191"/>
      <c r="O275" s="191"/>
      <c r="P275" s="191"/>
      <c r="Q275" s="191"/>
      <c r="R275" s="191"/>
      <c r="S275" s="191"/>
      <c r="T275" s="19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87" t="s">
        <v>265</v>
      </c>
      <c r="AU275" s="187" t="s">
        <v>90</v>
      </c>
      <c r="AV275" s="13" t="s">
        <v>87</v>
      </c>
      <c r="AW275" s="13" t="s">
        <v>35</v>
      </c>
      <c r="AX275" s="13" t="s">
        <v>79</v>
      </c>
      <c r="AY275" s="187" t="s">
        <v>255</v>
      </c>
    </row>
    <row r="276" s="14" customFormat="1">
      <c r="A276" s="14"/>
      <c r="B276" s="193"/>
      <c r="C276" s="14"/>
      <c r="D276" s="186" t="s">
        <v>265</v>
      </c>
      <c r="E276" s="194" t="s">
        <v>1</v>
      </c>
      <c r="F276" s="195" t="s">
        <v>2275</v>
      </c>
      <c r="G276" s="14"/>
      <c r="H276" s="196">
        <v>3.1520000000000001</v>
      </c>
      <c r="I276" s="197"/>
      <c r="J276" s="14"/>
      <c r="K276" s="14"/>
      <c r="L276" s="193"/>
      <c r="M276" s="198"/>
      <c r="N276" s="199"/>
      <c r="O276" s="199"/>
      <c r="P276" s="199"/>
      <c r="Q276" s="199"/>
      <c r="R276" s="199"/>
      <c r="S276" s="199"/>
      <c r="T276" s="20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194" t="s">
        <v>265</v>
      </c>
      <c r="AU276" s="194" t="s">
        <v>90</v>
      </c>
      <c r="AV276" s="14" t="s">
        <v>90</v>
      </c>
      <c r="AW276" s="14" t="s">
        <v>35</v>
      </c>
      <c r="AX276" s="14" t="s">
        <v>79</v>
      </c>
      <c r="AY276" s="194" t="s">
        <v>255</v>
      </c>
    </row>
    <row r="277" s="14" customFormat="1">
      <c r="A277" s="14"/>
      <c r="B277" s="193"/>
      <c r="C277" s="14"/>
      <c r="D277" s="186" t="s">
        <v>265</v>
      </c>
      <c r="E277" s="194" t="s">
        <v>1</v>
      </c>
      <c r="F277" s="195" t="s">
        <v>2276</v>
      </c>
      <c r="G277" s="14"/>
      <c r="H277" s="196">
        <v>-0.20000000000000001</v>
      </c>
      <c r="I277" s="197"/>
      <c r="J277" s="14"/>
      <c r="K277" s="14"/>
      <c r="L277" s="193"/>
      <c r="M277" s="198"/>
      <c r="N277" s="199"/>
      <c r="O277" s="199"/>
      <c r="P277" s="199"/>
      <c r="Q277" s="199"/>
      <c r="R277" s="199"/>
      <c r="S277" s="199"/>
      <c r="T277" s="20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4" t="s">
        <v>265</v>
      </c>
      <c r="AU277" s="194" t="s">
        <v>90</v>
      </c>
      <c r="AV277" s="14" t="s">
        <v>90</v>
      </c>
      <c r="AW277" s="14" t="s">
        <v>35</v>
      </c>
      <c r="AX277" s="14" t="s">
        <v>79</v>
      </c>
      <c r="AY277" s="194" t="s">
        <v>255</v>
      </c>
    </row>
    <row r="278" s="15" customFormat="1">
      <c r="A278" s="15"/>
      <c r="B278" s="201"/>
      <c r="C278" s="15"/>
      <c r="D278" s="186" t="s">
        <v>265</v>
      </c>
      <c r="E278" s="202" t="s">
        <v>1</v>
      </c>
      <c r="F278" s="203" t="s">
        <v>269</v>
      </c>
      <c r="G278" s="15"/>
      <c r="H278" s="204">
        <v>2.952</v>
      </c>
      <c r="I278" s="205"/>
      <c r="J278" s="15"/>
      <c r="K278" s="15"/>
      <c r="L278" s="201"/>
      <c r="M278" s="206"/>
      <c r="N278" s="207"/>
      <c r="O278" s="207"/>
      <c r="P278" s="207"/>
      <c r="Q278" s="207"/>
      <c r="R278" s="207"/>
      <c r="S278" s="207"/>
      <c r="T278" s="208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02" t="s">
        <v>265</v>
      </c>
      <c r="AU278" s="202" t="s">
        <v>90</v>
      </c>
      <c r="AV278" s="15" t="s">
        <v>270</v>
      </c>
      <c r="AW278" s="15" t="s">
        <v>35</v>
      </c>
      <c r="AX278" s="15" t="s">
        <v>87</v>
      </c>
      <c r="AY278" s="202" t="s">
        <v>255</v>
      </c>
    </row>
    <row r="279" s="2" customFormat="1" ht="16.5" customHeight="1">
      <c r="A279" s="38"/>
      <c r="B279" s="171"/>
      <c r="C279" s="172" t="s">
        <v>438</v>
      </c>
      <c r="D279" s="172" t="s">
        <v>258</v>
      </c>
      <c r="E279" s="173" t="s">
        <v>853</v>
      </c>
      <c r="F279" s="174" t="s">
        <v>854</v>
      </c>
      <c r="G279" s="175" t="s">
        <v>693</v>
      </c>
      <c r="H279" s="176">
        <v>74.5</v>
      </c>
      <c r="I279" s="177"/>
      <c r="J279" s="178">
        <f>ROUND(I279*H279,2)</f>
        <v>0</v>
      </c>
      <c r="K279" s="174" t="s">
        <v>262</v>
      </c>
      <c r="L279" s="39"/>
      <c r="M279" s="179" t="s">
        <v>1</v>
      </c>
      <c r="N279" s="180" t="s">
        <v>44</v>
      </c>
      <c r="O279" s="77"/>
      <c r="P279" s="181">
        <f>O279*H279</f>
        <v>0</v>
      </c>
      <c r="Q279" s="181">
        <v>0</v>
      </c>
      <c r="R279" s="181">
        <f>Q279*H279</f>
        <v>0</v>
      </c>
      <c r="S279" s="181">
        <v>0</v>
      </c>
      <c r="T279" s="182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3" t="s">
        <v>263</v>
      </c>
      <c r="AT279" s="183" t="s">
        <v>258</v>
      </c>
      <c r="AU279" s="183" t="s">
        <v>90</v>
      </c>
      <c r="AY279" s="19" t="s">
        <v>255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19" t="s">
        <v>87</v>
      </c>
      <c r="BK279" s="184">
        <f>ROUND(I279*H279,2)</f>
        <v>0</v>
      </c>
      <c r="BL279" s="19" t="s">
        <v>263</v>
      </c>
      <c r="BM279" s="183" t="s">
        <v>2510</v>
      </c>
    </row>
    <row r="280" s="13" customFormat="1">
      <c r="A280" s="13"/>
      <c r="B280" s="185"/>
      <c r="C280" s="13"/>
      <c r="D280" s="186" t="s">
        <v>265</v>
      </c>
      <c r="E280" s="187" t="s">
        <v>1</v>
      </c>
      <c r="F280" s="188" t="s">
        <v>828</v>
      </c>
      <c r="G280" s="13"/>
      <c r="H280" s="187" t="s">
        <v>1</v>
      </c>
      <c r="I280" s="189"/>
      <c r="J280" s="13"/>
      <c r="K280" s="13"/>
      <c r="L280" s="185"/>
      <c r="M280" s="190"/>
      <c r="N280" s="191"/>
      <c r="O280" s="191"/>
      <c r="P280" s="191"/>
      <c r="Q280" s="191"/>
      <c r="R280" s="191"/>
      <c r="S280" s="191"/>
      <c r="T280" s="19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187" t="s">
        <v>265</v>
      </c>
      <c r="AU280" s="187" t="s">
        <v>90</v>
      </c>
      <c r="AV280" s="13" t="s">
        <v>87</v>
      </c>
      <c r="AW280" s="13" t="s">
        <v>35</v>
      </c>
      <c r="AX280" s="13" t="s">
        <v>79</v>
      </c>
      <c r="AY280" s="187" t="s">
        <v>255</v>
      </c>
    </row>
    <row r="281" s="13" customFormat="1">
      <c r="A281" s="13"/>
      <c r="B281" s="185"/>
      <c r="C281" s="13"/>
      <c r="D281" s="186" t="s">
        <v>265</v>
      </c>
      <c r="E281" s="187" t="s">
        <v>1</v>
      </c>
      <c r="F281" s="188" t="s">
        <v>2274</v>
      </c>
      <c r="G281" s="13"/>
      <c r="H281" s="187" t="s">
        <v>1</v>
      </c>
      <c r="I281" s="189"/>
      <c r="J281" s="13"/>
      <c r="K281" s="13"/>
      <c r="L281" s="185"/>
      <c r="M281" s="190"/>
      <c r="N281" s="191"/>
      <c r="O281" s="191"/>
      <c r="P281" s="191"/>
      <c r="Q281" s="191"/>
      <c r="R281" s="191"/>
      <c r="S281" s="191"/>
      <c r="T281" s="19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87" t="s">
        <v>265</v>
      </c>
      <c r="AU281" s="187" t="s">
        <v>90</v>
      </c>
      <c r="AV281" s="13" t="s">
        <v>87</v>
      </c>
      <c r="AW281" s="13" t="s">
        <v>35</v>
      </c>
      <c r="AX281" s="13" t="s">
        <v>79</v>
      </c>
      <c r="AY281" s="187" t="s">
        <v>255</v>
      </c>
    </row>
    <row r="282" s="14" customFormat="1">
      <c r="A282" s="14"/>
      <c r="B282" s="193"/>
      <c r="C282" s="14"/>
      <c r="D282" s="186" t="s">
        <v>265</v>
      </c>
      <c r="E282" s="194" t="s">
        <v>1</v>
      </c>
      <c r="F282" s="195" t="s">
        <v>2464</v>
      </c>
      <c r="G282" s="14"/>
      <c r="H282" s="196">
        <v>74.5</v>
      </c>
      <c r="I282" s="197"/>
      <c r="J282" s="14"/>
      <c r="K282" s="14"/>
      <c r="L282" s="193"/>
      <c r="M282" s="198"/>
      <c r="N282" s="199"/>
      <c r="O282" s="199"/>
      <c r="P282" s="199"/>
      <c r="Q282" s="199"/>
      <c r="R282" s="199"/>
      <c r="S282" s="199"/>
      <c r="T282" s="20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194" t="s">
        <v>265</v>
      </c>
      <c r="AU282" s="194" t="s">
        <v>90</v>
      </c>
      <c r="AV282" s="14" t="s">
        <v>90</v>
      </c>
      <c r="AW282" s="14" t="s">
        <v>35</v>
      </c>
      <c r="AX282" s="14" t="s">
        <v>79</v>
      </c>
      <c r="AY282" s="194" t="s">
        <v>255</v>
      </c>
    </row>
    <row r="283" s="15" customFormat="1">
      <c r="A283" s="15"/>
      <c r="B283" s="201"/>
      <c r="C283" s="15"/>
      <c r="D283" s="186" t="s">
        <v>265</v>
      </c>
      <c r="E283" s="202" t="s">
        <v>1</v>
      </c>
      <c r="F283" s="203" t="s">
        <v>269</v>
      </c>
      <c r="G283" s="15"/>
      <c r="H283" s="204">
        <v>74.5</v>
      </c>
      <c r="I283" s="205"/>
      <c r="J283" s="15"/>
      <c r="K283" s="15"/>
      <c r="L283" s="201"/>
      <c r="M283" s="206"/>
      <c r="N283" s="207"/>
      <c r="O283" s="207"/>
      <c r="P283" s="207"/>
      <c r="Q283" s="207"/>
      <c r="R283" s="207"/>
      <c r="S283" s="207"/>
      <c r="T283" s="208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02" t="s">
        <v>265</v>
      </c>
      <c r="AU283" s="202" t="s">
        <v>90</v>
      </c>
      <c r="AV283" s="15" t="s">
        <v>270</v>
      </c>
      <c r="AW283" s="15" t="s">
        <v>35</v>
      </c>
      <c r="AX283" s="15" t="s">
        <v>87</v>
      </c>
      <c r="AY283" s="202" t="s">
        <v>255</v>
      </c>
    </row>
    <row r="284" s="2" customFormat="1" ht="49.05" customHeight="1">
      <c r="A284" s="38"/>
      <c r="B284" s="171"/>
      <c r="C284" s="172" t="s">
        <v>442</v>
      </c>
      <c r="D284" s="172" t="s">
        <v>258</v>
      </c>
      <c r="E284" s="173" t="s">
        <v>856</v>
      </c>
      <c r="F284" s="174" t="s">
        <v>857</v>
      </c>
      <c r="G284" s="175" t="s">
        <v>759</v>
      </c>
      <c r="H284" s="224"/>
      <c r="I284" s="177"/>
      <c r="J284" s="178">
        <f>ROUND(I284*H284,2)</f>
        <v>0</v>
      </c>
      <c r="K284" s="174" t="s">
        <v>262</v>
      </c>
      <c r="L284" s="39"/>
      <c r="M284" s="179" t="s">
        <v>1</v>
      </c>
      <c r="N284" s="180" t="s">
        <v>44</v>
      </c>
      <c r="O284" s="77"/>
      <c r="P284" s="181">
        <f>O284*H284</f>
        <v>0</v>
      </c>
      <c r="Q284" s="181">
        <v>0</v>
      </c>
      <c r="R284" s="181">
        <f>Q284*H284</f>
        <v>0</v>
      </c>
      <c r="S284" s="181">
        <v>0</v>
      </c>
      <c r="T284" s="18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3" t="s">
        <v>263</v>
      </c>
      <c r="AT284" s="183" t="s">
        <v>258</v>
      </c>
      <c r="AU284" s="183" t="s">
        <v>90</v>
      </c>
      <c r="AY284" s="19" t="s">
        <v>255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19" t="s">
        <v>87</v>
      </c>
      <c r="BK284" s="184">
        <f>ROUND(I284*H284,2)</f>
        <v>0</v>
      </c>
      <c r="BL284" s="19" t="s">
        <v>263</v>
      </c>
      <c r="BM284" s="183" t="s">
        <v>2511</v>
      </c>
    </row>
    <row r="285" s="12" customFormat="1" ht="22.8" customHeight="1">
      <c r="A285" s="12"/>
      <c r="B285" s="158"/>
      <c r="C285" s="12"/>
      <c r="D285" s="159" t="s">
        <v>78</v>
      </c>
      <c r="E285" s="169" t="s">
        <v>1150</v>
      </c>
      <c r="F285" s="169" t="s">
        <v>1151</v>
      </c>
      <c r="G285" s="12"/>
      <c r="H285" s="12"/>
      <c r="I285" s="161"/>
      <c r="J285" s="170">
        <f>BK285</f>
        <v>0</v>
      </c>
      <c r="K285" s="12"/>
      <c r="L285" s="158"/>
      <c r="M285" s="163"/>
      <c r="N285" s="164"/>
      <c r="O285" s="164"/>
      <c r="P285" s="165">
        <f>SUM(P286:P320)</f>
        <v>0</v>
      </c>
      <c r="Q285" s="164"/>
      <c r="R285" s="165">
        <f>SUM(R286:R320)</f>
        <v>0.072887309999999997</v>
      </c>
      <c r="S285" s="164"/>
      <c r="T285" s="166">
        <f>SUM(T286:T320)</f>
        <v>0.069359999999999991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159" t="s">
        <v>90</v>
      </c>
      <c r="AT285" s="167" t="s">
        <v>78</v>
      </c>
      <c r="AU285" s="167" t="s">
        <v>87</v>
      </c>
      <c r="AY285" s="159" t="s">
        <v>255</v>
      </c>
      <c r="BK285" s="168">
        <f>SUM(BK286:BK320)</f>
        <v>0</v>
      </c>
    </row>
    <row r="286" s="2" customFormat="1" ht="24.15" customHeight="1">
      <c r="A286" s="38"/>
      <c r="B286" s="171"/>
      <c r="C286" s="172" t="s">
        <v>446</v>
      </c>
      <c r="D286" s="172" t="s">
        <v>258</v>
      </c>
      <c r="E286" s="173" t="s">
        <v>1152</v>
      </c>
      <c r="F286" s="174" t="s">
        <v>1153</v>
      </c>
      <c r="G286" s="175" t="s">
        <v>693</v>
      </c>
      <c r="H286" s="176">
        <v>2.5499999999999998</v>
      </c>
      <c r="I286" s="177"/>
      <c r="J286" s="178">
        <f>ROUND(I286*H286,2)</f>
        <v>0</v>
      </c>
      <c r="K286" s="174" t="s">
        <v>262</v>
      </c>
      <c r="L286" s="39"/>
      <c r="M286" s="179" t="s">
        <v>1</v>
      </c>
      <c r="N286" s="180" t="s">
        <v>44</v>
      </c>
      <c r="O286" s="77"/>
      <c r="P286" s="181">
        <f>O286*H286</f>
        <v>0</v>
      </c>
      <c r="Q286" s="181">
        <v>0</v>
      </c>
      <c r="R286" s="181">
        <f>Q286*H286</f>
        <v>0</v>
      </c>
      <c r="S286" s="181">
        <v>0</v>
      </c>
      <c r="T286" s="18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3" t="s">
        <v>263</v>
      </c>
      <c r="AT286" s="183" t="s">
        <v>258</v>
      </c>
      <c r="AU286" s="183" t="s">
        <v>90</v>
      </c>
      <c r="AY286" s="19" t="s">
        <v>255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19" t="s">
        <v>87</v>
      </c>
      <c r="BK286" s="184">
        <f>ROUND(I286*H286,2)</f>
        <v>0</v>
      </c>
      <c r="BL286" s="19" t="s">
        <v>263</v>
      </c>
      <c r="BM286" s="183" t="s">
        <v>2512</v>
      </c>
    </row>
    <row r="287" s="13" customFormat="1">
      <c r="A287" s="13"/>
      <c r="B287" s="185"/>
      <c r="C287" s="13"/>
      <c r="D287" s="186" t="s">
        <v>265</v>
      </c>
      <c r="E287" s="187" t="s">
        <v>1</v>
      </c>
      <c r="F287" s="188" t="s">
        <v>2274</v>
      </c>
      <c r="G287" s="13"/>
      <c r="H287" s="187" t="s">
        <v>1</v>
      </c>
      <c r="I287" s="189"/>
      <c r="J287" s="13"/>
      <c r="K287" s="13"/>
      <c r="L287" s="185"/>
      <c r="M287" s="190"/>
      <c r="N287" s="191"/>
      <c r="O287" s="191"/>
      <c r="P287" s="191"/>
      <c r="Q287" s="191"/>
      <c r="R287" s="191"/>
      <c r="S287" s="191"/>
      <c r="T287" s="19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87" t="s">
        <v>265</v>
      </c>
      <c r="AU287" s="187" t="s">
        <v>90</v>
      </c>
      <c r="AV287" s="13" t="s">
        <v>87</v>
      </c>
      <c r="AW287" s="13" t="s">
        <v>35</v>
      </c>
      <c r="AX287" s="13" t="s">
        <v>79</v>
      </c>
      <c r="AY287" s="187" t="s">
        <v>255</v>
      </c>
    </row>
    <row r="288" s="14" customFormat="1">
      <c r="A288" s="14"/>
      <c r="B288" s="193"/>
      <c r="C288" s="14"/>
      <c r="D288" s="186" t="s">
        <v>265</v>
      </c>
      <c r="E288" s="194" t="s">
        <v>1</v>
      </c>
      <c r="F288" s="195" t="s">
        <v>2513</v>
      </c>
      <c r="G288" s="14"/>
      <c r="H288" s="196">
        <v>2.5499999999999998</v>
      </c>
      <c r="I288" s="197"/>
      <c r="J288" s="14"/>
      <c r="K288" s="14"/>
      <c r="L288" s="193"/>
      <c r="M288" s="198"/>
      <c r="N288" s="199"/>
      <c r="O288" s="199"/>
      <c r="P288" s="199"/>
      <c r="Q288" s="199"/>
      <c r="R288" s="199"/>
      <c r="S288" s="199"/>
      <c r="T288" s="20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194" t="s">
        <v>265</v>
      </c>
      <c r="AU288" s="194" t="s">
        <v>90</v>
      </c>
      <c r="AV288" s="14" t="s">
        <v>90</v>
      </c>
      <c r="AW288" s="14" t="s">
        <v>35</v>
      </c>
      <c r="AX288" s="14" t="s">
        <v>79</v>
      </c>
      <c r="AY288" s="194" t="s">
        <v>255</v>
      </c>
    </row>
    <row r="289" s="15" customFormat="1">
      <c r="A289" s="15"/>
      <c r="B289" s="201"/>
      <c r="C289" s="15"/>
      <c r="D289" s="186" t="s">
        <v>265</v>
      </c>
      <c r="E289" s="202" t="s">
        <v>1</v>
      </c>
      <c r="F289" s="203" t="s">
        <v>269</v>
      </c>
      <c r="G289" s="15"/>
      <c r="H289" s="204">
        <v>2.5499999999999998</v>
      </c>
      <c r="I289" s="205"/>
      <c r="J289" s="15"/>
      <c r="K289" s="15"/>
      <c r="L289" s="201"/>
      <c r="M289" s="206"/>
      <c r="N289" s="207"/>
      <c r="O289" s="207"/>
      <c r="P289" s="207"/>
      <c r="Q289" s="207"/>
      <c r="R289" s="207"/>
      <c r="S289" s="207"/>
      <c r="T289" s="208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02" t="s">
        <v>265</v>
      </c>
      <c r="AU289" s="202" t="s">
        <v>90</v>
      </c>
      <c r="AV289" s="15" t="s">
        <v>270</v>
      </c>
      <c r="AW289" s="15" t="s">
        <v>35</v>
      </c>
      <c r="AX289" s="15" t="s">
        <v>87</v>
      </c>
      <c r="AY289" s="202" t="s">
        <v>255</v>
      </c>
    </row>
    <row r="290" s="2" customFormat="1" ht="37.8" customHeight="1">
      <c r="A290" s="38"/>
      <c r="B290" s="171"/>
      <c r="C290" s="172" t="s">
        <v>450</v>
      </c>
      <c r="D290" s="172" t="s">
        <v>258</v>
      </c>
      <c r="E290" s="173" t="s">
        <v>1156</v>
      </c>
      <c r="F290" s="174" t="s">
        <v>1157</v>
      </c>
      <c r="G290" s="175" t="s">
        <v>261</v>
      </c>
      <c r="H290" s="176">
        <v>2</v>
      </c>
      <c r="I290" s="177"/>
      <c r="J290" s="178">
        <f>ROUND(I290*H290,2)</f>
        <v>0</v>
      </c>
      <c r="K290" s="174" t="s">
        <v>262</v>
      </c>
      <c r="L290" s="39"/>
      <c r="M290" s="179" t="s">
        <v>1</v>
      </c>
      <c r="N290" s="180" t="s">
        <v>44</v>
      </c>
      <c r="O290" s="77"/>
      <c r="P290" s="181">
        <f>O290*H290</f>
        <v>0</v>
      </c>
      <c r="Q290" s="181">
        <v>0.00109</v>
      </c>
      <c r="R290" s="181">
        <f>Q290*H290</f>
        <v>0.0021800000000000001</v>
      </c>
      <c r="S290" s="181">
        <v>0</v>
      </c>
      <c r="T290" s="18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3" t="s">
        <v>263</v>
      </c>
      <c r="AT290" s="183" t="s">
        <v>258</v>
      </c>
      <c r="AU290" s="183" t="s">
        <v>90</v>
      </c>
      <c r="AY290" s="19" t="s">
        <v>255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19" t="s">
        <v>87</v>
      </c>
      <c r="BK290" s="184">
        <f>ROUND(I290*H290,2)</f>
        <v>0</v>
      </c>
      <c r="BL290" s="19" t="s">
        <v>263</v>
      </c>
      <c r="BM290" s="183" t="s">
        <v>2514</v>
      </c>
    </row>
    <row r="291" s="14" customFormat="1">
      <c r="A291" s="14"/>
      <c r="B291" s="193"/>
      <c r="C291" s="14"/>
      <c r="D291" s="186" t="s">
        <v>265</v>
      </c>
      <c r="E291" s="194" t="s">
        <v>1</v>
      </c>
      <c r="F291" s="195" t="s">
        <v>90</v>
      </c>
      <c r="G291" s="14"/>
      <c r="H291" s="196">
        <v>2</v>
      </c>
      <c r="I291" s="197"/>
      <c r="J291" s="14"/>
      <c r="K291" s="14"/>
      <c r="L291" s="193"/>
      <c r="M291" s="198"/>
      <c r="N291" s="199"/>
      <c r="O291" s="199"/>
      <c r="P291" s="199"/>
      <c r="Q291" s="199"/>
      <c r="R291" s="199"/>
      <c r="S291" s="199"/>
      <c r="T291" s="20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194" t="s">
        <v>265</v>
      </c>
      <c r="AU291" s="194" t="s">
        <v>90</v>
      </c>
      <c r="AV291" s="14" t="s">
        <v>90</v>
      </c>
      <c r="AW291" s="14" t="s">
        <v>35</v>
      </c>
      <c r="AX291" s="14" t="s">
        <v>87</v>
      </c>
      <c r="AY291" s="194" t="s">
        <v>255</v>
      </c>
    </row>
    <row r="292" s="2" customFormat="1" ht="33" customHeight="1">
      <c r="A292" s="38"/>
      <c r="B292" s="171"/>
      <c r="C292" s="172" t="s">
        <v>454</v>
      </c>
      <c r="D292" s="172" t="s">
        <v>258</v>
      </c>
      <c r="E292" s="173" t="s">
        <v>1159</v>
      </c>
      <c r="F292" s="174" t="s">
        <v>1160</v>
      </c>
      <c r="G292" s="175" t="s">
        <v>693</v>
      </c>
      <c r="H292" s="176">
        <v>2.5499999999999998</v>
      </c>
      <c r="I292" s="177"/>
      <c r="J292" s="178">
        <f>ROUND(I292*H292,2)</f>
        <v>0</v>
      </c>
      <c r="K292" s="174" t="s">
        <v>262</v>
      </c>
      <c r="L292" s="39"/>
      <c r="M292" s="179" t="s">
        <v>1</v>
      </c>
      <c r="N292" s="180" t="s">
        <v>44</v>
      </c>
      <c r="O292" s="77"/>
      <c r="P292" s="181">
        <f>O292*H292</f>
        <v>0</v>
      </c>
      <c r="Q292" s="181">
        <v>0.0044999999999999997</v>
      </c>
      <c r="R292" s="181">
        <f>Q292*H292</f>
        <v>0.011474999999999999</v>
      </c>
      <c r="S292" s="181">
        <v>0</v>
      </c>
      <c r="T292" s="18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3" t="s">
        <v>263</v>
      </c>
      <c r="AT292" s="183" t="s">
        <v>258</v>
      </c>
      <c r="AU292" s="183" t="s">
        <v>90</v>
      </c>
      <c r="AY292" s="19" t="s">
        <v>255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19" t="s">
        <v>87</v>
      </c>
      <c r="BK292" s="184">
        <f>ROUND(I292*H292,2)</f>
        <v>0</v>
      </c>
      <c r="BL292" s="19" t="s">
        <v>263</v>
      </c>
      <c r="BM292" s="183" t="s">
        <v>2515</v>
      </c>
    </row>
    <row r="293" s="13" customFormat="1">
      <c r="A293" s="13"/>
      <c r="B293" s="185"/>
      <c r="C293" s="13"/>
      <c r="D293" s="186" t="s">
        <v>265</v>
      </c>
      <c r="E293" s="187" t="s">
        <v>1</v>
      </c>
      <c r="F293" s="188" t="s">
        <v>2274</v>
      </c>
      <c r="G293" s="13"/>
      <c r="H293" s="187" t="s">
        <v>1</v>
      </c>
      <c r="I293" s="189"/>
      <c r="J293" s="13"/>
      <c r="K293" s="13"/>
      <c r="L293" s="185"/>
      <c r="M293" s="190"/>
      <c r="N293" s="191"/>
      <c r="O293" s="191"/>
      <c r="P293" s="191"/>
      <c r="Q293" s="191"/>
      <c r="R293" s="191"/>
      <c r="S293" s="191"/>
      <c r="T293" s="19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87" t="s">
        <v>265</v>
      </c>
      <c r="AU293" s="187" t="s">
        <v>90</v>
      </c>
      <c r="AV293" s="13" t="s">
        <v>87</v>
      </c>
      <c r="AW293" s="13" t="s">
        <v>35</v>
      </c>
      <c r="AX293" s="13" t="s">
        <v>79</v>
      </c>
      <c r="AY293" s="187" t="s">
        <v>255</v>
      </c>
    </row>
    <row r="294" s="14" customFormat="1">
      <c r="A294" s="14"/>
      <c r="B294" s="193"/>
      <c r="C294" s="14"/>
      <c r="D294" s="186" t="s">
        <v>265</v>
      </c>
      <c r="E294" s="194" t="s">
        <v>1</v>
      </c>
      <c r="F294" s="195" t="s">
        <v>2513</v>
      </c>
      <c r="G294" s="14"/>
      <c r="H294" s="196">
        <v>2.5499999999999998</v>
      </c>
      <c r="I294" s="197"/>
      <c r="J294" s="14"/>
      <c r="K294" s="14"/>
      <c r="L294" s="193"/>
      <c r="M294" s="198"/>
      <c r="N294" s="199"/>
      <c r="O294" s="199"/>
      <c r="P294" s="199"/>
      <c r="Q294" s="199"/>
      <c r="R294" s="199"/>
      <c r="S294" s="199"/>
      <c r="T294" s="20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194" t="s">
        <v>265</v>
      </c>
      <c r="AU294" s="194" t="s">
        <v>90</v>
      </c>
      <c r="AV294" s="14" t="s">
        <v>90</v>
      </c>
      <c r="AW294" s="14" t="s">
        <v>35</v>
      </c>
      <c r="AX294" s="14" t="s">
        <v>79</v>
      </c>
      <c r="AY294" s="194" t="s">
        <v>255</v>
      </c>
    </row>
    <row r="295" s="15" customFormat="1">
      <c r="A295" s="15"/>
      <c r="B295" s="201"/>
      <c r="C295" s="15"/>
      <c r="D295" s="186" t="s">
        <v>265</v>
      </c>
      <c r="E295" s="202" t="s">
        <v>1</v>
      </c>
      <c r="F295" s="203" t="s">
        <v>269</v>
      </c>
      <c r="G295" s="15"/>
      <c r="H295" s="204">
        <v>2.5499999999999998</v>
      </c>
      <c r="I295" s="205"/>
      <c r="J295" s="15"/>
      <c r="K295" s="15"/>
      <c r="L295" s="201"/>
      <c r="M295" s="206"/>
      <c r="N295" s="207"/>
      <c r="O295" s="207"/>
      <c r="P295" s="207"/>
      <c r="Q295" s="207"/>
      <c r="R295" s="207"/>
      <c r="S295" s="207"/>
      <c r="T295" s="208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02" t="s">
        <v>265</v>
      </c>
      <c r="AU295" s="202" t="s">
        <v>90</v>
      </c>
      <c r="AV295" s="15" t="s">
        <v>270</v>
      </c>
      <c r="AW295" s="15" t="s">
        <v>35</v>
      </c>
      <c r="AX295" s="15" t="s">
        <v>87</v>
      </c>
      <c r="AY295" s="202" t="s">
        <v>255</v>
      </c>
    </row>
    <row r="296" s="2" customFormat="1" ht="37.8" customHeight="1">
      <c r="A296" s="38"/>
      <c r="B296" s="171"/>
      <c r="C296" s="172" t="s">
        <v>458</v>
      </c>
      <c r="D296" s="172" t="s">
        <v>258</v>
      </c>
      <c r="E296" s="173" t="s">
        <v>1162</v>
      </c>
      <c r="F296" s="174" t="s">
        <v>1163</v>
      </c>
      <c r="G296" s="175" t="s">
        <v>693</v>
      </c>
      <c r="H296" s="176">
        <v>2.5499999999999998</v>
      </c>
      <c r="I296" s="177"/>
      <c r="J296" s="178">
        <f>ROUND(I296*H296,2)</f>
        <v>0</v>
      </c>
      <c r="K296" s="174" t="s">
        <v>262</v>
      </c>
      <c r="L296" s="39"/>
      <c r="M296" s="179" t="s">
        <v>1</v>
      </c>
      <c r="N296" s="180" t="s">
        <v>44</v>
      </c>
      <c r="O296" s="77"/>
      <c r="P296" s="181">
        <f>O296*H296</f>
        <v>0</v>
      </c>
      <c r="Q296" s="181">
        <v>0.0054799999999999996</v>
      </c>
      <c r="R296" s="181">
        <f>Q296*H296</f>
        <v>0.013973999999999999</v>
      </c>
      <c r="S296" s="181">
        <v>0</v>
      </c>
      <c r="T296" s="18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3" t="s">
        <v>263</v>
      </c>
      <c r="AT296" s="183" t="s">
        <v>258</v>
      </c>
      <c r="AU296" s="183" t="s">
        <v>90</v>
      </c>
      <c r="AY296" s="19" t="s">
        <v>255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19" t="s">
        <v>87</v>
      </c>
      <c r="BK296" s="184">
        <f>ROUND(I296*H296,2)</f>
        <v>0</v>
      </c>
      <c r="BL296" s="19" t="s">
        <v>263</v>
      </c>
      <c r="BM296" s="183" t="s">
        <v>2516</v>
      </c>
    </row>
    <row r="297" s="13" customFormat="1">
      <c r="A297" s="13"/>
      <c r="B297" s="185"/>
      <c r="C297" s="13"/>
      <c r="D297" s="186" t="s">
        <v>265</v>
      </c>
      <c r="E297" s="187" t="s">
        <v>1</v>
      </c>
      <c r="F297" s="188" t="s">
        <v>2274</v>
      </c>
      <c r="G297" s="13"/>
      <c r="H297" s="187" t="s">
        <v>1</v>
      </c>
      <c r="I297" s="189"/>
      <c r="J297" s="13"/>
      <c r="K297" s="13"/>
      <c r="L297" s="185"/>
      <c r="M297" s="190"/>
      <c r="N297" s="191"/>
      <c r="O297" s="191"/>
      <c r="P297" s="191"/>
      <c r="Q297" s="191"/>
      <c r="R297" s="191"/>
      <c r="S297" s="191"/>
      <c r="T297" s="19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87" t="s">
        <v>265</v>
      </c>
      <c r="AU297" s="187" t="s">
        <v>90</v>
      </c>
      <c r="AV297" s="13" t="s">
        <v>87</v>
      </c>
      <c r="AW297" s="13" t="s">
        <v>35</v>
      </c>
      <c r="AX297" s="13" t="s">
        <v>79</v>
      </c>
      <c r="AY297" s="187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2513</v>
      </c>
      <c r="G298" s="14"/>
      <c r="H298" s="196">
        <v>2.5499999999999998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5" customFormat="1">
      <c r="A299" s="15"/>
      <c r="B299" s="201"/>
      <c r="C299" s="15"/>
      <c r="D299" s="186" t="s">
        <v>265</v>
      </c>
      <c r="E299" s="202" t="s">
        <v>1</v>
      </c>
      <c r="F299" s="203" t="s">
        <v>269</v>
      </c>
      <c r="G299" s="15"/>
      <c r="H299" s="204">
        <v>2.5499999999999998</v>
      </c>
      <c r="I299" s="205"/>
      <c r="J299" s="15"/>
      <c r="K299" s="15"/>
      <c r="L299" s="201"/>
      <c r="M299" s="206"/>
      <c r="N299" s="207"/>
      <c r="O299" s="207"/>
      <c r="P299" s="207"/>
      <c r="Q299" s="207"/>
      <c r="R299" s="207"/>
      <c r="S299" s="207"/>
      <c r="T299" s="208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02" t="s">
        <v>265</v>
      </c>
      <c r="AU299" s="202" t="s">
        <v>90</v>
      </c>
      <c r="AV299" s="15" t="s">
        <v>270</v>
      </c>
      <c r="AW299" s="15" t="s">
        <v>35</v>
      </c>
      <c r="AX299" s="15" t="s">
        <v>87</v>
      </c>
      <c r="AY299" s="202" t="s">
        <v>255</v>
      </c>
    </row>
    <row r="300" s="2" customFormat="1" ht="24.15" customHeight="1">
      <c r="A300" s="38"/>
      <c r="B300" s="171"/>
      <c r="C300" s="209" t="s">
        <v>462</v>
      </c>
      <c r="D300" s="209" t="s">
        <v>277</v>
      </c>
      <c r="E300" s="210" t="s">
        <v>1165</v>
      </c>
      <c r="F300" s="211" t="s">
        <v>1166</v>
      </c>
      <c r="G300" s="212" t="s">
        <v>693</v>
      </c>
      <c r="H300" s="213">
        <v>2.9329999999999998</v>
      </c>
      <c r="I300" s="214"/>
      <c r="J300" s="215">
        <f>ROUND(I300*H300,2)</f>
        <v>0</v>
      </c>
      <c r="K300" s="211" t="s">
        <v>262</v>
      </c>
      <c r="L300" s="216"/>
      <c r="M300" s="217" t="s">
        <v>1</v>
      </c>
      <c r="N300" s="218" t="s">
        <v>44</v>
      </c>
      <c r="O300" s="77"/>
      <c r="P300" s="181">
        <f>O300*H300</f>
        <v>0</v>
      </c>
      <c r="Q300" s="181">
        <v>0.01457</v>
      </c>
      <c r="R300" s="181">
        <f>Q300*H300</f>
        <v>0.042733809999999997</v>
      </c>
      <c r="S300" s="181">
        <v>0</v>
      </c>
      <c r="T300" s="18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3" t="s">
        <v>397</v>
      </c>
      <c r="AT300" s="183" t="s">
        <v>277</v>
      </c>
      <c r="AU300" s="183" t="s">
        <v>90</v>
      </c>
      <c r="AY300" s="19" t="s">
        <v>255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19" t="s">
        <v>87</v>
      </c>
      <c r="BK300" s="184">
        <f>ROUND(I300*H300,2)</f>
        <v>0</v>
      </c>
      <c r="BL300" s="19" t="s">
        <v>263</v>
      </c>
      <c r="BM300" s="183" t="s">
        <v>2517</v>
      </c>
    </row>
    <row r="301" s="14" customFormat="1">
      <c r="A301" s="14"/>
      <c r="B301" s="193"/>
      <c r="C301" s="14"/>
      <c r="D301" s="186" t="s">
        <v>265</v>
      </c>
      <c r="E301" s="194" t="s">
        <v>1</v>
      </c>
      <c r="F301" s="195" t="s">
        <v>2518</v>
      </c>
      <c r="G301" s="14"/>
      <c r="H301" s="196">
        <v>2.9329999999999998</v>
      </c>
      <c r="I301" s="197"/>
      <c r="J301" s="14"/>
      <c r="K301" s="14"/>
      <c r="L301" s="193"/>
      <c r="M301" s="198"/>
      <c r="N301" s="199"/>
      <c r="O301" s="199"/>
      <c r="P301" s="199"/>
      <c r="Q301" s="199"/>
      <c r="R301" s="199"/>
      <c r="S301" s="199"/>
      <c r="T301" s="20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194" t="s">
        <v>265</v>
      </c>
      <c r="AU301" s="194" t="s">
        <v>90</v>
      </c>
      <c r="AV301" s="14" t="s">
        <v>90</v>
      </c>
      <c r="AW301" s="14" t="s">
        <v>35</v>
      </c>
      <c r="AX301" s="14" t="s">
        <v>87</v>
      </c>
      <c r="AY301" s="194" t="s">
        <v>255</v>
      </c>
    </row>
    <row r="302" s="2" customFormat="1" ht="37.8" customHeight="1">
      <c r="A302" s="38"/>
      <c r="B302" s="171"/>
      <c r="C302" s="172" t="s">
        <v>466</v>
      </c>
      <c r="D302" s="172" t="s">
        <v>258</v>
      </c>
      <c r="E302" s="173" t="s">
        <v>1169</v>
      </c>
      <c r="F302" s="174" t="s">
        <v>1170</v>
      </c>
      <c r="G302" s="175" t="s">
        <v>693</v>
      </c>
      <c r="H302" s="176">
        <v>2.5499999999999998</v>
      </c>
      <c r="I302" s="177"/>
      <c r="J302" s="178">
        <f>ROUND(I302*H302,2)</f>
        <v>0</v>
      </c>
      <c r="K302" s="174" t="s">
        <v>262</v>
      </c>
      <c r="L302" s="39"/>
      <c r="M302" s="179" t="s">
        <v>1</v>
      </c>
      <c r="N302" s="180" t="s">
        <v>44</v>
      </c>
      <c r="O302" s="77"/>
      <c r="P302" s="181">
        <f>O302*H302</f>
        <v>0</v>
      </c>
      <c r="Q302" s="181">
        <v>0</v>
      </c>
      <c r="R302" s="181">
        <f>Q302*H302</f>
        <v>0</v>
      </c>
      <c r="S302" s="181">
        <v>0</v>
      </c>
      <c r="T302" s="18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83" t="s">
        <v>263</v>
      </c>
      <c r="AT302" s="183" t="s">
        <v>258</v>
      </c>
      <c r="AU302" s="183" t="s">
        <v>90</v>
      </c>
      <c r="AY302" s="19" t="s">
        <v>255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19" t="s">
        <v>87</v>
      </c>
      <c r="BK302" s="184">
        <f>ROUND(I302*H302,2)</f>
        <v>0</v>
      </c>
      <c r="BL302" s="19" t="s">
        <v>263</v>
      </c>
      <c r="BM302" s="183" t="s">
        <v>2519</v>
      </c>
    </row>
    <row r="303" s="13" customFormat="1">
      <c r="A303" s="13"/>
      <c r="B303" s="185"/>
      <c r="C303" s="13"/>
      <c r="D303" s="186" t="s">
        <v>265</v>
      </c>
      <c r="E303" s="187" t="s">
        <v>1</v>
      </c>
      <c r="F303" s="188" t="s">
        <v>2274</v>
      </c>
      <c r="G303" s="13"/>
      <c r="H303" s="187" t="s">
        <v>1</v>
      </c>
      <c r="I303" s="189"/>
      <c r="J303" s="13"/>
      <c r="K303" s="13"/>
      <c r="L303" s="185"/>
      <c r="M303" s="190"/>
      <c r="N303" s="191"/>
      <c r="O303" s="191"/>
      <c r="P303" s="191"/>
      <c r="Q303" s="191"/>
      <c r="R303" s="191"/>
      <c r="S303" s="191"/>
      <c r="T303" s="19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87" t="s">
        <v>265</v>
      </c>
      <c r="AU303" s="187" t="s">
        <v>90</v>
      </c>
      <c r="AV303" s="13" t="s">
        <v>87</v>
      </c>
      <c r="AW303" s="13" t="s">
        <v>35</v>
      </c>
      <c r="AX303" s="13" t="s">
        <v>79</v>
      </c>
      <c r="AY303" s="187" t="s">
        <v>255</v>
      </c>
    </row>
    <row r="304" s="14" customFormat="1">
      <c r="A304" s="14"/>
      <c r="B304" s="193"/>
      <c r="C304" s="14"/>
      <c r="D304" s="186" t="s">
        <v>265</v>
      </c>
      <c r="E304" s="194" t="s">
        <v>1</v>
      </c>
      <c r="F304" s="195" t="s">
        <v>2513</v>
      </c>
      <c r="G304" s="14"/>
      <c r="H304" s="196">
        <v>2.5499999999999998</v>
      </c>
      <c r="I304" s="197"/>
      <c r="J304" s="14"/>
      <c r="K304" s="14"/>
      <c r="L304" s="193"/>
      <c r="M304" s="198"/>
      <c r="N304" s="199"/>
      <c r="O304" s="199"/>
      <c r="P304" s="199"/>
      <c r="Q304" s="199"/>
      <c r="R304" s="199"/>
      <c r="S304" s="199"/>
      <c r="T304" s="20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194" t="s">
        <v>265</v>
      </c>
      <c r="AU304" s="194" t="s">
        <v>90</v>
      </c>
      <c r="AV304" s="14" t="s">
        <v>90</v>
      </c>
      <c r="AW304" s="14" t="s">
        <v>35</v>
      </c>
      <c r="AX304" s="14" t="s">
        <v>79</v>
      </c>
      <c r="AY304" s="194" t="s">
        <v>255</v>
      </c>
    </row>
    <row r="305" s="15" customFormat="1">
      <c r="A305" s="15"/>
      <c r="B305" s="201"/>
      <c r="C305" s="15"/>
      <c r="D305" s="186" t="s">
        <v>265</v>
      </c>
      <c r="E305" s="202" t="s">
        <v>1</v>
      </c>
      <c r="F305" s="203" t="s">
        <v>269</v>
      </c>
      <c r="G305" s="15"/>
      <c r="H305" s="204">
        <v>2.5499999999999998</v>
      </c>
      <c r="I305" s="205"/>
      <c r="J305" s="15"/>
      <c r="K305" s="15"/>
      <c r="L305" s="201"/>
      <c r="M305" s="206"/>
      <c r="N305" s="207"/>
      <c r="O305" s="207"/>
      <c r="P305" s="207"/>
      <c r="Q305" s="207"/>
      <c r="R305" s="207"/>
      <c r="S305" s="207"/>
      <c r="T305" s="208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02" t="s">
        <v>265</v>
      </c>
      <c r="AU305" s="202" t="s">
        <v>90</v>
      </c>
      <c r="AV305" s="15" t="s">
        <v>270</v>
      </c>
      <c r="AW305" s="15" t="s">
        <v>35</v>
      </c>
      <c r="AX305" s="15" t="s">
        <v>87</v>
      </c>
      <c r="AY305" s="202" t="s">
        <v>255</v>
      </c>
    </row>
    <row r="306" s="2" customFormat="1" ht="21.75" customHeight="1">
      <c r="A306" s="38"/>
      <c r="B306" s="171"/>
      <c r="C306" s="172" t="s">
        <v>470</v>
      </c>
      <c r="D306" s="172" t="s">
        <v>258</v>
      </c>
      <c r="E306" s="173" t="s">
        <v>1172</v>
      </c>
      <c r="F306" s="174" t="s">
        <v>1173</v>
      </c>
      <c r="G306" s="175" t="s">
        <v>693</v>
      </c>
      <c r="H306" s="176">
        <v>2.5499999999999998</v>
      </c>
      <c r="I306" s="177"/>
      <c r="J306" s="178">
        <f>ROUND(I306*H306,2)</f>
        <v>0</v>
      </c>
      <c r="K306" s="174" t="s">
        <v>262</v>
      </c>
      <c r="L306" s="39"/>
      <c r="M306" s="179" t="s">
        <v>1</v>
      </c>
      <c r="N306" s="180" t="s">
        <v>44</v>
      </c>
      <c r="O306" s="77"/>
      <c r="P306" s="181">
        <f>O306*H306</f>
        <v>0</v>
      </c>
      <c r="Q306" s="181">
        <v>0</v>
      </c>
      <c r="R306" s="181">
        <f>Q306*H306</f>
        <v>0</v>
      </c>
      <c r="S306" s="181">
        <v>0.027199999999999998</v>
      </c>
      <c r="T306" s="182">
        <f>S306*H306</f>
        <v>0.069359999999999991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83" t="s">
        <v>263</v>
      </c>
      <c r="AT306" s="183" t="s">
        <v>258</v>
      </c>
      <c r="AU306" s="183" t="s">
        <v>90</v>
      </c>
      <c r="AY306" s="19" t="s">
        <v>255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19" t="s">
        <v>87</v>
      </c>
      <c r="BK306" s="184">
        <f>ROUND(I306*H306,2)</f>
        <v>0</v>
      </c>
      <c r="BL306" s="19" t="s">
        <v>263</v>
      </c>
      <c r="BM306" s="183" t="s">
        <v>2520</v>
      </c>
    </row>
    <row r="307" s="13" customFormat="1">
      <c r="A307" s="13"/>
      <c r="B307" s="185"/>
      <c r="C307" s="13"/>
      <c r="D307" s="186" t="s">
        <v>265</v>
      </c>
      <c r="E307" s="187" t="s">
        <v>1</v>
      </c>
      <c r="F307" s="188" t="s">
        <v>2274</v>
      </c>
      <c r="G307" s="13"/>
      <c r="H307" s="187" t="s">
        <v>1</v>
      </c>
      <c r="I307" s="189"/>
      <c r="J307" s="13"/>
      <c r="K307" s="13"/>
      <c r="L307" s="185"/>
      <c r="M307" s="190"/>
      <c r="N307" s="191"/>
      <c r="O307" s="191"/>
      <c r="P307" s="191"/>
      <c r="Q307" s="191"/>
      <c r="R307" s="191"/>
      <c r="S307" s="191"/>
      <c r="T307" s="19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187" t="s">
        <v>265</v>
      </c>
      <c r="AU307" s="187" t="s">
        <v>90</v>
      </c>
      <c r="AV307" s="13" t="s">
        <v>87</v>
      </c>
      <c r="AW307" s="13" t="s">
        <v>35</v>
      </c>
      <c r="AX307" s="13" t="s">
        <v>79</v>
      </c>
      <c r="AY307" s="187" t="s">
        <v>255</v>
      </c>
    </row>
    <row r="308" s="14" customFormat="1">
      <c r="A308" s="14"/>
      <c r="B308" s="193"/>
      <c r="C308" s="14"/>
      <c r="D308" s="186" t="s">
        <v>265</v>
      </c>
      <c r="E308" s="194" t="s">
        <v>1</v>
      </c>
      <c r="F308" s="195" t="s">
        <v>2513</v>
      </c>
      <c r="G308" s="14"/>
      <c r="H308" s="196">
        <v>2.5499999999999998</v>
      </c>
      <c r="I308" s="197"/>
      <c r="J308" s="14"/>
      <c r="K308" s="14"/>
      <c r="L308" s="193"/>
      <c r="M308" s="198"/>
      <c r="N308" s="199"/>
      <c r="O308" s="199"/>
      <c r="P308" s="199"/>
      <c r="Q308" s="199"/>
      <c r="R308" s="199"/>
      <c r="S308" s="199"/>
      <c r="T308" s="20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194" t="s">
        <v>265</v>
      </c>
      <c r="AU308" s="194" t="s">
        <v>90</v>
      </c>
      <c r="AV308" s="14" t="s">
        <v>90</v>
      </c>
      <c r="AW308" s="14" t="s">
        <v>35</v>
      </c>
      <c r="AX308" s="14" t="s">
        <v>79</v>
      </c>
      <c r="AY308" s="194" t="s">
        <v>255</v>
      </c>
    </row>
    <row r="309" s="15" customFormat="1">
      <c r="A309" s="15"/>
      <c r="B309" s="201"/>
      <c r="C309" s="15"/>
      <c r="D309" s="186" t="s">
        <v>265</v>
      </c>
      <c r="E309" s="202" t="s">
        <v>1</v>
      </c>
      <c r="F309" s="203" t="s">
        <v>269</v>
      </c>
      <c r="G309" s="15"/>
      <c r="H309" s="204">
        <v>2.5499999999999998</v>
      </c>
      <c r="I309" s="205"/>
      <c r="J309" s="15"/>
      <c r="K309" s="15"/>
      <c r="L309" s="201"/>
      <c r="M309" s="206"/>
      <c r="N309" s="207"/>
      <c r="O309" s="207"/>
      <c r="P309" s="207"/>
      <c r="Q309" s="207"/>
      <c r="R309" s="207"/>
      <c r="S309" s="207"/>
      <c r="T309" s="208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02" t="s">
        <v>265</v>
      </c>
      <c r="AU309" s="202" t="s">
        <v>90</v>
      </c>
      <c r="AV309" s="15" t="s">
        <v>270</v>
      </c>
      <c r="AW309" s="15" t="s">
        <v>35</v>
      </c>
      <c r="AX309" s="15" t="s">
        <v>87</v>
      </c>
      <c r="AY309" s="202" t="s">
        <v>255</v>
      </c>
    </row>
    <row r="310" s="2" customFormat="1" ht="33" customHeight="1">
      <c r="A310" s="38"/>
      <c r="B310" s="171"/>
      <c r="C310" s="172" t="s">
        <v>356</v>
      </c>
      <c r="D310" s="172" t="s">
        <v>258</v>
      </c>
      <c r="E310" s="173" t="s">
        <v>1175</v>
      </c>
      <c r="F310" s="174" t="s">
        <v>1176</v>
      </c>
      <c r="G310" s="175" t="s">
        <v>297</v>
      </c>
      <c r="H310" s="176">
        <v>4.7000000000000002</v>
      </c>
      <c r="I310" s="177"/>
      <c r="J310" s="178">
        <f>ROUND(I310*H310,2)</f>
        <v>0</v>
      </c>
      <c r="K310" s="174" t="s">
        <v>262</v>
      </c>
      <c r="L310" s="39"/>
      <c r="M310" s="179" t="s">
        <v>1</v>
      </c>
      <c r="N310" s="180" t="s">
        <v>44</v>
      </c>
      <c r="O310" s="77"/>
      <c r="P310" s="181">
        <f>O310*H310</f>
        <v>0</v>
      </c>
      <c r="Q310" s="181">
        <v>0.00018000000000000001</v>
      </c>
      <c r="R310" s="181">
        <f>Q310*H310</f>
        <v>0.00084600000000000007</v>
      </c>
      <c r="S310" s="181">
        <v>0</v>
      </c>
      <c r="T310" s="18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3" t="s">
        <v>263</v>
      </c>
      <c r="AT310" s="183" t="s">
        <v>258</v>
      </c>
      <c r="AU310" s="183" t="s">
        <v>90</v>
      </c>
      <c r="AY310" s="19" t="s">
        <v>255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19" t="s">
        <v>87</v>
      </c>
      <c r="BK310" s="184">
        <f>ROUND(I310*H310,2)</f>
        <v>0</v>
      </c>
      <c r="BL310" s="19" t="s">
        <v>263</v>
      </c>
      <c r="BM310" s="183" t="s">
        <v>2521</v>
      </c>
    </row>
    <row r="311" s="13" customFormat="1">
      <c r="A311" s="13"/>
      <c r="B311" s="185"/>
      <c r="C311" s="13"/>
      <c r="D311" s="186" t="s">
        <v>265</v>
      </c>
      <c r="E311" s="187" t="s">
        <v>1</v>
      </c>
      <c r="F311" s="188" t="s">
        <v>2274</v>
      </c>
      <c r="G311" s="13"/>
      <c r="H311" s="187" t="s">
        <v>1</v>
      </c>
      <c r="I311" s="189"/>
      <c r="J311" s="13"/>
      <c r="K311" s="13"/>
      <c r="L311" s="185"/>
      <c r="M311" s="190"/>
      <c r="N311" s="191"/>
      <c r="O311" s="191"/>
      <c r="P311" s="191"/>
      <c r="Q311" s="191"/>
      <c r="R311" s="191"/>
      <c r="S311" s="191"/>
      <c r="T311" s="19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87" t="s">
        <v>265</v>
      </c>
      <c r="AU311" s="187" t="s">
        <v>90</v>
      </c>
      <c r="AV311" s="13" t="s">
        <v>87</v>
      </c>
      <c r="AW311" s="13" t="s">
        <v>35</v>
      </c>
      <c r="AX311" s="13" t="s">
        <v>79</v>
      </c>
      <c r="AY311" s="187" t="s">
        <v>255</v>
      </c>
    </row>
    <row r="312" s="14" customFormat="1">
      <c r="A312" s="14"/>
      <c r="B312" s="193"/>
      <c r="C312" s="14"/>
      <c r="D312" s="186" t="s">
        <v>265</v>
      </c>
      <c r="E312" s="194" t="s">
        <v>1</v>
      </c>
      <c r="F312" s="195" t="s">
        <v>2522</v>
      </c>
      <c r="G312" s="14"/>
      <c r="H312" s="196">
        <v>4.7000000000000002</v>
      </c>
      <c r="I312" s="197"/>
      <c r="J312" s="14"/>
      <c r="K312" s="14"/>
      <c r="L312" s="193"/>
      <c r="M312" s="198"/>
      <c r="N312" s="199"/>
      <c r="O312" s="199"/>
      <c r="P312" s="199"/>
      <c r="Q312" s="199"/>
      <c r="R312" s="199"/>
      <c r="S312" s="199"/>
      <c r="T312" s="20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194" t="s">
        <v>265</v>
      </c>
      <c r="AU312" s="194" t="s">
        <v>90</v>
      </c>
      <c r="AV312" s="14" t="s">
        <v>90</v>
      </c>
      <c r="AW312" s="14" t="s">
        <v>35</v>
      </c>
      <c r="AX312" s="14" t="s">
        <v>79</v>
      </c>
      <c r="AY312" s="194" t="s">
        <v>255</v>
      </c>
    </row>
    <row r="313" s="15" customFormat="1">
      <c r="A313" s="15"/>
      <c r="B313" s="201"/>
      <c r="C313" s="15"/>
      <c r="D313" s="186" t="s">
        <v>265</v>
      </c>
      <c r="E313" s="202" t="s">
        <v>1</v>
      </c>
      <c r="F313" s="203" t="s">
        <v>269</v>
      </c>
      <c r="G313" s="15"/>
      <c r="H313" s="204">
        <v>4.7000000000000002</v>
      </c>
      <c r="I313" s="205"/>
      <c r="J313" s="15"/>
      <c r="K313" s="15"/>
      <c r="L313" s="201"/>
      <c r="M313" s="206"/>
      <c r="N313" s="207"/>
      <c r="O313" s="207"/>
      <c r="P313" s="207"/>
      <c r="Q313" s="207"/>
      <c r="R313" s="207"/>
      <c r="S313" s="207"/>
      <c r="T313" s="208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02" t="s">
        <v>265</v>
      </c>
      <c r="AU313" s="202" t="s">
        <v>90</v>
      </c>
      <c r="AV313" s="15" t="s">
        <v>270</v>
      </c>
      <c r="AW313" s="15" t="s">
        <v>35</v>
      </c>
      <c r="AX313" s="15" t="s">
        <v>87</v>
      </c>
      <c r="AY313" s="202" t="s">
        <v>255</v>
      </c>
    </row>
    <row r="314" s="2" customFormat="1" ht="16.5" customHeight="1">
      <c r="A314" s="38"/>
      <c r="B314" s="171"/>
      <c r="C314" s="209" t="s">
        <v>352</v>
      </c>
      <c r="D314" s="209" t="s">
        <v>277</v>
      </c>
      <c r="E314" s="210" t="s">
        <v>1179</v>
      </c>
      <c r="F314" s="211" t="s">
        <v>1180</v>
      </c>
      <c r="G314" s="212" t="s">
        <v>297</v>
      </c>
      <c r="H314" s="213">
        <v>5.1699999999999999</v>
      </c>
      <c r="I314" s="214"/>
      <c r="J314" s="215">
        <f>ROUND(I314*H314,2)</f>
        <v>0</v>
      </c>
      <c r="K314" s="211" t="s">
        <v>262</v>
      </c>
      <c r="L314" s="216"/>
      <c r="M314" s="217" t="s">
        <v>1</v>
      </c>
      <c r="N314" s="218" t="s">
        <v>44</v>
      </c>
      <c r="O314" s="77"/>
      <c r="P314" s="181">
        <f>O314*H314</f>
        <v>0</v>
      </c>
      <c r="Q314" s="181">
        <v>0.00029999999999999997</v>
      </c>
      <c r="R314" s="181">
        <f>Q314*H314</f>
        <v>0.0015509999999999999</v>
      </c>
      <c r="S314" s="181">
        <v>0</v>
      </c>
      <c r="T314" s="18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3" t="s">
        <v>397</v>
      </c>
      <c r="AT314" s="183" t="s">
        <v>277</v>
      </c>
      <c r="AU314" s="183" t="s">
        <v>90</v>
      </c>
      <c r="AY314" s="19" t="s">
        <v>255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19" t="s">
        <v>87</v>
      </c>
      <c r="BK314" s="184">
        <f>ROUND(I314*H314,2)</f>
        <v>0</v>
      </c>
      <c r="BL314" s="19" t="s">
        <v>263</v>
      </c>
      <c r="BM314" s="183" t="s">
        <v>2523</v>
      </c>
    </row>
    <row r="315" s="14" customFormat="1">
      <c r="A315" s="14"/>
      <c r="B315" s="193"/>
      <c r="C315" s="14"/>
      <c r="D315" s="186" t="s">
        <v>265</v>
      </c>
      <c r="E315" s="194" t="s">
        <v>1</v>
      </c>
      <c r="F315" s="195" t="s">
        <v>2524</v>
      </c>
      <c r="G315" s="14"/>
      <c r="H315" s="196">
        <v>5.1699999999999999</v>
      </c>
      <c r="I315" s="197"/>
      <c r="J315" s="14"/>
      <c r="K315" s="14"/>
      <c r="L315" s="193"/>
      <c r="M315" s="198"/>
      <c r="N315" s="199"/>
      <c r="O315" s="199"/>
      <c r="P315" s="199"/>
      <c r="Q315" s="199"/>
      <c r="R315" s="199"/>
      <c r="S315" s="199"/>
      <c r="T315" s="20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194" t="s">
        <v>265</v>
      </c>
      <c r="AU315" s="194" t="s">
        <v>90</v>
      </c>
      <c r="AV315" s="14" t="s">
        <v>90</v>
      </c>
      <c r="AW315" s="14" t="s">
        <v>35</v>
      </c>
      <c r="AX315" s="14" t="s">
        <v>87</v>
      </c>
      <c r="AY315" s="194" t="s">
        <v>255</v>
      </c>
    </row>
    <row r="316" s="2" customFormat="1" ht="24.15" customHeight="1">
      <c r="A316" s="38"/>
      <c r="B316" s="171"/>
      <c r="C316" s="172" t="s">
        <v>483</v>
      </c>
      <c r="D316" s="172" t="s">
        <v>258</v>
      </c>
      <c r="E316" s="173" t="s">
        <v>1183</v>
      </c>
      <c r="F316" s="174" t="s">
        <v>1184</v>
      </c>
      <c r="G316" s="175" t="s">
        <v>693</v>
      </c>
      <c r="H316" s="176">
        <v>2.5499999999999998</v>
      </c>
      <c r="I316" s="177"/>
      <c r="J316" s="178">
        <f>ROUND(I316*H316,2)</f>
        <v>0</v>
      </c>
      <c r="K316" s="174" t="s">
        <v>262</v>
      </c>
      <c r="L316" s="39"/>
      <c r="M316" s="179" t="s">
        <v>1</v>
      </c>
      <c r="N316" s="180" t="s">
        <v>44</v>
      </c>
      <c r="O316" s="77"/>
      <c r="P316" s="181">
        <f>O316*H316</f>
        <v>0</v>
      </c>
      <c r="Q316" s="181">
        <v>5.0000000000000002E-05</v>
      </c>
      <c r="R316" s="181">
        <f>Q316*H316</f>
        <v>0.00012750000000000001</v>
      </c>
      <c r="S316" s="181">
        <v>0</v>
      </c>
      <c r="T316" s="18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3" t="s">
        <v>263</v>
      </c>
      <c r="AT316" s="183" t="s">
        <v>258</v>
      </c>
      <c r="AU316" s="183" t="s">
        <v>90</v>
      </c>
      <c r="AY316" s="19" t="s">
        <v>255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19" t="s">
        <v>87</v>
      </c>
      <c r="BK316" s="184">
        <f>ROUND(I316*H316,2)</f>
        <v>0</v>
      </c>
      <c r="BL316" s="19" t="s">
        <v>263</v>
      </c>
      <c r="BM316" s="183" t="s">
        <v>2525</v>
      </c>
    </row>
    <row r="317" s="13" customFormat="1">
      <c r="A317" s="13"/>
      <c r="B317" s="185"/>
      <c r="C317" s="13"/>
      <c r="D317" s="186" t="s">
        <v>265</v>
      </c>
      <c r="E317" s="187" t="s">
        <v>1</v>
      </c>
      <c r="F317" s="188" t="s">
        <v>2274</v>
      </c>
      <c r="G317" s="13"/>
      <c r="H317" s="187" t="s">
        <v>1</v>
      </c>
      <c r="I317" s="189"/>
      <c r="J317" s="13"/>
      <c r="K317" s="13"/>
      <c r="L317" s="185"/>
      <c r="M317" s="190"/>
      <c r="N317" s="191"/>
      <c r="O317" s="191"/>
      <c r="P317" s="191"/>
      <c r="Q317" s="191"/>
      <c r="R317" s="191"/>
      <c r="S317" s="191"/>
      <c r="T317" s="19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87" t="s">
        <v>265</v>
      </c>
      <c r="AU317" s="187" t="s">
        <v>90</v>
      </c>
      <c r="AV317" s="13" t="s">
        <v>87</v>
      </c>
      <c r="AW317" s="13" t="s">
        <v>35</v>
      </c>
      <c r="AX317" s="13" t="s">
        <v>79</v>
      </c>
      <c r="AY317" s="187" t="s">
        <v>255</v>
      </c>
    </row>
    <row r="318" s="14" customFormat="1">
      <c r="A318" s="14"/>
      <c r="B318" s="193"/>
      <c r="C318" s="14"/>
      <c r="D318" s="186" t="s">
        <v>265</v>
      </c>
      <c r="E318" s="194" t="s">
        <v>1</v>
      </c>
      <c r="F318" s="195" t="s">
        <v>2513</v>
      </c>
      <c r="G318" s="14"/>
      <c r="H318" s="196">
        <v>2.5499999999999998</v>
      </c>
      <c r="I318" s="197"/>
      <c r="J318" s="14"/>
      <c r="K318" s="14"/>
      <c r="L318" s="193"/>
      <c r="M318" s="198"/>
      <c r="N318" s="199"/>
      <c r="O318" s="199"/>
      <c r="P318" s="199"/>
      <c r="Q318" s="199"/>
      <c r="R318" s="199"/>
      <c r="S318" s="199"/>
      <c r="T318" s="20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194" t="s">
        <v>265</v>
      </c>
      <c r="AU318" s="194" t="s">
        <v>90</v>
      </c>
      <c r="AV318" s="14" t="s">
        <v>90</v>
      </c>
      <c r="AW318" s="14" t="s">
        <v>35</v>
      </c>
      <c r="AX318" s="14" t="s">
        <v>79</v>
      </c>
      <c r="AY318" s="194" t="s">
        <v>255</v>
      </c>
    </row>
    <row r="319" s="15" customFormat="1">
      <c r="A319" s="15"/>
      <c r="B319" s="201"/>
      <c r="C319" s="15"/>
      <c r="D319" s="186" t="s">
        <v>265</v>
      </c>
      <c r="E319" s="202" t="s">
        <v>1</v>
      </c>
      <c r="F319" s="203" t="s">
        <v>269</v>
      </c>
      <c r="G319" s="15"/>
      <c r="H319" s="204">
        <v>2.5499999999999998</v>
      </c>
      <c r="I319" s="205"/>
      <c r="J319" s="15"/>
      <c r="K319" s="15"/>
      <c r="L319" s="201"/>
      <c r="M319" s="206"/>
      <c r="N319" s="207"/>
      <c r="O319" s="207"/>
      <c r="P319" s="207"/>
      <c r="Q319" s="207"/>
      <c r="R319" s="207"/>
      <c r="S319" s="207"/>
      <c r="T319" s="208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02" t="s">
        <v>265</v>
      </c>
      <c r="AU319" s="202" t="s">
        <v>90</v>
      </c>
      <c r="AV319" s="15" t="s">
        <v>270</v>
      </c>
      <c r="AW319" s="15" t="s">
        <v>35</v>
      </c>
      <c r="AX319" s="15" t="s">
        <v>87</v>
      </c>
      <c r="AY319" s="202" t="s">
        <v>255</v>
      </c>
    </row>
    <row r="320" s="2" customFormat="1" ht="49.05" customHeight="1">
      <c r="A320" s="38"/>
      <c r="B320" s="171"/>
      <c r="C320" s="172" t="s">
        <v>488</v>
      </c>
      <c r="D320" s="172" t="s">
        <v>258</v>
      </c>
      <c r="E320" s="173" t="s">
        <v>1186</v>
      </c>
      <c r="F320" s="174" t="s">
        <v>1187</v>
      </c>
      <c r="G320" s="175" t="s">
        <v>759</v>
      </c>
      <c r="H320" s="224"/>
      <c r="I320" s="177"/>
      <c r="J320" s="178">
        <f>ROUND(I320*H320,2)</f>
        <v>0</v>
      </c>
      <c r="K320" s="174" t="s">
        <v>262</v>
      </c>
      <c r="L320" s="39"/>
      <c r="M320" s="179" t="s">
        <v>1</v>
      </c>
      <c r="N320" s="180" t="s">
        <v>44</v>
      </c>
      <c r="O320" s="77"/>
      <c r="P320" s="181">
        <f>O320*H320</f>
        <v>0</v>
      </c>
      <c r="Q320" s="181">
        <v>0</v>
      </c>
      <c r="R320" s="181">
        <f>Q320*H320</f>
        <v>0</v>
      </c>
      <c r="S320" s="181">
        <v>0</v>
      </c>
      <c r="T320" s="18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83" t="s">
        <v>263</v>
      </c>
      <c r="AT320" s="183" t="s">
        <v>258</v>
      </c>
      <c r="AU320" s="183" t="s">
        <v>90</v>
      </c>
      <c r="AY320" s="19" t="s">
        <v>255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19" t="s">
        <v>87</v>
      </c>
      <c r="BK320" s="184">
        <f>ROUND(I320*H320,2)</f>
        <v>0</v>
      </c>
      <c r="BL320" s="19" t="s">
        <v>263</v>
      </c>
      <c r="BM320" s="183" t="s">
        <v>2526</v>
      </c>
    </row>
    <row r="321" s="12" customFormat="1" ht="22.8" customHeight="1">
      <c r="A321" s="12"/>
      <c r="B321" s="158"/>
      <c r="C321" s="12"/>
      <c r="D321" s="159" t="s">
        <v>78</v>
      </c>
      <c r="E321" s="169" t="s">
        <v>859</v>
      </c>
      <c r="F321" s="169" t="s">
        <v>860</v>
      </c>
      <c r="G321" s="12"/>
      <c r="H321" s="12"/>
      <c r="I321" s="161"/>
      <c r="J321" s="170">
        <f>BK321</f>
        <v>0</v>
      </c>
      <c r="K321" s="12"/>
      <c r="L321" s="158"/>
      <c r="M321" s="163"/>
      <c r="N321" s="164"/>
      <c r="O321" s="164"/>
      <c r="P321" s="165">
        <f>SUM(P322:P349)</f>
        <v>0</v>
      </c>
      <c r="Q321" s="164"/>
      <c r="R321" s="165">
        <f>SUM(R322:R349)</f>
        <v>0.0016199999999999999</v>
      </c>
      <c r="S321" s="164"/>
      <c r="T321" s="166">
        <f>SUM(T322:T349)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159" t="s">
        <v>90</v>
      </c>
      <c r="AT321" s="167" t="s">
        <v>78</v>
      </c>
      <c r="AU321" s="167" t="s">
        <v>87</v>
      </c>
      <c r="AY321" s="159" t="s">
        <v>255</v>
      </c>
      <c r="BK321" s="168">
        <f>SUM(BK322:BK349)</f>
        <v>0</v>
      </c>
    </row>
    <row r="322" s="2" customFormat="1" ht="37.8" customHeight="1">
      <c r="A322" s="38"/>
      <c r="B322" s="171"/>
      <c r="C322" s="172" t="s">
        <v>370</v>
      </c>
      <c r="D322" s="172" t="s">
        <v>258</v>
      </c>
      <c r="E322" s="173" t="s">
        <v>861</v>
      </c>
      <c r="F322" s="174" t="s">
        <v>862</v>
      </c>
      <c r="G322" s="175" t="s">
        <v>693</v>
      </c>
      <c r="H322" s="176">
        <v>3</v>
      </c>
      <c r="I322" s="177"/>
      <c r="J322" s="178">
        <f>ROUND(I322*H322,2)</f>
        <v>0</v>
      </c>
      <c r="K322" s="174" t="s">
        <v>262</v>
      </c>
      <c r="L322" s="39"/>
      <c r="M322" s="179" t="s">
        <v>1</v>
      </c>
      <c r="N322" s="180" t="s">
        <v>44</v>
      </c>
      <c r="O322" s="77"/>
      <c r="P322" s="181">
        <f>O322*H322</f>
        <v>0</v>
      </c>
      <c r="Q322" s="181">
        <v>6.9999999999999994E-05</v>
      </c>
      <c r="R322" s="181">
        <f>Q322*H322</f>
        <v>0.00020999999999999998</v>
      </c>
      <c r="S322" s="181">
        <v>0</v>
      </c>
      <c r="T322" s="18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83" t="s">
        <v>263</v>
      </c>
      <c r="AT322" s="183" t="s">
        <v>258</v>
      </c>
      <c r="AU322" s="183" t="s">
        <v>90</v>
      </c>
      <c r="AY322" s="19" t="s">
        <v>255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19" t="s">
        <v>87</v>
      </c>
      <c r="BK322" s="184">
        <f>ROUND(I322*H322,2)</f>
        <v>0</v>
      </c>
      <c r="BL322" s="19" t="s">
        <v>263</v>
      </c>
      <c r="BM322" s="183" t="s">
        <v>2527</v>
      </c>
    </row>
    <row r="323" s="13" customFormat="1">
      <c r="A323" s="13"/>
      <c r="B323" s="185"/>
      <c r="C323" s="13"/>
      <c r="D323" s="186" t="s">
        <v>265</v>
      </c>
      <c r="E323" s="187" t="s">
        <v>1</v>
      </c>
      <c r="F323" s="188" t="s">
        <v>868</v>
      </c>
      <c r="G323" s="13"/>
      <c r="H323" s="187" t="s">
        <v>1</v>
      </c>
      <c r="I323" s="189"/>
      <c r="J323" s="13"/>
      <c r="K323" s="13"/>
      <c r="L323" s="185"/>
      <c r="M323" s="190"/>
      <c r="N323" s="191"/>
      <c r="O323" s="191"/>
      <c r="P323" s="191"/>
      <c r="Q323" s="191"/>
      <c r="R323" s="191"/>
      <c r="S323" s="191"/>
      <c r="T323" s="19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87" t="s">
        <v>265</v>
      </c>
      <c r="AU323" s="187" t="s">
        <v>90</v>
      </c>
      <c r="AV323" s="13" t="s">
        <v>87</v>
      </c>
      <c r="AW323" s="13" t="s">
        <v>35</v>
      </c>
      <c r="AX323" s="13" t="s">
        <v>79</v>
      </c>
      <c r="AY323" s="187" t="s">
        <v>255</v>
      </c>
    </row>
    <row r="324" s="13" customFormat="1">
      <c r="A324" s="13"/>
      <c r="B324" s="185"/>
      <c r="C324" s="13"/>
      <c r="D324" s="186" t="s">
        <v>265</v>
      </c>
      <c r="E324" s="187" t="s">
        <v>1</v>
      </c>
      <c r="F324" s="188" t="s">
        <v>2528</v>
      </c>
      <c r="G324" s="13"/>
      <c r="H324" s="187" t="s">
        <v>1</v>
      </c>
      <c r="I324" s="189"/>
      <c r="J324" s="13"/>
      <c r="K324" s="13"/>
      <c r="L324" s="185"/>
      <c r="M324" s="190"/>
      <c r="N324" s="191"/>
      <c r="O324" s="191"/>
      <c r="P324" s="191"/>
      <c r="Q324" s="191"/>
      <c r="R324" s="191"/>
      <c r="S324" s="191"/>
      <c r="T324" s="19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87" t="s">
        <v>265</v>
      </c>
      <c r="AU324" s="187" t="s">
        <v>90</v>
      </c>
      <c r="AV324" s="13" t="s">
        <v>87</v>
      </c>
      <c r="AW324" s="13" t="s">
        <v>35</v>
      </c>
      <c r="AX324" s="13" t="s">
        <v>79</v>
      </c>
      <c r="AY324" s="187" t="s">
        <v>255</v>
      </c>
    </row>
    <row r="325" s="14" customFormat="1">
      <c r="A325" s="14"/>
      <c r="B325" s="193"/>
      <c r="C325" s="14"/>
      <c r="D325" s="186" t="s">
        <v>265</v>
      </c>
      <c r="E325" s="194" t="s">
        <v>1</v>
      </c>
      <c r="F325" s="195" t="s">
        <v>1191</v>
      </c>
      <c r="G325" s="14"/>
      <c r="H325" s="196">
        <v>1.5</v>
      </c>
      <c r="I325" s="197"/>
      <c r="J325" s="14"/>
      <c r="K325" s="14"/>
      <c r="L325" s="193"/>
      <c r="M325" s="198"/>
      <c r="N325" s="199"/>
      <c r="O325" s="199"/>
      <c r="P325" s="199"/>
      <c r="Q325" s="199"/>
      <c r="R325" s="199"/>
      <c r="S325" s="199"/>
      <c r="T325" s="20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194" t="s">
        <v>265</v>
      </c>
      <c r="AU325" s="194" t="s">
        <v>90</v>
      </c>
      <c r="AV325" s="14" t="s">
        <v>90</v>
      </c>
      <c r="AW325" s="14" t="s">
        <v>35</v>
      </c>
      <c r="AX325" s="14" t="s">
        <v>79</v>
      </c>
      <c r="AY325" s="194" t="s">
        <v>255</v>
      </c>
    </row>
    <row r="326" s="13" customFormat="1">
      <c r="A326" s="13"/>
      <c r="B326" s="185"/>
      <c r="C326" s="13"/>
      <c r="D326" s="186" t="s">
        <v>265</v>
      </c>
      <c r="E326" s="187" t="s">
        <v>1</v>
      </c>
      <c r="F326" s="188" t="s">
        <v>2529</v>
      </c>
      <c r="G326" s="13"/>
      <c r="H326" s="187" t="s">
        <v>1</v>
      </c>
      <c r="I326" s="189"/>
      <c r="J326" s="13"/>
      <c r="K326" s="13"/>
      <c r="L326" s="185"/>
      <c r="M326" s="190"/>
      <c r="N326" s="191"/>
      <c r="O326" s="191"/>
      <c r="P326" s="191"/>
      <c r="Q326" s="191"/>
      <c r="R326" s="191"/>
      <c r="S326" s="191"/>
      <c r="T326" s="19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87" t="s">
        <v>265</v>
      </c>
      <c r="AU326" s="187" t="s">
        <v>90</v>
      </c>
      <c r="AV326" s="13" t="s">
        <v>87</v>
      </c>
      <c r="AW326" s="13" t="s">
        <v>35</v>
      </c>
      <c r="AX326" s="13" t="s">
        <v>79</v>
      </c>
      <c r="AY326" s="187" t="s">
        <v>255</v>
      </c>
    </row>
    <row r="327" s="14" customFormat="1">
      <c r="A327" s="14"/>
      <c r="B327" s="193"/>
      <c r="C327" s="14"/>
      <c r="D327" s="186" t="s">
        <v>265</v>
      </c>
      <c r="E327" s="194" t="s">
        <v>1</v>
      </c>
      <c r="F327" s="195" t="s">
        <v>1191</v>
      </c>
      <c r="G327" s="14"/>
      <c r="H327" s="196">
        <v>1.5</v>
      </c>
      <c r="I327" s="197"/>
      <c r="J327" s="14"/>
      <c r="K327" s="14"/>
      <c r="L327" s="193"/>
      <c r="M327" s="198"/>
      <c r="N327" s="199"/>
      <c r="O327" s="199"/>
      <c r="P327" s="199"/>
      <c r="Q327" s="199"/>
      <c r="R327" s="199"/>
      <c r="S327" s="199"/>
      <c r="T327" s="20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194" t="s">
        <v>265</v>
      </c>
      <c r="AU327" s="194" t="s">
        <v>90</v>
      </c>
      <c r="AV327" s="14" t="s">
        <v>90</v>
      </c>
      <c r="AW327" s="14" t="s">
        <v>35</v>
      </c>
      <c r="AX327" s="14" t="s">
        <v>79</v>
      </c>
      <c r="AY327" s="194" t="s">
        <v>255</v>
      </c>
    </row>
    <row r="328" s="15" customFormat="1">
      <c r="A328" s="15"/>
      <c r="B328" s="201"/>
      <c r="C328" s="15"/>
      <c r="D328" s="186" t="s">
        <v>265</v>
      </c>
      <c r="E328" s="202" t="s">
        <v>1</v>
      </c>
      <c r="F328" s="203" t="s">
        <v>269</v>
      </c>
      <c r="G328" s="15"/>
      <c r="H328" s="204">
        <v>3</v>
      </c>
      <c r="I328" s="205"/>
      <c r="J328" s="15"/>
      <c r="K328" s="15"/>
      <c r="L328" s="201"/>
      <c r="M328" s="206"/>
      <c r="N328" s="207"/>
      <c r="O328" s="207"/>
      <c r="P328" s="207"/>
      <c r="Q328" s="207"/>
      <c r="R328" s="207"/>
      <c r="S328" s="207"/>
      <c r="T328" s="208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02" t="s">
        <v>265</v>
      </c>
      <c r="AU328" s="202" t="s">
        <v>90</v>
      </c>
      <c r="AV328" s="15" t="s">
        <v>270</v>
      </c>
      <c r="AW328" s="15" t="s">
        <v>35</v>
      </c>
      <c r="AX328" s="15" t="s">
        <v>87</v>
      </c>
      <c r="AY328" s="202" t="s">
        <v>255</v>
      </c>
    </row>
    <row r="329" s="2" customFormat="1" ht="24.15" customHeight="1">
      <c r="A329" s="38"/>
      <c r="B329" s="171"/>
      <c r="C329" s="172" t="s">
        <v>495</v>
      </c>
      <c r="D329" s="172" t="s">
        <v>258</v>
      </c>
      <c r="E329" s="173" t="s">
        <v>872</v>
      </c>
      <c r="F329" s="174" t="s">
        <v>873</v>
      </c>
      <c r="G329" s="175" t="s">
        <v>693</v>
      </c>
      <c r="H329" s="176">
        <v>3</v>
      </c>
      <c r="I329" s="177"/>
      <c r="J329" s="178">
        <f>ROUND(I329*H329,2)</f>
        <v>0</v>
      </c>
      <c r="K329" s="174" t="s">
        <v>262</v>
      </c>
      <c r="L329" s="39"/>
      <c r="M329" s="179" t="s">
        <v>1</v>
      </c>
      <c r="N329" s="180" t="s">
        <v>44</v>
      </c>
      <c r="O329" s="77"/>
      <c r="P329" s="181">
        <f>O329*H329</f>
        <v>0</v>
      </c>
      <c r="Q329" s="181">
        <v>0.00011</v>
      </c>
      <c r="R329" s="181">
        <f>Q329*H329</f>
        <v>0.00033</v>
      </c>
      <c r="S329" s="181">
        <v>0</v>
      </c>
      <c r="T329" s="182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83" t="s">
        <v>263</v>
      </c>
      <c r="AT329" s="183" t="s">
        <v>258</v>
      </c>
      <c r="AU329" s="183" t="s">
        <v>90</v>
      </c>
      <c r="AY329" s="19" t="s">
        <v>255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19" t="s">
        <v>87</v>
      </c>
      <c r="BK329" s="184">
        <f>ROUND(I329*H329,2)</f>
        <v>0</v>
      </c>
      <c r="BL329" s="19" t="s">
        <v>263</v>
      </c>
      <c r="BM329" s="183" t="s">
        <v>2530</v>
      </c>
    </row>
    <row r="330" s="13" customFormat="1">
      <c r="A330" s="13"/>
      <c r="B330" s="185"/>
      <c r="C330" s="13"/>
      <c r="D330" s="186" t="s">
        <v>265</v>
      </c>
      <c r="E330" s="187" t="s">
        <v>1</v>
      </c>
      <c r="F330" s="188" t="s">
        <v>876</v>
      </c>
      <c r="G330" s="13"/>
      <c r="H330" s="187" t="s">
        <v>1</v>
      </c>
      <c r="I330" s="189"/>
      <c r="J330" s="13"/>
      <c r="K330" s="13"/>
      <c r="L330" s="185"/>
      <c r="M330" s="190"/>
      <c r="N330" s="191"/>
      <c r="O330" s="191"/>
      <c r="P330" s="191"/>
      <c r="Q330" s="191"/>
      <c r="R330" s="191"/>
      <c r="S330" s="191"/>
      <c r="T330" s="19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187" t="s">
        <v>265</v>
      </c>
      <c r="AU330" s="187" t="s">
        <v>90</v>
      </c>
      <c r="AV330" s="13" t="s">
        <v>87</v>
      </c>
      <c r="AW330" s="13" t="s">
        <v>35</v>
      </c>
      <c r="AX330" s="13" t="s">
        <v>79</v>
      </c>
      <c r="AY330" s="187" t="s">
        <v>255</v>
      </c>
    </row>
    <row r="331" s="13" customFormat="1">
      <c r="A331" s="13"/>
      <c r="B331" s="185"/>
      <c r="C331" s="13"/>
      <c r="D331" s="186" t="s">
        <v>265</v>
      </c>
      <c r="E331" s="187" t="s">
        <v>1</v>
      </c>
      <c r="F331" s="188" t="s">
        <v>2528</v>
      </c>
      <c r="G331" s="13"/>
      <c r="H331" s="187" t="s">
        <v>1</v>
      </c>
      <c r="I331" s="189"/>
      <c r="J331" s="13"/>
      <c r="K331" s="13"/>
      <c r="L331" s="185"/>
      <c r="M331" s="190"/>
      <c r="N331" s="191"/>
      <c r="O331" s="191"/>
      <c r="P331" s="191"/>
      <c r="Q331" s="191"/>
      <c r="R331" s="191"/>
      <c r="S331" s="191"/>
      <c r="T331" s="19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87" t="s">
        <v>265</v>
      </c>
      <c r="AU331" s="187" t="s">
        <v>90</v>
      </c>
      <c r="AV331" s="13" t="s">
        <v>87</v>
      </c>
      <c r="AW331" s="13" t="s">
        <v>35</v>
      </c>
      <c r="AX331" s="13" t="s">
        <v>79</v>
      </c>
      <c r="AY331" s="187" t="s">
        <v>255</v>
      </c>
    </row>
    <row r="332" s="14" customFormat="1">
      <c r="A332" s="14"/>
      <c r="B332" s="193"/>
      <c r="C332" s="14"/>
      <c r="D332" s="186" t="s">
        <v>265</v>
      </c>
      <c r="E332" s="194" t="s">
        <v>1</v>
      </c>
      <c r="F332" s="195" t="s">
        <v>1191</v>
      </c>
      <c r="G332" s="14"/>
      <c r="H332" s="196">
        <v>1.5</v>
      </c>
      <c r="I332" s="197"/>
      <c r="J332" s="14"/>
      <c r="K332" s="14"/>
      <c r="L332" s="193"/>
      <c r="M332" s="198"/>
      <c r="N332" s="199"/>
      <c r="O332" s="199"/>
      <c r="P332" s="199"/>
      <c r="Q332" s="199"/>
      <c r="R332" s="199"/>
      <c r="S332" s="199"/>
      <c r="T332" s="20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194" t="s">
        <v>265</v>
      </c>
      <c r="AU332" s="194" t="s">
        <v>90</v>
      </c>
      <c r="AV332" s="14" t="s">
        <v>90</v>
      </c>
      <c r="AW332" s="14" t="s">
        <v>35</v>
      </c>
      <c r="AX332" s="14" t="s">
        <v>79</v>
      </c>
      <c r="AY332" s="194" t="s">
        <v>255</v>
      </c>
    </row>
    <row r="333" s="13" customFormat="1">
      <c r="A333" s="13"/>
      <c r="B333" s="185"/>
      <c r="C333" s="13"/>
      <c r="D333" s="186" t="s">
        <v>265</v>
      </c>
      <c r="E333" s="187" t="s">
        <v>1</v>
      </c>
      <c r="F333" s="188" t="s">
        <v>2529</v>
      </c>
      <c r="G333" s="13"/>
      <c r="H333" s="187" t="s">
        <v>1</v>
      </c>
      <c r="I333" s="189"/>
      <c r="J333" s="13"/>
      <c r="K333" s="13"/>
      <c r="L333" s="185"/>
      <c r="M333" s="190"/>
      <c r="N333" s="191"/>
      <c r="O333" s="191"/>
      <c r="P333" s="191"/>
      <c r="Q333" s="191"/>
      <c r="R333" s="191"/>
      <c r="S333" s="191"/>
      <c r="T333" s="19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87" t="s">
        <v>265</v>
      </c>
      <c r="AU333" s="187" t="s">
        <v>90</v>
      </c>
      <c r="AV333" s="13" t="s">
        <v>87</v>
      </c>
      <c r="AW333" s="13" t="s">
        <v>35</v>
      </c>
      <c r="AX333" s="13" t="s">
        <v>79</v>
      </c>
      <c r="AY333" s="187" t="s">
        <v>255</v>
      </c>
    </row>
    <row r="334" s="14" customFormat="1">
      <c r="A334" s="14"/>
      <c r="B334" s="193"/>
      <c r="C334" s="14"/>
      <c r="D334" s="186" t="s">
        <v>265</v>
      </c>
      <c r="E334" s="194" t="s">
        <v>1</v>
      </c>
      <c r="F334" s="195" t="s">
        <v>1191</v>
      </c>
      <c r="G334" s="14"/>
      <c r="H334" s="196">
        <v>1.5</v>
      </c>
      <c r="I334" s="197"/>
      <c r="J334" s="14"/>
      <c r="K334" s="14"/>
      <c r="L334" s="193"/>
      <c r="M334" s="198"/>
      <c r="N334" s="199"/>
      <c r="O334" s="199"/>
      <c r="P334" s="199"/>
      <c r="Q334" s="199"/>
      <c r="R334" s="199"/>
      <c r="S334" s="199"/>
      <c r="T334" s="20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194" t="s">
        <v>265</v>
      </c>
      <c r="AU334" s="194" t="s">
        <v>90</v>
      </c>
      <c r="AV334" s="14" t="s">
        <v>90</v>
      </c>
      <c r="AW334" s="14" t="s">
        <v>35</v>
      </c>
      <c r="AX334" s="14" t="s">
        <v>79</v>
      </c>
      <c r="AY334" s="194" t="s">
        <v>255</v>
      </c>
    </row>
    <row r="335" s="15" customFormat="1">
      <c r="A335" s="15"/>
      <c r="B335" s="201"/>
      <c r="C335" s="15"/>
      <c r="D335" s="186" t="s">
        <v>265</v>
      </c>
      <c r="E335" s="202" t="s">
        <v>1</v>
      </c>
      <c r="F335" s="203" t="s">
        <v>269</v>
      </c>
      <c r="G335" s="15"/>
      <c r="H335" s="204">
        <v>3</v>
      </c>
      <c r="I335" s="205"/>
      <c r="J335" s="15"/>
      <c r="K335" s="15"/>
      <c r="L335" s="201"/>
      <c r="M335" s="206"/>
      <c r="N335" s="207"/>
      <c r="O335" s="207"/>
      <c r="P335" s="207"/>
      <c r="Q335" s="207"/>
      <c r="R335" s="207"/>
      <c r="S335" s="207"/>
      <c r="T335" s="208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02" t="s">
        <v>265</v>
      </c>
      <c r="AU335" s="202" t="s">
        <v>90</v>
      </c>
      <c r="AV335" s="15" t="s">
        <v>270</v>
      </c>
      <c r="AW335" s="15" t="s">
        <v>35</v>
      </c>
      <c r="AX335" s="15" t="s">
        <v>87</v>
      </c>
      <c r="AY335" s="202" t="s">
        <v>255</v>
      </c>
    </row>
    <row r="336" s="2" customFormat="1" ht="24.15" customHeight="1">
      <c r="A336" s="38"/>
      <c r="B336" s="171"/>
      <c r="C336" s="172" t="s">
        <v>499</v>
      </c>
      <c r="D336" s="172" t="s">
        <v>258</v>
      </c>
      <c r="E336" s="173" t="s">
        <v>877</v>
      </c>
      <c r="F336" s="174" t="s">
        <v>878</v>
      </c>
      <c r="G336" s="175" t="s">
        <v>693</v>
      </c>
      <c r="H336" s="176">
        <v>3</v>
      </c>
      <c r="I336" s="177"/>
      <c r="J336" s="178">
        <f>ROUND(I336*H336,2)</f>
        <v>0</v>
      </c>
      <c r="K336" s="174" t="s">
        <v>262</v>
      </c>
      <c r="L336" s="39"/>
      <c r="M336" s="179" t="s">
        <v>1</v>
      </c>
      <c r="N336" s="180" t="s">
        <v>44</v>
      </c>
      <c r="O336" s="77"/>
      <c r="P336" s="181">
        <f>O336*H336</f>
        <v>0</v>
      </c>
      <c r="Q336" s="181">
        <v>0.00012999999999999999</v>
      </c>
      <c r="R336" s="181">
        <f>Q336*H336</f>
        <v>0.00038999999999999994</v>
      </c>
      <c r="S336" s="181">
        <v>0</v>
      </c>
      <c r="T336" s="18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3" t="s">
        <v>263</v>
      </c>
      <c r="AT336" s="183" t="s">
        <v>258</v>
      </c>
      <c r="AU336" s="183" t="s">
        <v>90</v>
      </c>
      <c r="AY336" s="19" t="s">
        <v>255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19" t="s">
        <v>87</v>
      </c>
      <c r="BK336" s="184">
        <f>ROUND(I336*H336,2)</f>
        <v>0</v>
      </c>
      <c r="BL336" s="19" t="s">
        <v>263</v>
      </c>
      <c r="BM336" s="183" t="s">
        <v>2531</v>
      </c>
    </row>
    <row r="337" s="13" customFormat="1">
      <c r="A337" s="13"/>
      <c r="B337" s="185"/>
      <c r="C337" s="13"/>
      <c r="D337" s="186" t="s">
        <v>265</v>
      </c>
      <c r="E337" s="187" t="s">
        <v>1</v>
      </c>
      <c r="F337" s="188" t="s">
        <v>881</v>
      </c>
      <c r="G337" s="13"/>
      <c r="H337" s="187" t="s">
        <v>1</v>
      </c>
      <c r="I337" s="189"/>
      <c r="J337" s="13"/>
      <c r="K337" s="13"/>
      <c r="L337" s="185"/>
      <c r="M337" s="190"/>
      <c r="N337" s="191"/>
      <c r="O337" s="191"/>
      <c r="P337" s="191"/>
      <c r="Q337" s="191"/>
      <c r="R337" s="191"/>
      <c r="S337" s="191"/>
      <c r="T337" s="19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87" t="s">
        <v>265</v>
      </c>
      <c r="AU337" s="187" t="s">
        <v>90</v>
      </c>
      <c r="AV337" s="13" t="s">
        <v>87</v>
      </c>
      <c r="AW337" s="13" t="s">
        <v>35</v>
      </c>
      <c r="AX337" s="13" t="s">
        <v>79</v>
      </c>
      <c r="AY337" s="187" t="s">
        <v>255</v>
      </c>
    </row>
    <row r="338" s="13" customFormat="1">
      <c r="A338" s="13"/>
      <c r="B338" s="185"/>
      <c r="C338" s="13"/>
      <c r="D338" s="186" t="s">
        <v>265</v>
      </c>
      <c r="E338" s="187" t="s">
        <v>1</v>
      </c>
      <c r="F338" s="188" t="s">
        <v>2528</v>
      </c>
      <c r="G338" s="13"/>
      <c r="H338" s="187" t="s">
        <v>1</v>
      </c>
      <c r="I338" s="189"/>
      <c r="J338" s="13"/>
      <c r="K338" s="13"/>
      <c r="L338" s="185"/>
      <c r="M338" s="190"/>
      <c r="N338" s="191"/>
      <c r="O338" s="191"/>
      <c r="P338" s="191"/>
      <c r="Q338" s="191"/>
      <c r="R338" s="191"/>
      <c r="S338" s="191"/>
      <c r="T338" s="19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87" t="s">
        <v>265</v>
      </c>
      <c r="AU338" s="187" t="s">
        <v>90</v>
      </c>
      <c r="AV338" s="13" t="s">
        <v>87</v>
      </c>
      <c r="AW338" s="13" t="s">
        <v>35</v>
      </c>
      <c r="AX338" s="13" t="s">
        <v>79</v>
      </c>
      <c r="AY338" s="187" t="s">
        <v>255</v>
      </c>
    </row>
    <row r="339" s="14" customFormat="1">
      <c r="A339" s="14"/>
      <c r="B339" s="193"/>
      <c r="C339" s="14"/>
      <c r="D339" s="186" t="s">
        <v>265</v>
      </c>
      <c r="E339" s="194" t="s">
        <v>1</v>
      </c>
      <c r="F339" s="195" t="s">
        <v>1191</v>
      </c>
      <c r="G339" s="14"/>
      <c r="H339" s="196">
        <v>1.5</v>
      </c>
      <c r="I339" s="197"/>
      <c r="J339" s="14"/>
      <c r="K339" s="14"/>
      <c r="L339" s="193"/>
      <c r="M339" s="198"/>
      <c r="N339" s="199"/>
      <c r="O339" s="199"/>
      <c r="P339" s="199"/>
      <c r="Q339" s="199"/>
      <c r="R339" s="199"/>
      <c r="S339" s="199"/>
      <c r="T339" s="20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194" t="s">
        <v>265</v>
      </c>
      <c r="AU339" s="194" t="s">
        <v>90</v>
      </c>
      <c r="AV339" s="14" t="s">
        <v>90</v>
      </c>
      <c r="AW339" s="14" t="s">
        <v>35</v>
      </c>
      <c r="AX339" s="14" t="s">
        <v>79</v>
      </c>
      <c r="AY339" s="194" t="s">
        <v>255</v>
      </c>
    </row>
    <row r="340" s="13" customFormat="1">
      <c r="A340" s="13"/>
      <c r="B340" s="185"/>
      <c r="C340" s="13"/>
      <c r="D340" s="186" t="s">
        <v>265</v>
      </c>
      <c r="E340" s="187" t="s">
        <v>1</v>
      </c>
      <c r="F340" s="188" t="s">
        <v>2529</v>
      </c>
      <c r="G340" s="13"/>
      <c r="H340" s="187" t="s">
        <v>1</v>
      </c>
      <c r="I340" s="189"/>
      <c r="J340" s="13"/>
      <c r="K340" s="13"/>
      <c r="L340" s="185"/>
      <c r="M340" s="190"/>
      <c r="N340" s="191"/>
      <c r="O340" s="191"/>
      <c r="P340" s="191"/>
      <c r="Q340" s="191"/>
      <c r="R340" s="191"/>
      <c r="S340" s="191"/>
      <c r="T340" s="19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187" t="s">
        <v>265</v>
      </c>
      <c r="AU340" s="187" t="s">
        <v>90</v>
      </c>
      <c r="AV340" s="13" t="s">
        <v>87</v>
      </c>
      <c r="AW340" s="13" t="s">
        <v>35</v>
      </c>
      <c r="AX340" s="13" t="s">
        <v>79</v>
      </c>
      <c r="AY340" s="187" t="s">
        <v>255</v>
      </c>
    </row>
    <row r="341" s="14" customFormat="1">
      <c r="A341" s="14"/>
      <c r="B341" s="193"/>
      <c r="C341" s="14"/>
      <c r="D341" s="186" t="s">
        <v>265</v>
      </c>
      <c r="E341" s="194" t="s">
        <v>1</v>
      </c>
      <c r="F341" s="195" t="s">
        <v>1191</v>
      </c>
      <c r="G341" s="14"/>
      <c r="H341" s="196">
        <v>1.5</v>
      </c>
      <c r="I341" s="197"/>
      <c r="J341" s="14"/>
      <c r="K341" s="14"/>
      <c r="L341" s="193"/>
      <c r="M341" s="198"/>
      <c r="N341" s="199"/>
      <c r="O341" s="199"/>
      <c r="P341" s="199"/>
      <c r="Q341" s="199"/>
      <c r="R341" s="199"/>
      <c r="S341" s="199"/>
      <c r="T341" s="20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194" t="s">
        <v>265</v>
      </c>
      <c r="AU341" s="194" t="s">
        <v>90</v>
      </c>
      <c r="AV341" s="14" t="s">
        <v>90</v>
      </c>
      <c r="AW341" s="14" t="s">
        <v>35</v>
      </c>
      <c r="AX341" s="14" t="s">
        <v>79</v>
      </c>
      <c r="AY341" s="194" t="s">
        <v>255</v>
      </c>
    </row>
    <row r="342" s="15" customFormat="1">
      <c r="A342" s="15"/>
      <c r="B342" s="201"/>
      <c r="C342" s="15"/>
      <c r="D342" s="186" t="s">
        <v>265</v>
      </c>
      <c r="E342" s="202" t="s">
        <v>1</v>
      </c>
      <c r="F342" s="203" t="s">
        <v>269</v>
      </c>
      <c r="G342" s="15"/>
      <c r="H342" s="204">
        <v>3</v>
      </c>
      <c r="I342" s="205"/>
      <c r="J342" s="15"/>
      <c r="K342" s="15"/>
      <c r="L342" s="201"/>
      <c r="M342" s="206"/>
      <c r="N342" s="207"/>
      <c r="O342" s="207"/>
      <c r="P342" s="207"/>
      <c r="Q342" s="207"/>
      <c r="R342" s="207"/>
      <c r="S342" s="207"/>
      <c r="T342" s="20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02" t="s">
        <v>265</v>
      </c>
      <c r="AU342" s="202" t="s">
        <v>90</v>
      </c>
      <c r="AV342" s="15" t="s">
        <v>270</v>
      </c>
      <c r="AW342" s="15" t="s">
        <v>35</v>
      </c>
      <c r="AX342" s="15" t="s">
        <v>87</v>
      </c>
      <c r="AY342" s="202" t="s">
        <v>255</v>
      </c>
    </row>
    <row r="343" s="2" customFormat="1" ht="24.15" customHeight="1">
      <c r="A343" s="38"/>
      <c r="B343" s="171"/>
      <c r="C343" s="172" t="s">
        <v>924</v>
      </c>
      <c r="D343" s="172" t="s">
        <v>258</v>
      </c>
      <c r="E343" s="173" t="s">
        <v>882</v>
      </c>
      <c r="F343" s="174" t="s">
        <v>883</v>
      </c>
      <c r="G343" s="175" t="s">
        <v>693</v>
      </c>
      <c r="H343" s="176">
        <v>3</v>
      </c>
      <c r="I343" s="177"/>
      <c r="J343" s="178">
        <f>ROUND(I343*H343,2)</f>
        <v>0</v>
      </c>
      <c r="K343" s="174" t="s">
        <v>262</v>
      </c>
      <c r="L343" s="39"/>
      <c r="M343" s="179" t="s">
        <v>1</v>
      </c>
      <c r="N343" s="180" t="s">
        <v>44</v>
      </c>
      <c r="O343" s="77"/>
      <c r="P343" s="181">
        <f>O343*H343</f>
        <v>0</v>
      </c>
      <c r="Q343" s="181">
        <v>0.00023000000000000001</v>
      </c>
      <c r="R343" s="181">
        <f>Q343*H343</f>
        <v>0.00069000000000000008</v>
      </c>
      <c r="S343" s="181">
        <v>0</v>
      </c>
      <c r="T343" s="18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83" t="s">
        <v>263</v>
      </c>
      <c r="AT343" s="183" t="s">
        <v>258</v>
      </c>
      <c r="AU343" s="183" t="s">
        <v>90</v>
      </c>
      <c r="AY343" s="19" t="s">
        <v>255</v>
      </c>
      <c r="BE343" s="184">
        <f>IF(N343="základní",J343,0)</f>
        <v>0</v>
      </c>
      <c r="BF343" s="184">
        <f>IF(N343="snížená",J343,0)</f>
        <v>0</v>
      </c>
      <c r="BG343" s="184">
        <f>IF(N343="zákl. přenesená",J343,0)</f>
        <v>0</v>
      </c>
      <c r="BH343" s="184">
        <f>IF(N343="sníž. přenesená",J343,0)</f>
        <v>0</v>
      </c>
      <c r="BI343" s="184">
        <f>IF(N343="nulová",J343,0)</f>
        <v>0</v>
      </c>
      <c r="BJ343" s="19" t="s">
        <v>87</v>
      </c>
      <c r="BK343" s="184">
        <f>ROUND(I343*H343,2)</f>
        <v>0</v>
      </c>
      <c r="BL343" s="19" t="s">
        <v>263</v>
      </c>
      <c r="BM343" s="183" t="s">
        <v>2532</v>
      </c>
    </row>
    <row r="344" s="13" customFormat="1">
      <c r="A344" s="13"/>
      <c r="B344" s="185"/>
      <c r="C344" s="13"/>
      <c r="D344" s="186" t="s">
        <v>265</v>
      </c>
      <c r="E344" s="187" t="s">
        <v>1</v>
      </c>
      <c r="F344" s="188" t="s">
        <v>881</v>
      </c>
      <c r="G344" s="13"/>
      <c r="H344" s="187" t="s">
        <v>1</v>
      </c>
      <c r="I344" s="189"/>
      <c r="J344" s="13"/>
      <c r="K344" s="13"/>
      <c r="L344" s="185"/>
      <c r="M344" s="190"/>
      <c r="N344" s="191"/>
      <c r="O344" s="191"/>
      <c r="P344" s="191"/>
      <c r="Q344" s="191"/>
      <c r="R344" s="191"/>
      <c r="S344" s="191"/>
      <c r="T344" s="19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87" t="s">
        <v>265</v>
      </c>
      <c r="AU344" s="187" t="s">
        <v>90</v>
      </c>
      <c r="AV344" s="13" t="s">
        <v>87</v>
      </c>
      <c r="AW344" s="13" t="s">
        <v>35</v>
      </c>
      <c r="AX344" s="13" t="s">
        <v>79</v>
      </c>
      <c r="AY344" s="187" t="s">
        <v>255</v>
      </c>
    </row>
    <row r="345" s="13" customFormat="1">
      <c r="A345" s="13"/>
      <c r="B345" s="185"/>
      <c r="C345" s="13"/>
      <c r="D345" s="186" t="s">
        <v>265</v>
      </c>
      <c r="E345" s="187" t="s">
        <v>1</v>
      </c>
      <c r="F345" s="188" t="s">
        <v>2528</v>
      </c>
      <c r="G345" s="13"/>
      <c r="H345" s="187" t="s">
        <v>1</v>
      </c>
      <c r="I345" s="189"/>
      <c r="J345" s="13"/>
      <c r="K345" s="13"/>
      <c r="L345" s="185"/>
      <c r="M345" s="190"/>
      <c r="N345" s="191"/>
      <c r="O345" s="191"/>
      <c r="P345" s="191"/>
      <c r="Q345" s="191"/>
      <c r="R345" s="191"/>
      <c r="S345" s="191"/>
      <c r="T345" s="19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87" t="s">
        <v>265</v>
      </c>
      <c r="AU345" s="187" t="s">
        <v>90</v>
      </c>
      <c r="AV345" s="13" t="s">
        <v>87</v>
      </c>
      <c r="AW345" s="13" t="s">
        <v>35</v>
      </c>
      <c r="AX345" s="13" t="s">
        <v>79</v>
      </c>
      <c r="AY345" s="187" t="s">
        <v>255</v>
      </c>
    </row>
    <row r="346" s="14" customFormat="1">
      <c r="A346" s="14"/>
      <c r="B346" s="193"/>
      <c r="C346" s="14"/>
      <c r="D346" s="186" t="s">
        <v>265</v>
      </c>
      <c r="E346" s="194" t="s">
        <v>1</v>
      </c>
      <c r="F346" s="195" t="s">
        <v>1191</v>
      </c>
      <c r="G346" s="14"/>
      <c r="H346" s="196">
        <v>1.5</v>
      </c>
      <c r="I346" s="197"/>
      <c r="J346" s="14"/>
      <c r="K346" s="14"/>
      <c r="L346" s="193"/>
      <c r="M346" s="198"/>
      <c r="N346" s="199"/>
      <c r="O346" s="199"/>
      <c r="P346" s="199"/>
      <c r="Q346" s="199"/>
      <c r="R346" s="199"/>
      <c r="S346" s="199"/>
      <c r="T346" s="20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194" t="s">
        <v>265</v>
      </c>
      <c r="AU346" s="194" t="s">
        <v>90</v>
      </c>
      <c r="AV346" s="14" t="s">
        <v>90</v>
      </c>
      <c r="AW346" s="14" t="s">
        <v>35</v>
      </c>
      <c r="AX346" s="14" t="s">
        <v>79</v>
      </c>
      <c r="AY346" s="194" t="s">
        <v>255</v>
      </c>
    </row>
    <row r="347" s="13" customFormat="1">
      <c r="A347" s="13"/>
      <c r="B347" s="185"/>
      <c r="C347" s="13"/>
      <c r="D347" s="186" t="s">
        <v>265</v>
      </c>
      <c r="E347" s="187" t="s">
        <v>1</v>
      </c>
      <c r="F347" s="188" t="s">
        <v>2529</v>
      </c>
      <c r="G347" s="13"/>
      <c r="H347" s="187" t="s">
        <v>1</v>
      </c>
      <c r="I347" s="189"/>
      <c r="J347" s="13"/>
      <c r="K347" s="13"/>
      <c r="L347" s="185"/>
      <c r="M347" s="190"/>
      <c r="N347" s="191"/>
      <c r="O347" s="191"/>
      <c r="P347" s="191"/>
      <c r="Q347" s="191"/>
      <c r="R347" s="191"/>
      <c r="S347" s="191"/>
      <c r="T347" s="19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87" t="s">
        <v>265</v>
      </c>
      <c r="AU347" s="187" t="s">
        <v>90</v>
      </c>
      <c r="AV347" s="13" t="s">
        <v>87</v>
      </c>
      <c r="AW347" s="13" t="s">
        <v>35</v>
      </c>
      <c r="AX347" s="13" t="s">
        <v>79</v>
      </c>
      <c r="AY347" s="187" t="s">
        <v>255</v>
      </c>
    </row>
    <row r="348" s="14" customFormat="1">
      <c r="A348" s="14"/>
      <c r="B348" s="193"/>
      <c r="C348" s="14"/>
      <c r="D348" s="186" t="s">
        <v>265</v>
      </c>
      <c r="E348" s="194" t="s">
        <v>1</v>
      </c>
      <c r="F348" s="195" t="s">
        <v>1191</v>
      </c>
      <c r="G348" s="14"/>
      <c r="H348" s="196">
        <v>1.5</v>
      </c>
      <c r="I348" s="197"/>
      <c r="J348" s="14"/>
      <c r="K348" s="14"/>
      <c r="L348" s="193"/>
      <c r="M348" s="198"/>
      <c r="N348" s="199"/>
      <c r="O348" s="199"/>
      <c r="P348" s="199"/>
      <c r="Q348" s="199"/>
      <c r="R348" s="199"/>
      <c r="S348" s="199"/>
      <c r="T348" s="20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194" t="s">
        <v>265</v>
      </c>
      <c r="AU348" s="194" t="s">
        <v>90</v>
      </c>
      <c r="AV348" s="14" t="s">
        <v>90</v>
      </c>
      <c r="AW348" s="14" t="s">
        <v>35</v>
      </c>
      <c r="AX348" s="14" t="s">
        <v>79</v>
      </c>
      <c r="AY348" s="194" t="s">
        <v>255</v>
      </c>
    </row>
    <row r="349" s="15" customFormat="1">
      <c r="A349" s="15"/>
      <c r="B349" s="201"/>
      <c r="C349" s="15"/>
      <c r="D349" s="186" t="s">
        <v>265</v>
      </c>
      <c r="E349" s="202" t="s">
        <v>1</v>
      </c>
      <c r="F349" s="203" t="s">
        <v>269</v>
      </c>
      <c r="G349" s="15"/>
      <c r="H349" s="204">
        <v>3</v>
      </c>
      <c r="I349" s="205"/>
      <c r="J349" s="15"/>
      <c r="K349" s="15"/>
      <c r="L349" s="201"/>
      <c r="M349" s="206"/>
      <c r="N349" s="207"/>
      <c r="O349" s="207"/>
      <c r="P349" s="207"/>
      <c r="Q349" s="207"/>
      <c r="R349" s="207"/>
      <c r="S349" s="207"/>
      <c r="T349" s="20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02" t="s">
        <v>265</v>
      </c>
      <c r="AU349" s="202" t="s">
        <v>90</v>
      </c>
      <c r="AV349" s="15" t="s">
        <v>270</v>
      </c>
      <c r="AW349" s="15" t="s">
        <v>35</v>
      </c>
      <c r="AX349" s="15" t="s">
        <v>87</v>
      </c>
      <c r="AY349" s="202" t="s">
        <v>255</v>
      </c>
    </row>
    <row r="350" s="12" customFormat="1" ht="22.8" customHeight="1">
      <c r="A350" s="12"/>
      <c r="B350" s="158"/>
      <c r="C350" s="12"/>
      <c r="D350" s="159" t="s">
        <v>78</v>
      </c>
      <c r="E350" s="169" t="s">
        <v>886</v>
      </c>
      <c r="F350" s="169" t="s">
        <v>887</v>
      </c>
      <c r="G350" s="12"/>
      <c r="H350" s="12"/>
      <c r="I350" s="161"/>
      <c r="J350" s="170">
        <f>BK350</f>
        <v>0</v>
      </c>
      <c r="K350" s="12"/>
      <c r="L350" s="158"/>
      <c r="M350" s="163"/>
      <c r="N350" s="164"/>
      <c r="O350" s="164"/>
      <c r="P350" s="165">
        <f>SUM(P351:P386)</f>
        <v>0</v>
      </c>
      <c r="Q350" s="164"/>
      <c r="R350" s="165">
        <f>SUM(R351:R386)</f>
        <v>0.071187</v>
      </c>
      <c r="S350" s="164"/>
      <c r="T350" s="166">
        <f>SUM(T351:T386)</f>
        <v>0.018549500000000003</v>
      </c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R350" s="159" t="s">
        <v>90</v>
      </c>
      <c r="AT350" s="167" t="s">
        <v>78</v>
      </c>
      <c r="AU350" s="167" t="s">
        <v>87</v>
      </c>
      <c r="AY350" s="159" t="s">
        <v>255</v>
      </c>
      <c r="BK350" s="168">
        <f>SUM(BK351:BK386)</f>
        <v>0</v>
      </c>
    </row>
    <row r="351" s="2" customFormat="1" ht="24.15" customHeight="1">
      <c r="A351" s="38"/>
      <c r="B351" s="171"/>
      <c r="C351" s="172" t="s">
        <v>933</v>
      </c>
      <c r="D351" s="172" t="s">
        <v>258</v>
      </c>
      <c r="E351" s="173" t="s">
        <v>888</v>
      </c>
      <c r="F351" s="174" t="s">
        <v>889</v>
      </c>
      <c r="G351" s="175" t="s">
        <v>693</v>
      </c>
      <c r="H351" s="176">
        <v>40.325000000000003</v>
      </c>
      <c r="I351" s="177"/>
      <c r="J351" s="178">
        <f>ROUND(I351*H351,2)</f>
        <v>0</v>
      </c>
      <c r="K351" s="174" t="s">
        <v>262</v>
      </c>
      <c r="L351" s="39"/>
      <c r="M351" s="179" t="s">
        <v>1</v>
      </c>
      <c r="N351" s="180" t="s">
        <v>44</v>
      </c>
      <c r="O351" s="77"/>
      <c r="P351" s="181">
        <f>O351*H351</f>
        <v>0</v>
      </c>
      <c r="Q351" s="181">
        <v>0</v>
      </c>
      <c r="R351" s="181">
        <f>Q351*H351</f>
        <v>0</v>
      </c>
      <c r="S351" s="181">
        <v>0</v>
      </c>
      <c r="T351" s="18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3" t="s">
        <v>263</v>
      </c>
      <c r="AT351" s="183" t="s">
        <v>258</v>
      </c>
      <c r="AU351" s="183" t="s">
        <v>90</v>
      </c>
      <c r="AY351" s="19" t="s">
        <v>255</v>
      </c>
      <c r="BE351" s="184">
        <f>IF(N351="základní",J351,0)</f>
        <v>0</v>
      </c>
      <c r="BF351" s="184">
        <f>IF(N351="snížená",J351,0)</f>
        <v>0</v>
      </c>
      <c r="BG351" s="184">
        <f>IF(N351="zákl. přenesená",J351,0)</f>
        <v>0</v>
      </c>
      <c r="BH351" s="184">
        <f>IF(N351="sníž. přenesená",J351,0)</f>
        <v>0</v>
      </c>
      <c r="BI351" s="184">
        <f>IF(N351="nulová",J351,0)</f>
        <v>0</v>
      </c>
      <c r="BJ351" s="19" t="s">
        <v>87</v>
      </c>
      <c r="BK351" s="184">
        <f>ROUND(I351*H351,2)</f>
        <v>0</v>
      </c>
      <c r="BL351" s="19" t="s">
        <v>263</v>
      </c>
      <c r="BM351" s="183" t="s">
        <v>2533</v>
      </c>
    </row>
    <row r="352" s="13" customFormat="1">
      <c r="A352" s="13"/>
      <c r="B352" s="185"/>
      <c r="C352" s="13"/>
      <c r="D352" s="186" t="s">
        <v>265</v>
      </c>
      <c r="E352" s="187" t="s">
        <v>1</v>
      </c>
      <c r="F352" s="188" t="s">
        <v>2274</v>
      </c>
      <c r="G352" s="13"/>
      <c r="H352" s="187" t="s">
        <v>1</v>
      </c>
      <c r="I352" s="189"/>
      <c r="J352" s="13"/>
      <c r="K352" s="13"/>
      <c r="L352" s="185"/>
      <c r="M352" s="190"/>
      <c r="N352" s="191"/>
      <c r="O352" s="191"/>
      <c r="P352" s="191"/>
      <c r="Q352" s="191"/>
      <c r="R352" s="191"/>
      <c r="S352" s="191"/>
      <c r="T352" s="19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87" t="s">
        <v>265</v>
      </c>
      <c r="AU352" s="187" t="s">
        <v>90</v>
      </c>
      <c r="AV352" s="13" t="s">
        <v>87</v>
      </c>
      <c r="AW352" s="13" t="s">
        <v>35</v>
      </c>
      <c r="AX352" s="13" t="s">
        <v>79</v>
      </c>
      <c r="AY352" s="187" t="s">
        <v>255</v>
      </c>
    </row>
    <row r="353" s="14" customFormat="1">
      <c r="A353" s="14"/>
      <c r="B353" s="193"/>
      <c r="C353" s="14"/>
      <c r="D353" s="186" t="s">
        <v>265</v>
      </c>
      <c r="E353" s="194" t="s">
        <v>1</v>
      </c>
      <c r="F353" s="195" t="s">
        <v>2458</v>
      </c>
      <c r="G353" s="14"/>
      <c r="H353" s="196">
        <v>59.100000000000001</v>
      </c>
      <c r="I353" s="197"/>
      <c r="J353" s="14"/>
      <c r="K353" s="14"/>
      <c r="L353" s="193"/>
      <c r="M353" s="198"/>
      <c r="N353" s="199"/>
      <c r="O353" s="199"/>
      <c r="P353" s="199"/>
      <c r="Q353" s="199"/>
      <c r="R353" s="199"/>
      <c r="S353" s="199"/>
      <c r="T353" s="200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194" t="s">
        <v>265</v>
      </c>
      <c r="AU353" s="194" t="s">
        <v>90</v>
      </c>
      <c r="AV353" s="14" t="s">
        <v>90</v>
      </c>
      <c r="AW353" s="14" t="s">
        <v>35</v>
      </c>
      <c r="AX353" s="14" t="s">
        <v>79</v>
      </c>
      <c r="AY353" s="194" t="s">
        <v>255</v>
      </c>
    </row>
    <row r="354" s="14" customFormat="1">
      <c r="A354" s="14"/>
      <c r="B354" s="193"/>
      <c r="C354" s="14"/>
      <c r="D354" s="186" t="s">
        <v>265</v>
      </c>
      <c r="E354" s="194" t="s">
        <v>1</v>
      </c>
      <c r="F354" s="195" t="s">
        <v>2459</v>
      </c>
      <c r="G354" s="14"/>
      <c r="H354" s="196">
        <v>-1.175</v>
      </c>
      <c r="I354" s="197"/>
      <c r="J354" s="14"/>
      <c r="K354" s="14"/>
      <c r="L354" s="193"/>
      <c r="M354" s="198"/>
      <c r="N354" s="199"/>
      <c r="O354" s="199"/>
      <c r="P354" s="199"/>
      <c r="Q354" s="199"/>
      <c r="R354" s="199"/>
      <c r="S354" s="199"/>
      <c r="T354" s="20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194" t="s">
        <v>265</v>
      </c>
      <c r="AU354" s="194" t="s">
        <v>90</v>
      </c>
      <c r="AV354" s="14" t="s">
        <v>90</v>
      </c>
      <c r="AW354" s="14" t="s">
        <v>35</v>
      </c>
      <c r="AX354" s="14" t="s">
        <v>79</v>
      </c>
      <c r="AY354" s="194" t="s">
        <v>255</v>
      </c>
    </row>
    <row r="355" s="14" customFormat="1">
      <c r="A355" s="14"/>
      <c r="B355" s="193"/>
      <c r="C355" s="14"/>
      <c r="D355" s="186" t="s">
        <v>265</v>
      </c>
      <c r="E355" s="194" t="s">
        <v>1</v>
      </c>
      <c r="F355" s="195" t="s">
        <v>2460</v>
      </c>
      <c r="G355" s="14"/>
      <c r="H355" s="196">
        <v>-17.600000000000001</v>
      </c>
      <c r="I355" s="197"/>
      <c r="J355" s="14"/>
      <c r="K355" s="14"/>
      <c r="L355" s="193"/>
      <c r="M355" s="198"/>
      <c r="N355" s="199"/>
      <c r="O355" s="199"/>
      <c r="P355" s="199"/>
      <c r="Q355" s="199"/>
      <c r="R355" s="199"/>
      <c r="S355" s="199"/>
      <c r="T355" s="20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194" t="s">
        <v>265</v>
      </c>
      <c r="AU355" s="194" t="s">
        <v>90</v>
      </c>
      <c r="AV355" s="14" t="s">
        <v>90</v>
      </c>
      <c r="AW355" s="14" t="s">
        <v>35</v>
      </c>
      <c r="AX355" s="14" t="s">
        <v>79</v>
      </c>
      <c r="AY355" s="194" t="s">
        <v>255</v>
      </c>
    </row>
    <row r="356" s="15" customFormat="1">
      <c r="A356" s="15"/>
      <c r="B356" s="201"/>
      <c r="C356" s="15"/>
      <c r="D356" s="186" t="s">
        <v>265</v>
      </c>
      <c r="E356" s="202" t="s">
        <v>1</v>
      </c>
      <c r="F356" s="203" t="s">
        <v>269</v>
      </c>
      <c r="G356" s="15"/>
      <c r="H356" s="204">
        <v>40.325000000000003</v>
      </c>
      <c r="I356" s="205"/>
      <c r="J356" s="15"/>
      <c r="K356" s="15"/>
      <c r="L356" s="201"/>
      <c r="M356" s="206"/>
      <c r="N356" s="207"/>
      <c r="O356" s="207"/>
      <c r="P356" s="207"/>
      <c r="Q356" s="207"/>
      <c r="R356" s="207"/>
      <c r="S356" s="207"/>
      <c r="T356" s="20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02" t="s">
        <v>265</v>
      </c>
      <c r="AU356" s="202" t="s">
        <v>90</v>
      </c>
      <c r="AV356" s="15" t="s">
        <v>270</v>
      </c>
      <c r="AW356" s="15" t="s">
        <v>35</v>
      </c>
      <c r="AX356" s="15" t="s">
        <v>87</v>
      </c>
      <c r="AY356" s="202" t="s">
        <v>255</v>
      </c>
    </row>
    <row r="357" s="2" customFormat="1" ht="24.15" customHeight="1">
      <c r="A357" s="38"/>
      <c r="B357" s="171"/>
      <c r="C357" s="172" t="s">
        <v>560</v>
      </c>
      <c r="D357" s="172" t="s">
        <v>258</v>
      </c>
      <c r="E357" s="173" t="s">
        <v>894</v>
      </c>
      <c r="F357" s="174" t="s">
        <v>895</v>
      </c>
      <c r="G357" s="175" t="s">
        <v>693</v>
      </c>
      <c r="H357" s="176">
        <v>40.325000000000003</v>
      </c>
      <c r="I357" s="177"/>
      <c r="J357" s="178">
        <f>ROUND(I357*H357,2)</f>
        <v>0</v>
      </c>
      <c r="K357" s="174" t="s">
        <v>262</v>
      </c>
      <c r="L357" s="39"/>
      <c r="M357" s="179" t="s">
        <v>1</v>
      </c>
      <c r="N357" s="180" t="s">
        <v>44</v>
      </c>
      <c r="O357" s="77"/>
      <c r="P357" s="181">
        <f>O357*H357</f>
        <v>0</v>
      </c>
      <c r="Q357" s="181">
        <v>0</v>
      </c>
      <c r="R357" s="181">
        <f>Q357*H357</f>
        <v>0</v>
      </c>
      <c r="S357" s="181">
        <v>0.00014999999999999999</v>
      </c>
      <c r="T357" s="182">
        <f>S357*H357</f>
        <v>0.0060487500000000003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83" t="s">
        <v>263</v>
      </c>
      <c r="AT357" s="183" t="s">
        <v>258</v>
      </c>
      <c r="AU357" s="183" t="s">
        <v>90</v>
      </c>
      <c r="AY357" s="19" t="s">
        <v>255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19" t="s">
        <v>87</v>
      </c>
      <c r="BK357" s="184">
        <f>ROUND(I357*H357,2)</f>
        <v>0</v>
      </c>
      <c r="BL357" s="19" t="s">
        <v>263</v>
      </c>
      <c r="BM357" s="183" t="s">
        <v>2534</v>
      </c>
    </row>
    <row r="358" s="13" customFormat="1">
      <c r="A358" s="13"/>
      <c r="B358" s="185"/>
      <c r="C358" s="13"/>
      <c r="D358" s="186" t="s">
        <v>265</v>
      </c>
      <c r="E358" s="187" t="s">
        <v>1</v>
      </c>
      <c r="F358" s="188" t="s">
        <v>2274</v>
      </c>
      <c r="G358" s="13"/>
      <c r="H358" s="187" t="s">
        <v>1</v>
      </c>
      <c r="I358" s="189"/>
      <c r="J358" s="13"/>
      <c r="K358" s="13"/>
      <c r="L358" s="185"/>
      <c r="M358" s="190"/>
      <c r="N358" s="191"/>
      <c r="O358" s="191"/>
      <c r="P358" s="191"/>
      <c r="Q358" s="191"/>
      <c r="R358" s="191"/>
      <c r="S358" s="191"/>
      <c r="T358" s="19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87" t="s">
        <v>265</v>
      </c>
      <c r="AU358" s="187" t="s">
        <v>90</v>
      </c>
      <c r="AV358" s="13" t="s">
        <v>87</v>
      </c>
      <c r="AW358" s="13" t="s">
        <v>35</v>
      </c>
      <c r="AX358" s="13" t="s">
        <v>79</v>
      </c>
      <c r="AY358" s="187" t="s">
        <v>255</v>
      </c>
    </row>
    <row r="359" s="14" customFormat="1">
      <c r="A359" s="14"/>
      <c r="B359" s="193"/>
      <c r="C359" s="14"/>
      <c r="D359" s="186" t="s">
        <v>265</v>
      </c>
      <c r="E359" s="194" t="s">
        <v>1</v>
      </c>
      <c r="F359" s="195" t="s">
        <v>2458</v>
      </c>
      <c r="G359" s="14"/>
      <c r="H359" s="196">
        <v>59.100000000000001</v>
      </c>
      <c r="I359" s="197"/>
      <c r="J359" s="14"/>
      <c r="K359" s="14"/>
      <c r="L359" s="193"/>
      <c r="M359" s="198"/>
      <c r="N359" s="199"/>
      <c r="O359" s="199"/>
      <c r="P359" s="199"/>
      <c r="Q359" s="199"/>
      <c r="R359" s="199"/>
      <c r="S359" s="199"/>
      <c r="T359" s="20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194" t="s">
        <v>265</v>
      </c>
      <c r="AU359" s="194" t="s">
        <v>90</v>
      </c>
      <c r="AV359" s="14" t="s">
        <v>90</v>
      </c>
      <c r="AW359" s="14" t="s">
        <v>35</v>
      </c>
      <c r="AX359" s="14" t="s">
        <v>79</v>
      </c>
      <c r="AY359" s="194" t="s">
        <v>255</v>
      </c>
    </row>
    <row r="360" s="14" customFormat="1">
      <c r="A360" s="14"/>
      <c r="B360" s="193"/>
      <c r="C360" s="14"/>
      <c r="D360" s="186" t="s">
        <v>265</v>
      </c>
      <c r="E360" s="194" t="s">
        <v>1</v>
      </c>
      <c r="F360" s="195" t="s">
        <v>2459</v>
      </c>
      <c r="G360" s="14"/>
      <c r="H360" s="196">
        <v>-1.175</v>
      </c>
      <c r="I360" s="197"/>
      <c r="J360" s="14"/>
      <c r="K360" s="14"/>
      <c r="L360" s="193"/>
      <c r="M360" s="198"/>
      <c r="N360" s="199"/>
      <c r="O360" s="199"/>
      <c r="P360" s="199"/>
      <c r="Q360" s="199"/>
      <c r="R360" s="199"/>
      <c r="S360" s="199"/>
      <c r="T360" s="20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194" t="s">
        <v>265</v>
      </c>
      <c r="AU360" s="194" t="s">
        <v>90</v>
      </c>
      <c r="AV360" s="14" t="s">
        <v>90</v>
      </c>
      <c r="AW360" s="14" t="s">
        <v>35</v>
      </c>
      <c r="AX360" s="14" t="s">
        <v>79</v>
      </c>
      <c r="AY360" s="194" t="s">
        <v>255</v>
      </c>
    </row>
    <row r="361" s="14" customFormat="1">
      <c r="A361" s="14"/>
      <c r="B361" s="193"/>
      <c r="C361" s="14"/>
      <c r="D361" s="186" t="s">
        <v>265</v>
      </c>
      <c r="E361" s="194" t="s">
        <v>1</v>
      </c>
      <c r="F361" s="195" t="s">
        <v>2460</v>
      </c>
      <c r="G361" s="14"/>
      <c r="H361" s="196">
        <v>-17.600000000000001</v>
      </c>
      <c r="I361" s="197"/>
      <c r="J361" s="14"/>
      <c r="K361" s="14"/>
      <c r="L361" s="193"/>
      <c r="M361" s="198"/>
      <c r="N361" s="199"/>
      <c r="O361" s="199"/>
      <c r="P361" s="199"/>
      <c r="Q361" s="199"/>
      <c r="R361" s="199"/>
      <c r="S361" s="199"/>
      <c r="T361" s="20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194" t="s">
        <v>265</v>
      </c>
      <c r="AU361" s="194" t="s">
        <v>90</v>
      </c>
      <c r="AV361" s="14" t="s">
        <v>90</v>
      </c>
      <c r="AW361" s="14" t="s">
        <v>35</v>
      </c>
      <c r="AX361" s="14" t="s">
        <v>79</v>
      </c>
      <c r="AY361" s="194" t="s">
        <v>255</v>
      </c>
    </row>
    <row r="362" s="15" customFormat="1">
      <c r="A362" s="15"/>
      <c r="B362" s="201"/>
      <c r="C362" s="15"/>
      <c r="D362" s="186" t="s">
        <v>265</v>
      </c>
      <c r="E362" s="202" t="s">
        <v>1</v>
      </c>
      <c r="F362" s="203" t="s">
        <v>269</v>
      </c>
      <c r="G362" s="15"/>
      <c r="H362" s="204">
        <v>40.325000000000003</v>
      </c>
      <c r="I362" s="205"/>
      <c r="J362" s="15"/>
      <c r="K362" s="15"/>
      <c r="L362" s="201"/>
      <c r="M362" s="206"/>
      <c r="N362" s="207"/>
      <c r="O362" s="207"/>
      <c r="P362" s="207"/>
      <c r="Q362" s="207"/>
      <c r="R362" s="207"/>
      <c r="S362" s="207"/>
      <c r="T362" s="208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02" t="s">
        <v>265</v>
      </c>
      <c r="AU362" s="202" t="s">
        <v>90</v>
      </c>
      <c r="AV362" s="15" t="s">
        <v>270</v>
      </c>
      <c r="AW362" s="15" t="s">
        <v>35</v>
      </c>
      <c r="AX362" s="15" t="s">
        <v>87</v>
      </c>
      <c r="AY362" s="202" t="s">
        <v>255</v>
      </c>
    </row>
    <row r="363" s="2" customFormat="1" ht="16.5" customHeight="1">
      <c r="A363" s="38"/>
      <c r="B363" s="171"/>
      <c r="C363" s="172" t="s">
        <v>941</v>
      </c>
      <c r="D363" s="172" t="s">
        <v>258</v>
      </c>
      <c r="E363" s="173" t="s">
        <v>900</v>
      </c>
      <c r="F363" s="174" t="s">
        <v>901</v>
      </c>
      <c r="G363" s="175" t="s">
        <v>693</v>
      </c>
      <c r="H363" s="176">
        <v>40.325000000000003</v>
      </c>
      <c r="I363" s="177"/>
      <c r="J363" s="178">
        <f>ROUND(I363*H363,2)</f>
        <v>0</v>
      </c>
      <c r="K363" s="174" t="s">
        <v>262</v>
      </c>
      <c r="L363" s="39"/>
      <c r="M363" s="179" t="s">
        <v>1</v>
      </c>
      <c r="N363" s="180" t="s">
        <v>44</v>
      </c>
      <c r="O363" s="77"/>
      <c r="P363" s="181">
        <f>O363*H363</f>
        <v>0</v>
      </c>
      <c r="Q363" s="181">
        <v>0.001</v>
      </c>
      <c r="R363" s="181">
        <f>Q363*H363</f>
        <v>0.040325000000000007</v>
      </c>
      <c r="S363" s="181">
        <v>0.00031</v>
      </c>
      <c r="T363" s="182">
        <f>S363*H363</f>
        <v>0.012500750000000001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183" t="s">
        <v>263</v>
      </c>
      <c r="AT363" s="183" t="s">
        <v>258</v>
      </c>
      <c r="AU363" s="183" t="s">
        <v>90</v>
      </c>
      <c r="AY363" s="19" t="s">
        <v>255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19" t="s">
        <v>87</v>
      </c>
      <c r="BK363" s="184">
        <f>ROUND(I363*H363,2)</f>
        <v>0</v>
      </c>
      <c r="BL363" s="19" t="s">
        <v>263</v>
      </c>
      <c r="BM363" s="183" t="s">
        <v>2535</v>
      </c>
    </row>
    <row r="364" s="13" customFormat="1">
      <c r="A364" s="13"/>
      <c r="B364" s="185"/>
      <c r="C364" s="13"/>
      <c r="D364" s="186" t="s">
        <v>265</v>
      </c>
      <c r="E364" s="187" t="s">
        <v>1</v>
      </c>
      <c r="F364" s="188" t="s">
        <v>2274</v>
      </c>
      <c r="G364" s="13"/>
      <c r="H364" s="187" t="s">
        <v>1</v>
      </c>
      <c r="I364" s="189"/>
      <c r="J364" s="13"/>
      <c r="K364" s="13"/>
      <c r="L364" s="185"/>
      <c r="M364" s="190"/>
      <c r="N364" s="191"/>
      <c r="O364" s="191"/>
      <c r="P364" s="191"/>
      <c r="Q364" s="191"/>
      <c r="R364" s="191"/>
      <c r="S364" s="191"/>
      <c r="T364" s="19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87" t="s">
        <v>265</v>
      </c>
      <c r="AU364" s="187" t="s">
        <v>90</v>
      </c>
      <c r="AV364" s="13" t="s">
        <v>87</v>
      </c>
      <c r="AW364" s="13" t="s">
        <v>35</v>
      </c>
      <c r="AX364" s="13" t="s">
        <v>79</v>
      </c>
      <c r="AY364" s="187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2458</v>
      </c>
      <c r="G365" s="14"/>
      <c r="H365" s="196">
        <v>59.100000000000001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2459</v>
      </c>
      <c r="G366" s="14"/>
      <c r="H366" s="196">
        <v>-1.175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4" customFormat="1">
      <c r="A367" s="14"/>
      <c r="B367" s="193"/>
      <c r="C367" s="14"/>
      <c r="D367" s="186" t="s">
        <v>265</v>
      </c>
      <c r="E367" s="194" t="s">
        <v>1</v>
      </c>
      <c r="F367" s="195" t="s">
        <v>2460</v>
      </c>
      <c r="G367" s="14"/>
      <c r="H367" s="196">
        <v>-17.600000000000001</v>
      </c>
      <c r="I367" s="197"/>
      <c r="J367" s="14"/>
      <c r="K367" s="14"/>
      <c r="L367" s="193"/>
      <c r="M367" s="198"/>
      <c r="N367" s="199"/>
      <c r="O367" s="199"/>
      <c r="P367" s="199"/>
      <c r="Q367" s="199"/>
      <c r="R367" s="199"/>
      <c r="S367" s="199"/>
      <c r="T367" s="20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194" t="s">
        <v>265</v>
      </c>
      <c r="AU367" s="194" t="s">
        <v>90</v>
      </c>
      <c r="AV367" s="14" t="s">
        <v>90</v>
      </c>
      <c r="AW367" s="14" t="s">
        <v>35</v>
      </c>
      <c r="AX367" s="14" t="s">
        <v>79</v>
      </c>
      <c r="AY367" s="194" t="s">
        <v>255</v>
      </c>
    </row>
    <row r="368" s="15" customFormat="1">
      <c r="A368" s="15"/>
      <c r="B368" s="201"/>
      <c r="C368" s="15"/>
      <c r="D368" s="186" t="s">
        <v>265</v>
      </c>
      <c r="E368" s="202" t="s">
        <v>1</v>
      </c>
      <c r="F368" s="203" t="s">
        <v>269</v>
      </c>
      <c r="G368" s="15"/>
      <c r="H368" s="204">
        <v>40.325000000000003</v>
      </c>
      <c r="I368" s="205"/>
      <c r="J368" s="15"/>
      <c r="K368" s="15"/>
      <c r="L368" s="201"/>
      <c r="M368" s="206"/>
      <c r="N368" s="207"/>
      <c r="O368" s="207"/>
      <c r="P368" s="207"/>
      <c r="Q368" s="207"/>
      <c r="R368" s="207"/>
      <c r="S368" s="207"/>
      <c r="T368" s="208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02" t="s">
        <v>265</v>
      </c>
      <c r="AU368" s="202" t="s">
        <v>90</v>
      </c>
      <c r="AV368" s="15" t="s">
        <v>270</v>
      </c>
      <c r="AW368" s="15" t="s">
        <v>35</v>
      </c>
      <c r="AX368" s="15" t="s">
        <v>87</v>
      </c>
      <c r="AY368" s="202" t="s">
        <v>255</v>
      </c>
    </row>
    <row r="369" s="2" customFormat="1" ht="33" customHeight="1">
      <c r="A369" s="38"/>
      <c r="B369" s="171"/>
      <c r="C369" s="172" t="s">
        <v>339</v>
      </c>
      <c r="D369" s="172" t="s">
        <v>258</v>
      </c>
      <c r="E369" s="173" t="s">
        <v>906</v>
      </c>
      <c r="F369" s="174" t="s">
        <v>907</v>
      </c>
      <c r="G369" s="175" t="s">
        <v>693</v>
      </c>
      <c r="H369" s="176">
        <v>40.325000000000003</v>
      </c>
      <c r="I369" s="177"/>
      <c r="J369" s="178">
        <f>ROUND(I369*H369,2)</f>
        <v>0</v>
      </c>
      <c r="K369" s="174" t="s">
        <v>262</v>
      </c>
      <c r="L369" s="39"/>
      <c r="M369" s="179" t="s">
        <v>1</v>
      </c>
      <c r="N369" s="180" t="s">
        <v>44</v>
      </c>
      <c r="O369" s="77"/>
      <c r="P369" s="181">
        <f>O369*H369</f>
        <v>0</v>
      </c>
      <c r="Q369" s="181">
        <v>0.00021000000000000001</v>
      </c>
      <c r="R369" s="181">
        <f>Q369*H369</f>
        <v>0.0084682500000000001</v>
      </c>
      <c r="S369" s="181">
        <v>0</v>
      </c>
      <c r="T369" s="182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3" t="s">
        <v>263</v>
      </c>
      <c r="AT369" s="183" t="s">
        <v>258</v>
      </c>
      <c r="AU369" s="183" t="s">
        <v>90</v>
      </c>
      <c r="AY369" s="19" t="s">
        <v>255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19" t="s">
        <v>87</v>
      </c>
      <c r="BK369" s="184">
        <f>ROUND(I369*H369,2)</f>
        <v>0</v>
      </c>
      <c r="BL369" s="19" t="s">
        <v>263</v>
      </c>
      <c r="BM369" s="183" t="s">
        <v>2536</v>
      </c>
    </row>
    <row r="370" s="13" customFormat="1">
      <c r="A370" s="13"/>
      <c r="B370" s="185"/>
      <c r="C370" s="13"/>
      <c r="D370" s="186" t="s">
        <v>265</v>
      </c>
      <c r="E370" s="187" t="s">
        <v>1</v>
      </c>
      <c r="F370" s="188" t="s">
        <v>2274</v>
      </c>
      <c r="G370" s="13"/>
      <c r="H370" s="187" t="s">
        <v>1</v>
      </c>
      <c r="I370" s="189"/>
      <c r="J370" s="13"/>
      <c r="K370" s="13"/>
      <c r="L370" s="185"/>
      <c r="M370" s="190"/>
      <c r="N370" s="191"/>
      <c r="O370" s="191"/>
      <c r="P370" s="191"/>
      <c r="Q370" s="191"/>
      <c r="R370" s="191"/>
      <c r="S370" s="191"/>
      <c r="T370" s="19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187" t="s">
        <v>265</v>
      </c>
      <c r="AU370" s="187" t="s">
        <v>90</v>
      </c>
      <c r="AV370" s="13" t="s">
        <v>87</v>
      </c>
      <c r="AW370" s="13" t="s">
        <v>35</v>
      </c>
      <c r="AX370" s="13" t="s">
        <v>79</v>
      </c>
      <c r="AY370" s="187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2458</v>
      </c>
      <c r="G371" s="14"/>
      <c r="H371" s="196">
        <v>59.100000000000001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2459</v>
      </c>
      <c r="G372" s="14"/>
      <c r="H372" s="196">
        <v>-1.175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4" customFormat="1">
      <c r="A373" s="14"/>
      <c r="B373" s="193"/>
      <c r="C373" s="14"/>
      <c r="D373" s="186" t="s">
        <v>265</v>
      </c>
      <c r="E373" s="194" t="s">
        <v>1</v>
      </c>
      <c r="F373" s="195" t="s">
        <v>2460</v>
      </c>
      <c r="G373" s="14"/>
      <c r="H373" s="196">
        <v>-17.600000000000001</v>
      </c>
      <c r="I373" s="197"/>
      <c r="J373" s="14"/>
      <c r="K373" s="14"/>
      <c r="L373" s="193"/>
      <c r="M373" s="198"/>
      <c r="N373" s="199"/>
      <c r="O373" s="199"/>
      <c r="P373" s="199"/>
      <c r="Q373" s="199"/>
      <c r="R373" s="199"/>
      <c r="S373" s="199"/>
      <c r="T373" s="20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4" t="s">
        <v>265</v>
      </c>
      <c r="AU373" s="194" t="s">
        <v>90</v>
      </c>
      <c r="AV373" s="14" t="s">
        <v>90</v>
      </c>
      <c r="AW373" s="14" t="s">
        <v>35</v>
      </c>
      <c r="AX373" s="14" t="s">
        <v>79</v>
      </c>
      <c r="AY373" s="194" t="s">
        <v>255</v>
      </c>
    </row>
    <row r="374" s="15" customFormat="1">
      <c r="A374" s="15"/>
      <c r="B374" s="201"/>
      <c r="C374" s="15"/>
      <c r="D374" s="186" t="s">
        <v>265</v>
      </c>
      <c r="E374" s="202" t="s">
        <v>1</v>
      </c>
      <c r="F374" s="203" t="s">
        <v>269</v>
      </c>
      <c r="G374" s="15"/>
      <c r="H374" s="204">
        <v>40.325000000000003</v>
      </c>
      <c r="I374" s="205"/>
      <c r="J374" s="15"/>
      <c r="K374" s="15"/>
      <c r="L374" s="201"/>
      <c r="M374" s="206"/>
      <c r="N374" s="207"/>
      <c r="O374" s="207"/>
      <c r="P374" s="207"/>
      <c r="Q374" s="207"/>
      <c r="R374" s="207"/>
      <c r="S374" s="207"/>
      <c r="T374" s="208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02" t="s">
        <v>265</v>
      </c>
      <c r="AU374" s="202" t="s">
        <v>90</v>
      </c>
      <c r="AV374" s="15" t="s">
        <v>270</v>
      </c>
      <c r="AW374" s="15" t="s">
        <v>35</v>
      </c>
      <c r="AX374" s="15" t="s">
        <v>87</v>
      </c>
      <c r="AY374" s="202" t="s">
        <v>255</v>
      </c>
    </row>
    <row r="375" s="2" customFormat="1" ht="37.8" customHeight="1">
      <c r="A375" s="38"/>
      <c r="B375" s="171"/>
      <c r="C375" s="172" t="s">
        <v>949</v>
      </c>
      <c r="D375" s="172" t="s">
        <v>258</v>
      </c>
      <c r="E375" s="173" t="s">
        <v>912</v>
      </c>
      <c r="F375" s="174" t="s">
        <v>913</v>
      </c>
      <c r="G375" s="175" t="s">
        <v>693</v>
      </c>
      <c r="H375" s="176">
        <v>40.325000000000003</v>
      </c>
      <c r="I375" s="177"/>
      <c r="J375" s="178">
        <f>ROUND(I375*H375,2)</f>
        <v>0</v>
      </c>
      <c r="K375" s="174" t="s">
        <v>262</v>
      </c>
      <c r="L375" s="39"/>
      <c r="M375" s="179" t="s">
        <v>1</v>
      </c>
      <c r="N375" s="180" t="s">
        <v>44</v>
      </c>
      <c r="O375" s="77"/>
      <c r="P375" s="181">
        <f>O375*H375</f>
        <v>0</v>
      </c>
      <c r="Q375" s="181">
        <v>0.00029</v>
      </c>
      <c r="R375" s="181">
        <f>Q375*H375</f>
        <v>0.011694250000000002</v>
      </c>
      <c r="S375" s="181">
        <v>0</v>
      </c>
      <c r="T375" s="18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3" t="s">
        <v>263</v>
      </c>
      <c r="AT375" s="183" t="s">
        <v>258</v>
      </c>
      <c r="AU375" s="183" t="s">
        <v>90</v>
      </c>
      <c r="AY375" s="19" t="s">
        <v>255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19" t="s">
        <v>87</v>
      </c>
      <c r="BK375" s="184">
        <f>ROUND(I375*H375,2)</f>
        <v>0</v>
      </c>
      <c r="BL375" s="19" t="s">
        <v>263</v>
      </c>
      <c r="BM375" s="183" t="s">
        <v>2537</v>
      </c>
    </row>
    <row r="376" s="13" customFormat="1">
      <c r="A376" s="13"/>
      <c r="B376" s="185"/>
      <c r="C376" s="13"/>
      <c r="D376" s="186" t="s">
        <v>265</v>
      </c>
      <c r="E376" s="187" t="s">
        <v>1</v>
      </c>
      <c r="F376" s="188" t="s">
        <v>2274</v>
      </c>
      <c r="G376" s="13"/>
      <c r="H376" s="187" t="s">
        <v>1</v>
      </c>
      <c r="I376" s="189"/>
      <c r="J376" s="13"/>
      <c r="K376" s="13"/>
      <c r="L376" s="185"/>
      <c r="M376" s="190"/>
      <c r="N376" s="191"/>
      <c r="O376" s="191"/>
      <c r="P376" s="191"/>
      <c r="Q376" s="191"/>
      <c r="R376" s="191"/>
      <c r="S376" s="191"/>
      <c r="T376" s="19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87" t="s">
        <v>265</v>
      </c>
      <c r="AU376" s="187" t="s">
        <v>90</v>
      </c>
      <c r="AV376" s="13" t="s">
        <v>87</v>
      </c>
      <c r="AW376" s="13" t="s">
        <v>35</v>
      </c>
      <c r="AX376" s="13" t="s">
        <v>79</v>
      </c>
      <c r="AY376" s="187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2458</v>
      </c>
      <c r="G377" s="14"/>
      <c r="H377" s="196">
        <v>59.100000000000001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2459</v>
      </c>
      <c r="G378" s="14"/>
      <c r="H378" s="196">
        <v>-1.175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2460</v>
      </c>
      <c r="G379" s="14"/>
      <c r="H379" s="196">
        <v>-17.600000000000001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5" customFormat="1">
      <c r="A380" s="15"/>
      <c r="B380" s="201"/>
      <c r="C380" s="15"/>
      <c r="D380" s="186" t="s">
        <v>265</v>
      </c>
      <c r="E380" s="202" t="s">
        <v>1</v>
      </c>
      <c r="F380" s="203" t="s">
        <v>269</v>
      </c>
      <c r="G380" s="15"/>
      <c r="H380" s="204">
        <v>40.325000000000003</v>
      </c>
      <c r="I380" s="205"/>
      <c r="J380" s="15"/>
      <c r="K380" s="15"/>
      <c r="L380" s="201"/>
      <c r="M380" s="206"/>
      <c r="N380" s="207"/>
      <c r="O380" s="207"/>
      <c r="P380" s="207"/>
      <c r="Q380" s="207"/>
      <c r="R380" s="207"/>
      <c r="S380" s="207"/>
      <c r="T380" s="20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02" t="s">
        <v>265</v>
      </c>
      <c r="AU380" s="202" t="s">
        <v>90</v>
      </c>
      <c r="AV380" s="15" t="s">
        <v>270</v>
      </c>
      <c r="AW380" s="15" t="s">
        <v>35</v>
      </c>
      <c r="AX380" s="15" t="s">
        <v>87</v>
      </c>
      <c r="AY380" s="202" t="s">
        <v>255</v>
      </c>
    </row>
    <row r="381" s="2" customFormat="1" ht="33" customHeight="1">
      <c r="A381" s="38"/>
      <c r="B381" s="171"/>
      <c r="C381" s="172" t="s">
        <v>342</v>
      </c>
      <c r="D381" s="172" t="s">
        <v>258</v>
      </c>
      <c r="E381" s="173" t="s">
        <v>918</v>
      </c>
      <c r="F381" s="174" t="s">
        <v>919</v>
      </c>
      <c r="G381" s="175" t="s">
        <v>693</v>
      </c>
      <c r="H381" s="176">
        <v>50.950000000000003</v>
      </c>
      <c r="I381" s="177"/>
      <c r="J381" s="178">
        <f>ROUND(I381*H381,2)</f>
        <v>0</v>
      </c>
      <c r="K381" s="174" t="s">
        <v>262</v>
      </c>
      <c r="L381" s="39"/>
      <c r="M381" s="179" t="s">
        <v>1</v>
      </c>
      <c r="N381" s="180" t="s">
        <v>44</v>
      </c>
      <c r="O381" s="77"/>
      <c r="P381" s="181">
        <f>O381*H381</f>
        <v>0</v>
      </c>
      <c r="Q381" s="181">
        <v>0.00021000000000000001</v>
      </c>
      <c r="R381" s="181">
        <f>Q381*H381</f>
        <v>0.010699500000000001</v>
      </c>
      <c r="S381" s="181">
        <v>0</v>
      </c>
      <c r="T381" s="18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83" t="s">
        <v>263</v>
      </c>
      <c r="AT381" s="183" t="s">
        <v>258</v>
      </c>
      <c r="AU381" s="183" t="s">
        <v>90</v>
      </c>
      <c r="AY381" s="19" t="s">
        <v>255</v>
      </c>
      <c r="BE381" s="184">
        <f>IF(N381="základní",J381,0)</f>
        <v>0</v>
      </c>
      <c r="BF381" s="184">
        <f>IF(N381="snížená",J381,0)</f>
        <v>0</v>
      </c>
      <c r="BG381" s="184">
        <f>IF(N381="zákl. přenesená",J381,0)</f>
        <v>0</v>
      </c>
      <c r="BH381" s="184">
        <f>IF(N381="sníž. přenesená",J381,0)</f>
        <v>0</v>
      </c>
      <c r="BI381" s="184">
        <f>IF(N381="nulová",J381,0)</f>
        <v>0</v>
      </c>
      <c r="BJ381" s="19" t="s">
        <v>87</v>
      </c>
      <c r="BK381" s="184">
        <f>ROUND(I381*H381,2)</f>
        <v>0</v>
      </c>
      <c r="BL381" s="19" t="s">
        <v>263</v>
      </c>
      <c r="BM381" s="183" t="s">
        <v>2538</v>
      </c>
    </row>
    <row r="382" s="13" customFormat="1">
      <c r="A382" s="13"/>
      <c r="B382" s="185"/>
      <c r="C382" s="13"/>
      <c r="D382" s="186" t="s">
        <v>265</v>
      </c>
      <c r="E382" s="187" t="s">
        <v>1</v>
      </c>
      <c r="F382" s="188" t="s">
        <v>2274</v>
      </c>
      <c r="G382" s="13"/>
      <c r="H382" s="187" t="s">
        <v>1</v>
      </c>
      <c r="I382" s="189"/>
      <c r="J382" s="13"/>
      <c r="K382" s="13"/>
      <c r="L382" s="185"/>
      <c r="M382" s="190"/>
      <c r="N382" s="191"/>
      <c r="O382" s="191"/>
      <c r="P382" s="191"/>
      <c r="Q382" s="191"/>
      <c r="R382" s="191"/>
      <c r="S382" s="191"/>
      <c r="T382" s="19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87" t="s">
        <v>265</v>
      </c>
      <c r="AU382" s="187" t="s">
        <v>90</v>
      </c>
      <c r="AV382" s="13" t="s">
        <v>87</v>
      </c>
      <c r="AW382" s="13" t="s">
        <v>35</v>
      </c>
      <c r="AX382" s="13" t="s">
        <v>79</v>
      </c>
      <c r="AY382" s="187" t="s">
        <v>255</v>
      </c>
    </row>
    <row r="383" s="14" customFormat="1">
      <c r="A383" s="14"/>
      <c r="B383" s="193"/>
      <c r="C383" s="14"/>
      <c r="D383" s="186" t="s">
        <v>265</v>
      </c>
      <c r="E383" s="194" t="s">
        <v>1</v>
      </c>
      <c r="F383" s="195" t="s">
        <v>2539</v>
      </c>
      <c r="G383" s="14"/>
      <c r="H383" s="196">
        <v>59.100000000000001</v>
      </c>
      <c r="I383" s="197"/>
      <c r="J383" s="14"/>
      <c r="K383" s="14"/>
      <c r="L383" s="193"/>
      <c r="M383" s="198"/>
      <c r="N383" s="199"/>
      <c r="O383" s="199"/>
      <c r="P383" s="199"/>
      <c r="Q383" s="199"/>
      <c r="R383" s="199"/>
      <c r="S383" s="199"/>
      <c r="T383" s="20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194" t="s">
        <v>265</v>
      </c>
      <c r="AU383" s="194" t="s">
        <v>90</v>
      </c>
      <c r="AV383" s="14" t="s">
        <v>90</v>
      </c>
      <c r="AW383" s="14" t="s">
        <v>35</v>
      </c>
      <c r="AX383" s="14" t="s">
        <v>79</v>
      </c>
      <c r="AY383" s="194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2540</v>
      </c>
      <c r="G384" s="14"/>
      <c r="H384" s="196">
        <v>-3.75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4" customFormat="1">
      <c r="A385" s="14"/>
      <c r="B385" s="193"/>
      <c r="C385" s="14"/>
      <c r="D385" s="186" t="s">
        <v>265</v>
      </c>
      <c r="E385" s="194" t="s">
        <v>1</v>
      </c>
      <c r="F385" s="195" t="s">
        <v>2541</v>
      </c>
      <c r="G385" s="14"/>
      <c r="H385" s="196">
        <v>-4.4000000000000004</v>
      </c>
      <c r="I385" s="197"/>
      <c r="J385" s="14"/>
      <c r="K385" s="14"/>
      <c r="L385" s="193"/>
      <c r="M385" s="198"/>
      <c r="N385" s="199"/>
      <c r="O385" s="199"/>
      <c r="P385" s="199"/>
      <c r="Q385" s="199"/>
      <c r="R385" s="199"/>
      <c r="S385" s="199"/>
      <c r="T385" s="20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194" t="s">
        <v>265</v>
      </c>
      <c r="AU385" s="194" t="s">
        <v>90</v>
      </c>
      <c r="AV385" s="14" t="s">
        <v>90</v>
      </c>
      <c r="AW385" s="14" t="s">
        <v>35</v>
      </c>
      <c r="AX385" s="14" t="s">
        <v>79</v>
      </c>
      <c r="AY385" s="194" t="s">
        <v>255</v>
      </c>
    </row>
    <row r="386" s="15" customFormat="1">
      <c r="A386" s="15"/>
      <c r="B386" s="201"/>
      <c r="C386" s="15"/>
      <c r="D386" s="186" t="s">
        <v>265</v>
      </c>
      <c r="E386" s="202" t="s">
        <v>1</v>
      </c>
      <c r="F386" s="203" t="s">
        <v>269</v>
      </c>
      <c r="G386" s="15"/>
      <c r="H386" s="204">
        <v>50.950000000000003</v>
      </c>
      <c r="I386" s="205"/>
      <c r="J386" s="15"/>
      <c r="K386" s="15"/>
      <c r="L386" s="201"/>
      <c r="M386" s="206"/>
      <c r="N386" s="207"/>
      <c r="O386" s="207"/>
      <c r="P386" s="207"/>
      <c r="Q386" s="207"/>
      <c r="R386" s="207"/>
      <c r="S386" s="207"/>
      <c r="T386" s="208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02" t="s">
        <v>265</v>
      </c>
      <c r="AU386" s="202" t="s">
        <v>90</v>
      </c>
      <c r="AV386" s="15" t="s">
        <v>270</v>
      </c>
      <c r="AW386" s="15" t="s">
        <v>35</v>
      </c>
      <c r="AX386" s="15" t="s">
        <v>87</v>
      </c>
      <c r="AY386" s="202" t="s">
        <v>255</v>
      </c>
    </row>
    <row r="387" s="12" customFormat="1" ht="25.92" customHeight="1">
      <c r="A387" s="12"/>
      <c r="B387" s="158"/>
      <c r="C387" s="12"/>
      <c r="D387" s="159" t="s">
        <v>78</v>
      </c>
      <c r="E387" s="160" t="s">
        <v>929</v>
      </c>
      <c r="F387" s="160" t="s">
        <v>930</v>
      </c>
      <c r="G387" s="12"/>
      <c r="H387" s="12"/>
      <c r="I387" s="161"/>
      <c r="J387" s="162">
        <f>BK387</f>
        <v>0</v>
      </c>
      <c r="K387" s="12"/>
      <c r="L387" s="158"/>
      <c r="M387" s="163"/>
      <c r="N387" s="164"/>
      <c r="O387" s="164"/>
      <c r="P387" s="165">
        <f>P388+P390+P392+P395+P397+P399</f>
        <v>0</v>
      </c>
      <c r="Q387" s="164"/>
      <c r="R387" s="165">
        <f>R388+R390+R392+R395+R397+R399</f>
        <v>0</v>
      </c>
      <c r="S387" s="164"/>
      <c r="T387" s="166">
        <f>T388+T390+T392+T395+T397+T399</f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R387" s="159" t="s">
        <v>282</v>
      </c>
      <c r="AT387" s="167" t="s">
        <v>78</v>
      </c>
      <c r="AU387" s="167" t="s">
        <v>79</v>
      </c>
      <c r="AY387" s="159" t="s">
        <v>255</v>
      </c>
      <c r="BK387" s="168">
        <f>BK388+BK390+BK392+BK395+BK397+BK399</f>
        <v>0</v>
      </c>
    </row>
    <row r="388" s="12" customFormat="1" ht="22.8" customHeight="1">
      <c r="A388" s="12"/>
      <c r="B388" s="158"/>
      <c r="C388" s="12"/>
      <c r="D388" s="159" t="s">
        <v>78</v>
      </c>
      <c r="E388" s="169" t="s">
        <v>931</v>
      </c>
      <c r="F388" s="169" t="s">
        <v>932</v>
      </c>
      <c r="G388" s="12"/>
      <c r="H388" s="12"/>
      <c r="I388" s="161"/>
      <c r="J388" s="170">
        <f>BK388</f>
        <v>0</v>
      </c>
      <c r="K388" s="12"/>
      <c r="L388" s="158"/>
      <c r="M388" s="163"/>
      <c r="N388" s="164"/>
      <c r="O388" s="164"/>
      <c r="P388" s="165">
        <f>P389</f>
        <v>0</v>
      </c>
      <c r="Q388" s="164"/>
      <c r="R388" s="165">
        <f>R389</f>
        <v>0</v>
      </c>
      <c r="S388" s="164"/>
      <c r="T388" s="166">
        <f>T389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159" t="s">
        <v>282</v>
      </c>
      <c r="AT388" s="167" t="s">
        <v>78</v>
      </c>
      <c r="AU388" s="167" t="s">
        <v>87</v>
      </c>
      <c r="AY388" s="159" t="s">
        <v>255</v>
      </c>
      <c r="BK388" s="168">
        <f>BK389</f>
        <v>0</v>
      </c>
    </row>
    <row r="389" s="2" customFormat="1" ht="16.5" customHeight="1">
      <c r="A389" s="38"/>
      <c r="B389" s="171"/>
      <c r="C389" s="172" t="s">
        <v>958</v>
      </c>
      <c r="D389" s="172" t="s">
        <v>258</v>
      </c>
      <c r="E389" s="173" t="s">
        <v>500</v>
      </c>
      <c r="F389" s="174" t="s">
        <v>501</v>
      </c>
      <c r="G389" s="175" t="s">
        <v>502</v>
      </c>
      <c r="H389" s="176">
        <v>1</v>
      </c>
      <c r="I389" s="177"/>
      <c r="J389" s="178">
        <f>ROUND(I389*H389,2)</f>
        <v>0</v>
      </c>
      <c r="K389" s="174" t="s">
        <v>262</v>
      </c>
      <c r="L389" s="39"/>
      <c r="M389" s="179" t="s">
        <v>1</v>
      </c>
      <c r="N389" s="180" t="s">
        <v>44</v>
      </c>
      <c r="O389" s="77"/>
      <c r="P389" s="181">
        <f>O389*H389</f>
        <v>0</v>
      </c>
      <c r="Q389" s="181">
        <v>0</v>
      </c>
      <c r="R389" s="181">
        <f>Q389*H389</f>
        <v>0</v>
      </c>
      <c r="S389" s="181">
        <v>0</v>
      </c>
      <c r="T389" s="182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83" t="s">
        <v>503</v>
      </c>
      <c r="AT389" s="183" t="s">
        <v>258</v>
      </c>
      <c r="AU389" s="183" t="s">
        <v>90</v>
      </c>
      <c r="AY389" s="19" t="s">
        <v>255</v>
      </c>
      <c r="BE389" s="184">
        <f>IF(N389="základní",J389,0)</f>
        <v>0</v>
      </c>
      <c r="BF389" s="184">
        <f>IF(N389="snížená",J389,0)</f>
        <v>0</v>
      </c>
      <c r="BG389" s="184">
        <f>IF(N389="zákl. přenesená",J389,0)</f>
        <v>0</v>
      </c>
      <c r="BH389" s="184">
        <f>IF(N389="sníž. přenesená",J389,0)</f>
        <v>0</v>
      </c>
      <c r="BI389" s="184">
        <f>IF(N389="nulová",J389,0)</f>
        <v>0</v>
      </c>
      <c r="BJ389" s="19" t="s">
        <v>87</v>
      </c>
      <c r="BK389" s="184">
        <f>ROUND(I389*H389,2)</f>
        <v>0</v>
      </c>
      <c r="BL389" s="19" t="s">
        <v>503</v>
      </c>
      <c r="BM389" s="183" t="s">
        <v>2542</v>
      </c>
    </row>
    <row r="390" s="12" customFormat="1" ht="22.8" customHeight="1">
      <c r="A390" s="12"/>
      <c r="B390" s="158"/>
      <c r="C390" s="12"/>
      <c r="D390" s="159" t="s">
        <v>78</v>
      </c>
      <c r="E390" s="169" t="s">
        <v>935</v>
      </c>
      <c r="F390" s="169" t="s">
        <v>936</v>
      </c>
      <c r="G390" s="12"/>
      <c r="H390" s="12"/>
      <c r="I390" s="161"/>
      <c r="J390" s="170">
        <f>BK390</f>
        <v>0</v>
      </c>
      <c r="K390" s="12"/>
      <c r="L390" s="158"/>
      <c r="M390" s="163"/>
      <c r="N390" s="164"/>
      <c r="O390" s="164"/>
      <c r="P390" s="165">
        <f>P391</f>
        <v>0</v>
      </c>
      <c r="Q390" s="164"/>
      <c r="R390" s="165">
        <f>R391</f>
        <v>0</v>
      </c>
      <c r="S390" s="164"/>
      <c r="T390" s="166">
        <f>T391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159" t="s">
        <v>282</v>
      </c>
      <c r="AT390" s="167" t="s">
        <v>78</v>
      </c>
      <c r="AU390" s="167" t="s">
        <v>87</v>
      </c>
      <c r="AY390" s="159" t="s">
        <v>255</v>
      </c>
      <c r="BK390" s="168">
        <f>BK391</f>
        <v>0</v>
      </c>
    </row>
    <row r="391" s="2" customFormat="1" ht="16.5" customHeight="1">
      <c r="A391" s="38"/>
      <c r="B391" s="171"/>
      <c r="C391" s="172" t="s">
        <v>1221</v>
      </c>
      <c r="D391" s="172" t="s">
        <v>258</v>
      </c>
      <c r="E391" s="173" t="s">
        <v>937</v>
      </c>
      <c r="F391" s="174" t="s">
        <v>936</v>
      </c>
      <c r="G391" s="175" t="s">
        <v>502</v>
      </c>
      <c r="H391" s="176">
        <v>1</v>
      </c>
      <c r="I391" s="177"/>
      <c r="J391" s="178">
        <f>ROUND(I391*H391,2)</f>
        <v>0</v>
      </c>
      <c r="K391" s="174" t="s">
        <v>262</v>
      </c>
      <c r="L391" s="39"/>
      <c r="M391" s="179" t="s">
        <v>1</v>
      </c>
      <c r="N391" s="180" t="s">
        <v>44</v>
      </c>
      <c r="O391" s="77"/>
      <c r="P391" s="181">
        <f>O391*H391</f>
        <v>0</v>
      </c>
      <c r="Q391" s="181">
        <v>0</v>
      </c>
      <c r="R391" s="181">
        <f>Q391*H391</f>
        <v>0</v>
      </c>
      <c r="S391" s="181">
        <v>0</v>
      </c>
      <c r="T391" s="182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83" t="s">
        <v>503</v>
      </c>
      <c r="AT391" s="183" t="s">
        <v>258</v>
      </c>
      <c r="AU391" s="183" t="s">
        <v>90</v>
      </c>
      <c r="AY391" s="19" t="s">
        <v>255</v>
      </c>
      <c r="BE391" s="184">
        <f>IF(N391="základní",J391,0)</f>
        <v>0</v>
      </c>
      <c r="BF391" s="184">
        <f>IF(N391="snížená",J391,0)</f>
        <v>0</v>
      </c>
      <c r="BG391" s="184">
        <f>IF(N391="zákl. přenesená",J391,0)</f>
        <v>0</v>
      </c>
      <c r="BH391" s="184">
        <f>IF(N391="sníž. přenesená",J391,0)</f>
        <v>0</v>
      </c>
      <c r="BI391" s="184">
        <f>IF(N391="nulová",J391,0)</f>
        <v>0</v>
      </c>
      <c r="BJ391" s="19" t="s">
        <v>87</v>
      </c>
      <c r="BK391" s="184">
        <f>ROUND(I391*H391,2)</f>
        <v>0</v>
      </c>
      <c r="BL391" s="19" t="s">
        <v>503</v>
      </c>
      <c r="BM391" s="183" t="s">
        <v>2543</v>
      </c>
    </row>
    <row r="392" s="12" customFormat="1" ht="22.8" customHeight="1">
      <c r="A392" s="12"/>
      <c r="B392" s="158"/>
      <c r="C392" s="12"/>
      <c r="D392" s="159" t="s">
        <v>78</v>
      </c>
      <c r="E392" s="169" t="s">
        <v>939</v>
      </c>
      <c r="F392" s="169" t="s">
        <v>940</v>
      </c>
      <c r="G392" s="12"/>
      <c r="H392" s="12"/>
      <c r="I392" s="161"/>
      <c r="J392" s="170">
        <f>BK392</f>
        <v>0</v>
      </c>
      <c r="K392" s="12"/>
      <c r="L392" s="158"/>
      <c r="M392" s="163"/>
      <c r="N392" s="164"/>
      <c r="O392" s="164"/>
      <c r="P392" s="165">
        <f>SUM(P393:P394)</f>
        <v>0</v>
      </c>
      <c r="Q392" s="164"/>
      <c r="R392" s="165">
        <f>SUM(R393:R394)</f>
        <v>0</v>
      </c>
      <c r="S392" s="164"/>
      <c r="T392" s="166">
        <f>SUM(T393:T394)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159" t="s">
        <v>282</v>
      </c>
      <c r="AT392" s="167" t="s">
        <v>78</v>
      </c>
      <c r="AU392" s="167" t="s">
        <v>87</v>
      </c>
      <c r="AY392" s="159" t="s">
        <v>255</v>
      </c>
      <c r="BK392" s="168">
        <f>SUM(BK393:BK394)</f>
        <v>0</v>
      </c>
    </row>
    <row r="393" s="2" customFormat="1" ht="16.5" customHeight="1">
      <c r="A393" s="38"/>
      <c r="B393" s="171"/>
      <c r="C393" s="172" t="s">
        <v>1223</v>
      </c>
      <c r="D393" s="172" t="s">
        <v>258</v>
      </c>
      <c r="E393" s="173" t="s">
        <v>942</v>
      </c>
      <c r="F393" s="174" t="s">
        <v>940</v>
      </c>
      <c r="G393" s="175" t="s">
        <v>502</v>
      </c>
      <c r="H393" s="176">
        <v>1</v>
      </c>
      <c r="I393" s="177"/>
      <c r="J393" s="178">
        <f>ROUND(I393*H393,2)</f>
        <v>0</v>
      </c>
      <c r="K393" s="174" t="s">
        <v>262</v>
      </c>
      <c r="L393" s="39"/>
      <c r="M393" s="179" t="s">
        <v>1</v>
      </c>
      <c r="N393" s="180" t="s">
        <v>44</v>
      </c>
      <c r="O393" s="77"/>
      <c r="P393" s="181">
        <f>O393*H393</f>
        <v>0</v>
      </c>
      <c r="Q393" s="181">
        <v>0</v>
      </c>
      <c r="R393" s="181">
        <f>Q393*H393</f>
        <v>0</v>
      </c>
      <c r="S393" s="181">
        <v>0</v>
      </c>
      <c r="T393" s="182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3" t="s">
        <v>503</v>
      </c>
      <c r="AT393" s="183" t="s">
        <v>258</v>
      </c>
      <c r="AU393" s="183" t="s">
        <v>90</v>
      </c>
      <c r="AY393" s="19" t="s">
        <v>255</v>
      </c>
      <c r="BE393" s="184">
        <f>IF(N393="základní",J393,0)</f>
        <v>0</v>
      </c>
      <c r="BF393" s="184">
        <f>IF(N393="snížená",J393,0)</f>
        <v>0</v>
      </c>
      <c r="BG393" s="184">
        <f>IF(N393="zákl. přenesená",J393,0)</f>
        <v>0</v>
      </c>
      <c r="BH393" s="184">
        <f>IF(N393="sníž. přenesená",J393,0)</f>
        <v>0</v>
      </c>
      <c r="BI393" s="184">
        <f>IF(N393="nulová",J393,0)</f>
        <v>0</v>
      </c>
      <c r="BJ393" s="19" t="s">
        <v>87</v>
      </c>
      <c r="BK393" s="184">
        <f>ROUND(I393*H393,2)</f>
        <v>0</v>
      </c>
      <c r="BL393" s="19" t="s">
        <v>503</v>
      </c>
      <c r="BM393" s="183" t="s">
        <v>2544</v>
      </c>
    </row>
    <row r="394" s="2" customFormat="1" ht="21.75" customHeight="1">
      <c r="A394" s="38"/>
      <c r="B394" s="171"/>
      <c r="C394" s="172" t="s">
        <v>1225</v>
      </c>
      <c r="D394" s="172" t="s">
        <v>258</v>
      </c>
      <c r="E394" s="173" t="s">
        <v>944</v>
      </c>
      <c r="F394" s="174" t="s">
        <v>945</v>
      </c>
      <c r="G394" s="175" t="s">
        <v>502</v>
      </c>
      <c r="H394" s="176">
        <v>1</v>
      </c>
      <c r="I394" s="177"/>
      <c r="J394" s="178">
        <f>ROUND(I394*H394,2)</f>
        <v>0</v>
      </c>
      <c r="K394" s="174" t="s">
        <v>262</v>
      </c>
      <c r="L394" s="39"/>
      <c r="M394" s="179" t="s">
        <v>1</v>
      </c>
      <c r="N394" s="180" t="s">
        <v>44</v>
      </c>
      <c r="O394" s="77"/>
      <c r="P394" s="181">
        <f>O394*H394</f>
        <v>0</v>
      </c>
      <c r="Q394" s="181">
        <v>0</v>
      </c>
      <c r="R394" s="181">
        <f>Q394*H394</f>
        <v>0</v>
      </c>
      <c r="S394" s="181">
        <v>0</v>
      </c>
      <c r="T394" s="18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83" t="s">
        <v>503</v>
      </c>
      <c r="AT394" s="183" t="s">
        <v>258</v>
      </c>
      <c r="AU394" s="183" t="s">
        <v>90</v>
      </c>
      <c r="AY394" s="19" t="s">
        <v>255</v>
      </c>
      <c r="BE394" s="184">
        <f>IF(N394="základní",J394,0)</f>
        <v>0</v>
      </c>
      <c r="BF394" s="184">
        <f>IF(N394="snížená",J394,0)</f>
        <v>0</v>
      </c>
      <c r="BG394" s="184">
        <f>IF(N394="zákl. přenesená",J394,0)</f>
        <v>0</v>
      </c>
      <c r="BH394" s="184">
        <f>IF(N394="sníž. přenesená",J394,0)</f>
        <v>0</v>
      </c>
      <c r="BI394" s="184">
        <f>IF(N394="nulová",J394,0)</f>
        <v>0</v>
      </c>
      <c r="BJ394" s="19" t="s">
        <v>87</v>
      </c>
      <c r="BK394" s="184">
        <f>ROUND(I394*H394,2)</f>
        <v>0</v>
      </c>
      <c r="BL394" s="19" t="s">
        <v>503</v>
      </c>
      <c r="BM394" s="183" t="s">
        <v>2545</v>
      </c>
    </row>
    <row r="395" s="12" customFormat="1" ht="22.8" customHeight="1">
      <c r="A395" s="12"/>
      <c r="B395" s="158"/>
      <c r="C395" s="12"/>
      <c r="D395" s="159" t="s">
        <v>78</v>
      </c>
      <c r="E395" s="169" t="s">
        <v>947</v>
      </c>
      <c r="F395" s="169" t="s">
        <v>948</v>
      </c>
      <c r="G395" s="12"/>
      <c r="H395" s="12"/>
      <c r="I395" s="161"/>
      <c r="J395" s="170">
        <f>BK395</f>
        <v>0</v>
      </c>
      <c r="K395" s="12"/>
      <c r="L395" s="158"/>
      <c r="M395" s="163"/>
      <c r="N395" s="164"/>
      <c r="O395" s="164"/>
      <c r="P395" s="165">
        <f>P396</f>
        <v>0</v>
      </c>
      <c r="Q395" s="164"/>
      <c r="R395" s="165">
        <f>R396</f>
        <v>0</v>
      </c>
      <c r="S395" s="164"/>
      <c r="T395" s="166">
        <f>T396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159" t="s">
        <v>282</v>
      </c>
      <c r="AT395" s="167" t="s">
        <v>78</v>
      </c>
      <c r="AU395" s="167" t="s">
        <v>87</v>
      </c>
      <c r="AY395" s="159" t="s">
        <v>255</v>
      </c>
      <c r="BK395" s="168">
        <f>BK396</f>
        <v>0</v>
      </c>
    </row>
    <row r="396" s="2" customFormat="1" ht="16.5" customHeight="1">
      <c r="A396" s="38"/>
      <c r="B396" s="171"/>
      <c r="C396" s="172" t="s">
        <v>1227</v>
      </c>
      <c r="D396" s="172" t="s">
        <v>258</v>
      </c>
      <c r="E396" s="173" t="s">
        <v>950</v>
      </c>
      <c r="F396" s="174" t="s">
        <v>948</v>
      </c>
      <c r="G396" s="175" t="s">
        <v>502</v>
      </c>
      <c r="H396" s="176">
        <v>1</v>
      </c>
      <c r="I396" s="177"/>
      <c r="J396" s="178">
        <f>ROUND(I396*H396,2)</f>
        <v>0</v>
      </c>
      <c r="K396" s="174" t="s">
        <v>262</v>
      </c>
      <c r="L396" s="39"/>
      <c r="M396" s="179" t="s">
        <v>1</v>
      </c>
      <c r="N396" s="180" t="s">
        <v>44</v>
      </c>
      <c r="O396" s="77"/>
      <c r="P396" s="181">
        <f>O396*H396</f>
        <v>0</v>
      </c>
      <c r="Q396" s="181">
        <v>0</v>
      </c>
      <c r="R396" s="181">
        <f>Q396*H396</f>
        <v>0</v>
      </c>
      <c r="S396" s="181">
        <v>0</v>
      </c>
      <c r="T396" s="18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83" t="s">
        <v>503</v>
      </c>
      <c r="AT396" s="183" t="s">
        <v>258</v>
      </c>
      <c r="AU396" s="183" t="s">
        <v>90</v>
      </c>
      <c r="AY396" s="19" t="s">
        <v>255</v>
      </c>
      <c r="BE396" s="184">
        <f>IF(N396="základní",J396,0)</f>
        <v>0</v>
      </c>
      <c r="BF396" s="184">
        <f>IF(N396="snížená",J396,0)</f>
        <v>0</v>
      </c>
      <c r="BG396" s="184">
        <f>IF(N396="zákl. přenesená",J396,0)</f>
        <v>0</v>
      </c>
      <c r="BH396" s="184">
        <f>IF(N396="sníž. přenesená",J396,0)</f>
        <v>0</v>
      </c>
      <c r="BI396" s="184">
        <f>IF(N396="nulová",J396,0)</f>
        <v>0</v>
      </c>
      <c r="BJ396" s="19" t="s">
        <v>87</v>
      </c>
      <c r="BK396" s="184">
        <f>ROUND(I396*H396,2)</f>
        <v>0</v>
      </c>
      <c r="BL396" s="19" t="s">
        <v>503</v>
      </c>
      <c r="BM396" s="183" t="s">
        <v>2546</v>
      </c>
    </row>
    <row r="397" s="12" customFormat="1" ht="22.8" customHeight="1">
      <c r="A397" s="12"/>
      <c r="B397" s="158"/>
      <c r="C397" s="12"/>
      <c r="D397" s="159" t="s">
        <v>78</v>
      </c>
      <c r="E397" s="169" t="s">
        <v>952</v>
      </c>
      <c r="F397" s="169" t="s">
        <v>953</v>
      </c>
      <c r="G397" s="12"/>
      <c r="H397" s="12"/>
      <c r="I397" s="161"/>
      <c r="J397" s="170">
        <f>BK397</f>
        <v>0</v>
      </c>
      <c r="K397" s="12"/>
      <c r="L397" s="158"/>
      <c r="M397" s="163"/>
      <c r="N397" s="164"/>
      <c r="O397" s="164"/>
      <c r="P397" s="165">
        <f>P398</f>
        <v>0</v>
      </c>
      <c r="Q397" s="164"/>
      <c r="R397" s="165">
        <f>R398</f>
        <v>0</v>
      </c>
      <c r="S397" s="164"/>
      <c r="T397" s="166">
        <f>T398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159" t="s">
        <v>282</v>
      </c>
      <c r="AT397" s="167" t="s">
        <v>78</v>
      </c>
      <c r="AU397" s="167" t="s">
        <v>87</v>
      </c>
      <c r="AY397" s="159" t="s">
        <v>255</v>
      </c>
      <c r="BK397" s="168">
        <f>BK398</f>
        <v>0</v>
      </c>
    </row>
    <row r="398" s="2" customFormat="1" ht="16.5" customHeight="1">
      <c r="A398" s="38"/>
      <c r="B398" s="171"/>
      <c r="C398" s="172" t="s">
        <v>521</v>
      </c>
      <c r="D398" s="172" t="s">
        <v>258</v>
      </c>
      <c r="E398" s="173" t="s">
        <v>954</v>
      </c>
      <c r="F398" s="174" t="s">
        <v>953</v>
      </c>
      <c r="G398" s="175" t="s">
        <v>502</v>
      </c>
      <c r="H398" s="176">
        <v>1</v>
      </c>
      <c r="I398" s="177"/>
      <c r="J398" s="178">
        <f>ROUND(I398*H398,2)</f>
        <v>0</v>
      </c>
      <c r="K398" s="174" t="s">
        <v>262</v>
      </c>
      <c r="L398" s="39"/>
      <c r="M398" s="179" t="s">
        <v>1</v>
      </c>
      <c r="N398" s="180" t="s">
        <v>44</v>
      </c>
      <c r="O398" s="77"/>
      <c r="P398" s="181">
        <f>O398*H398</f>
        <v>0</v>
      </c>
      <c r="Q398" s="181">
        <v>0</v>
      </c>
      <c r="R398" s="181">
        <f>Q398*H398</f>
        <v>0</v>
      </c>
      <c r="S398" s="181">
        <v>0</v>
      </c>
      <c r="T398" s="18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83" t="s">
        <v>503</v>
      </c>
      <c r="AT398" s="183" t="s">
        <v>258</v>
      </c>
      <c r="AU398" s="183" t="s">
        <v>90</v>
      </c>
      <c r="AY398" s="19" t="s">
        <v>255</v>
      </c>
      <c r="BE398" s="184">
        <f>IF(N398="základní",J398,0)</f>
        <v>0</v>
      </c>
      <c r="BF398" s="184">
        <f>IF(N398="snížená",J398,0)</f>
        <v>0</v>
      </c>
      <c r="BG398" s="184">
        <f>IF(N398="zákl. přenesená",J398,0)</f>
        <v>0</v>
      </c>
      <c r="BH398" s="184">
        <f>IF(N398="sníž. přenesená",J398,0)</f>
        <v>0</v>
      </c>
      <c r="BI398" s="184">
        <f>IF(N398="nulová",J398,0)</f>
        <v>0</v>
      </c>
      <c r="BJ398" s="19" t="s">
        <v>87</v>
      </c>
      <c r="BK398" s="184">
        <f>ROUND(I398*H398,2)</f>
        <v>0</v>
      </c>
      <c r="BL398" s="19" t="s">
        <v>503</v>
      </c>
      <c r="BM398" s="183" t="s">
        <v>2547</v>
      </c>
    </row>
    <row r="399" s="12" customFormat="1" ht="22.8" customHeight="1">
      <c r="A399" s="12"/>
      <c r="B399" s="158"/>
      <c r="C399" s="12"/>
      <c r="D399" s="159" t="s">
        <v>78</v>
      </c>
      <c r="E399" s="169" t="s">
        <v>956</v>
      </c>
      <c r="F399" s="169" t="s">
        <v>957</v>
      </c>
      <c r="G399" s="12"/>
      <c r="H399" s="12"/>
      <c r="I399" s="161"/>
      <c r="J399" s="170">
        <f>BK399</f>
        <v>0</v>
      </c>
      <c r="K399" s="12"/>
      <c r="L399" s="158"/>
      <c r="M399" s="163"/>
      <c r="N399" s="164"/>
      <c r="O399" s="164"/>
      <c r="P399" s="165">
        <f>P400</f>
        <v>0</v>
      </c>
      <c r="Q399" s="164"/>
      <c r="R399" s="165">
        <f>R400</f>
        <v>0</v>
      </c>
      <c r="S399" s="164"/>
      <c r="T399" s="166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159" t="s">
        <v>282</v>
      </c>
      <c r="AT399" s="167" t="s">
        <v>78</v>
      </c>
      <c r="AU399" s="167" t="s">
        <v>87</v>
      </c>
      <c r="AY399" s="159" t="s">
        <v>255</v>
      </c>
      <c r="BK399" s="168">
        <f>BK400</f>
        <v>0</v>
      </c>
    </row>
    <row r="400" s="2" customFormat="1" ht="16.5" customHeight="1">
      <c r="A400" s="38"/>
      <c r="B400" s="171"/>
      <c r="C400" s="172" t="s">
        <v>1230</v>
      </c>
      <c r="D400" s="172" t="s">
        <v>258</v>
      </c>
      <c r="E400" s="173" t="s">
        <v>959</v>
      </c>
      <c r="F400" s="174" t="s">
        <v>960</v>
      </c>
      <c r="G400" s="175" t="s">
        <v>502</v>
      </c>
      <c r="H400" s="176">
        <v>1</v>
      </c>
      <c r="I400" s="177"/>
      <c r="J400" s="178">
        <f>ROUND(I400*H400,2)</f>
        <v>0</v>
      </c>
      <c r="K400" s="174" t="s">
        <v>262</v>
      </c>
      <c r="L400" s="39"/>
      <c r="M400" s="219" t="s">
        <v>1</v>
      </c>
      <c r="N400" s="220" t="s">
        <v>44</v>
      </c>
      <c r="O400" s="221"/>
      <c r="P400" s="222">
        <f>O400*H400</f>
        <v>0</v>
      </c>
      <c r="Q400" s="222">
        <v>0</v>
      </c>
      <c r="R400" s="222">
        <f>Q400*H400</f>
        <v>0</v>
      </c>
      <c r="S400" s="222">
        <v>0</v>
      </c>
      <c r="T400" s="223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3" t="s">
        <v>503</v>
      </c>
      <c r="AT400" s="183" t="s">
        <v>258</v>
      </c>
      <c r="AU400" s="183" t="s">
        <v>90</v>
      </c>
      <c r="AY400" s="19" t="s">
        <v>255</v>
      </c>
      <c r="BE400" s="184">
        <f>IF(N400="základní",J400,0)</f>
        <v>0</v>
      </c>
      <c r="BF400" s="184">
        <f>IF(N400="snížená",J400,0)</f>
        <v>0</v>
      </c>
      <c r="BG400" s="184">
        <f>IF(N400="zákl. přenesená",J400,0)</f>
        <v>0</v>
      </c>
      <c r="BH400" s="184">
        <f>IF(N400="sníž. přenesená",J400,0)</f>
        <v>0</v>
      </c>
      <c r="BI400" s="184">
        <f>IF(N400="nulová",J400,0)</f>
        <v>0</v>
      </c>
      <c r="BJ400" s="19" t="s">
        <v>87</v>
      </c>
      <c r="BK400" s="184">
        <f>ROUND(I400*H400,2)</f>
        <v>0</v>
      </c>
      <c r="BL400" s="19" t="s">
        <v>503</v>
      </c>
      <c r="BM400" s="183" t="s">
        <v>2548</v>
      </c>
    </row>
    <row r="401" s="2" customFormat="1" ht="6.96" customHeight="1">
      <c r="A401" s="38"/>
      <c r="B401" s="60"/>
      <c r="C401" s="61"/>
      <c r="D401" s="61"/>
      <c r="E401" s="61"/>
      <c r="F401" s="61"/>
      <c r="G401" s="61"/>
      <c r="H401" s="61"/>
      <c r="I401" s="61"/>
      <c r="J401" s="61"/>
      <c r="K401" s="61"/>
      <c r="L401" s="39"/>
      <c r="M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</row>
  </sheetData>
  <autoFilter ref="C135:K400"/>
  <mergeCells count="9">
    <mergeCell ref="E7:H7"/>
    <mergeCell ref="E9:H9"/>
    <mergeCell ref="E18:H18"/>
    <mergeCell ref="E27:H27"/>
    <mergeCell ref="E85:H85"/>
    <mergeCell ref="E87:H87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216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2549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ROUND((SUM(BE118:BE130)),  2)</f>
        <v>0</v>
      </c>
      <c r="G33" s="38"/>
      <c r="H33" s="38"/>
      <c r="I33" s="128">
        <v>0.20999999999999999</v>
      </c>
      <c r="J33" s="127">
        <f>ROUND(((SUM(BE118:BE130))*I33),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ROUND((SUM(BF118:BF130)),  2)</f>
        <v>0</v>
      </c>
      <c r="G34" s="38"/>
      <c r="H34" s="38"/>
      <c r="I34" s="128">
        <v>0.12</v>
      </c>
      <c r="J34" s="127">
        <f>ROUND(((SUM(BF118:BF130))*I34),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ROUND((SUM(BG118:BG130)),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ROUND((SUM(BH118:BH130)),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ROUND((SUM(BI118:BI130)),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209.5 - Vybavení učebny - místnost č. 319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1235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209.5 - Vybavení učebny - místnost č. 319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1236</v>
      </c>
      <c r="F120" s="169" t="s">
        <v>1237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SUM(P121:P130)</f>
        <v>0</v>
      </c>
      <c r="Q120" s="164"/>
      <c r="R120" s="165">
        <f>SUM(R121:R130)</f>
        <v>0</v>
      </c>
      <c r="S120" s="164"/>
      <c r="T120" s="166">
        <f>SUM(T121:T130)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SUM(BK121:BK130)</f>
        <v>0</v>
      </c>
    </row>
    <row r="121" s="2" customFormat="1" ht="24.15" customHeight="1">
      <c r="A121" s="38"/>
      <c r="B121" s="171"/>
      <c r="C121" s="172" t="s">
        <v>87</v>
      </c>
      <c r="D121" s="172" t="s">
        <v>258</v>
      </c>
      <c r="E121" s="173" t="s">
        <v>1241</v>
      </c>
      <c r="F121" s="174" t="s">
        <v>1242</v>
      </c>
      <c r="G121" s="175" t="s">
        <v>261</v>
      </c>
      <c r="H121" s="176">
        <v>1</v>
      </c>
      <c r="I121" s="177"/>
      <c r="J121" s="178">
        <f>ROUND(I121*H121,2)</f>
        <v>0</v>
      </c>
      <c r="K121" s="174" t="s">
        <v>1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2550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1244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3" customFormat="1">
      <c r="A123" s="13"/>
      <c r="B123" s="185"/>
      <c r="C123" s="13"/>
      <c r="D123" s="186" t="s">
        <v>265</v>
      </c>
      <c r="E123" s="187" t="s">
        <v>1</v>
      </c>
      <c r="F123" s="188" t="s">
        <v>267</v>
      </c>
      <c r="G123" s="13"/>
      <c r="H123" s="187" t="s">
        <v>1</v>
      </c>
      <c r="I123" s="189"/>
      <c r="J123" s="13"/>
      <c r="K123" s="13"/>
      <c r="L123" s="185"/>
      <c r="M123" s="190"/>
      <c r="N123" s="191"/>
      <c r="O123" s="191"/>
      <c r="P123" s="191"/>
      <c r="Q123" s="191"/>
      <c r="R123" s="191"/>
      <c r="S123" s="191"/>
      <c r="T123" s="19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187" t="s">
        <v>265</v>
      </c>
      <c r="AU123" s="187" t="s">
        <v>90</v>
      </c>
      <c r="AV123" s="13" t="s">
        <v>87</v>
      </c>
      <c r="AW123" s="13" t="s">
        <v>35</v>
      </c>
      <c r="AX123" s="13" t="s">
        <v>79</v>
      </c>
      <c r="AY123" s="187" t="s">
        <v>255</v>
      </c>
    </row>
    <row r="124" s="14" customFormat="1">
      <c r="A124" s="14"/>
      <c r="B124" s="193"/>
      <c r="C124" s="14"/>
      <c r="D124" s="186" t="s">
        <v>265</v>
      </c>
      <c r="E124" s="194" t="s">
        <v>1</v>
      </c>
      <c r="F124" s="195" t="s">
        <v>87</v>
      </c>
      <c r="G124" s="14"/>
      <c r="H124" s="196">
        <v>1</v>
      </c>
      <c r="I124" s="197"/>
      <c r="J124" s="14"/>
      <c r="K124" s="14"/>
      <c r="L124" s="193"/>
      <c r="M124" s="198"/>
      <c r="N124" s="199"/>
      <c r="O124" s="199"/>
      <c r="P124" s="199"/>
      <c r="Q124" s="199"/>
      <c r="R124" s="199"/>
      <c r="S124" s="199"/>
      <c r="T124" s="200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194" t="s">
        <v>265</v>
      </c>
      <c r="AU124" s="194" t="s">
        <v>90</v>
      </c>
      <c r="AV124" s="14" t="s">
        <v>90</v>
      </c>
      <c r="AW124" s="14" t="s">
        <v>35</v>
      </c>
      <c r="AX124" s="14" t="s">
        <v>79</v>
      </c>
      <c r="AY124" s="194" t="s">
        <v>255</v>
      </c>
    </row>
    <row r="125" s="15" customFormat="1">
      <c r="A125" s="15"/>
      <c r="B125" s="201"/>
      <c r="C125" s="15"/>
      <c r="D125" s="186" t="s">
        <v>265</v>
      </c>
      <c r="E125" s="202" t="s">
        <v>1</v>
      </c>
      <c r="F125" s="203" t="s">
        <v>269</v>
      </c>
      <c r="G125" s="15"/>
      <c r="H125" s="204">
        <v>1</v>
      </c>
      <c r="I125" s="205"/>
      <c r="J125" s="15"/>
      <c r="K125" s="15"/>
      <c r="L125" s="201"/>
      <c r="M125" s="206"/>
      <c r="N125" s="207"/>
      <c r="O125" s="207"/>
      <c r="P125" s="207"/>
      <c r="Q125" s="207"/>
      <c r="R125" s="207"/>
      <c r="S125" s="207"/>
      <c r="T125" s="208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02" t="s">
        <v>265</v>
      </c>
      <c r="AU125" s="202" t="s">
        <v>90</v>
      </c>
      <c r="AV125" s="15" t="s">
        <v>270</v>
      </c>
      <c r="AW125" s="15" t="s">
        <v>35</v>
      </c>
      <c r="AX125" s="15" t="s">
        <v>87</v>
      </c>
      <c r="AY125" s="202" t="s">
        <v>255</v>
      </c>
    </row>
    <row r="126" s="2" customFormat="1">
      <c r="A126" s="38"/>
      <c r="B126" s="171"/>
      <c r="C126" s="209" t="s">
        <v>90</v>
      </c>
      <c r="D126" s="209" t="s">
        <v>277</v>
      </c>
      <c r="E126" s="210" t="s">
        <v>1245</v>
      </c>
      <c r="F126" s="233" t="s">
        <v>1246</v>
      </c>
      <c r="G126" s="212" t="s">
        <v>261</v>
      </c>
      <c r="H126" s="213">
        <v>1</v>
      </c>
      <c r="I126" s="214"/>
      <c r="J126" s="215">
        <f>ROUND(I126*H126,2)</f>
        <v>0</v>
      </c>
      <c r="K126" s="211" t="s">
        <v>1</v>
      </c>
      <c r="L126" s="216"/>
      <c r="M126" s="217" t="s">
        <v>1</v>
      </c>
      <c r="N126" s="218" t="s">
        <v>44</v>
      </c>
      <c r="O126" s="77"/>
      <c r="P126" s="181">
        <f>O126*H126</f>
        <v>0</v>
      </c>
      <c r="Q126" s="181">
        <v>0</v>
      </c>
      <c r="R126" s="181">
        <f>Q126*H126</f>
        <v>0</v>
      </c>
      <c r="S126" s="181">
        <v>0</v>
      </c>
      <c r="T126" s="18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397</v>
      </c>
      <c r="AT126" s="183" t="s">
        <v>277</v>
      </c>
      <c r="AU126" s="183" t="s">
        <v>90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263</v>
      </c>
      <c r="BM126" s="183" t="s">
        <v>2551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1248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3" customFormat="1">
      <c r="A128" s="13"/>
      <c r="B128" s="185"/>
      <c r="C128" s="13"/>
      <c r="D128" s="186" t="s">
        <v>265</v>
      </c>
      <c r="E128" s="187" t="s">
        <v>1</v>
      </c>
      <c r="F128" s="188" t="s">
        <v>267</v>
      </c>
      <c r="G128" s="13"/>
      <c r="H128" s="187" t="s">
        <v>1</v>
      </c>
      <c r="I128" s="189"/>
      <c r="J128" s="13"/>
      <c r="K128" s="13"/>
      <c r="L128" s="185"/>
      <c r="M128" s="190"/>
      <c r="N128" s="191"/>
      <c r="O128" s="191"/>
      <c r="P128" s="191"/>
      <c r="Q128" s="191"/>
      <c r="R128" s="191"/>
      <c r="S128" s="191"/>
      <c r="T128" s="19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87" t="s">
        <v>265</v>
      </c>
      <c r="AU128" s="187" t="s">
        <v>90</v>
      </c>
      <c r="AV128" s="13" t="s">
        <v>87</v>
      </c>
      <c r="AW128" s="13" t="s">
        <v>35</v>
      </c>
      <c r="AX128" s="13" t="s">
        <v>79</v>
      </c>
      <c r="AY128" s="187" t="s">
        <v>255</v>
      </c>
    </row>
    <row r="129" s="14" customFormat="1">
      <c r="A129" s="14"/>
      <c r="B129" s="193"/>
      <c r="C129" s="14"/>
      <c r="D129" s="186" t="s">
        <v>265</v>
      </c>
      <c r="E129" s="194" t="s">
        <v>1</v>
      </c>
      <c r="F129" s="195" t="s">
        <v>87</v>
      </c>
      <c r="G129" s="14"/>
      <c r="H129" s="196">
        <v>1</v>
      </c>
      <c r="I129" s="197"/>
      <c r="J129" s="14"/>
      <c r="K129" s="14"/>
      <c r="L129" s="193"/>
      <c r="M129" s="198"/>
      <c r="N129" s="199"/>
      <c r="O129" s="199"/>
      <c r="P129" s="199"/>
      <c r="Q129" s="199"/>
      <c r="R129" s="199"/>
      <c r="S129" s="199"/>
      <c r="T129" s="20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194" t="s">
        <v>265</v>
      </c>
      <c r="AU129" s="194" t="s">
        <v>90</v>
      </c>
      <c r="AV129" s="14" t="s">
        <v>90</v>
      </c>
      <c r="AW129" s="14" t="s">
        <v>35</v>
      </c>
      <c r="AX129" s="14" t="s">
        <v>79</v>
      </c>
      <c r="AY129" s="194" t="s">
        <v>255</v>
      </c>
    </row>
    <row r="130" s="15" customFormat="1">
      <c r="A130" s="15"/>
      <c r="B130" s="201"/>
      <c r="C130" s="15"/>
      <c r="D130" s="186" t="s">
        <v>265</v>
      </c>
      <c r="E130" s="202" t="s">
        <v>1</v>
      </c>
      <c r="F130" s="203" t="s">
        <v>269</v>
      </c>
      <c r="G130" s="15"/>
      <c r="H130" s="204">
        <v>1</v>
      </c>
      <c r="I130" s="205"/>
      <c r="J130" s="15"/>
      <c r="K130" s="15"/>
      <c r="L130" s="201"/>
      <c r="M130" s="234"/>
      <c r="N130" s="235"/>
      <c r="O130" s="235"/>
      <c r="P130" s="235"/>
      <c r="Q130" s="235"/>
      <c r="R130" s="235"/>
      <c r="S130" s="235"/>
      <c r="T130" s="23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02" t="s">
        <v>265</v>
      </c>
      <c r="AU130" s="202" t="s">
        <v>90</v>
      </c>
      <c r="AV130" s="15" t="s">
        <v>270</v>
      </c>
      <c r="AW130" s="15" t="s">
        <v>35</v>
      </c>
      <c r="AX130" s="15" t="s">
        <v>87</v>
      </c>
      <c r="AY130" s="202" t="s">
        <v>255</v>
      </c>
    </row>
    <row r="131" s="2" customFormat="1" ht="6.96" customHeight="1">
      <c r="A131" s="38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39"/>
      <c r="M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</sheetData>
  <autoFilter ref="C117:K130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219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2552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ROUND((SUM(BE118:BE223)),  2)</f>
        <v>0</v>
      </c>
      <c r="G33" s="38"/>
      <c r="H33" s="38"/>
      <c r="I33" s="128">
        <v>0.20999999999999999</v>
      </c>
      <c r="J33" s="127">
        <f>ROUND(((SUM(BE118:BE223))*I33),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ROUND((SUM(BF118:BF223)),  2)</f>
        <v>0</v>
      </c>
      <c r="G34" s="38"/>
      <c r="H34" s="38"/>
      <c r="I34" s="128">
        <v>0.12</v>
      </c>
      <c r="J34" s="127">
        <f>ROUND(((SUM(BF118:BF223))*I34),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ROUND((SUM(BG118:BG223)),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ROUND((SUM(BH118:BH223)),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ROUND((SUM(BI118:BI223)),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210.1 - Silnoproudá elektrotechnika - místnost č. 320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210.1 - Silnoproudá elektrotechnika - místnost č. 320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SUM(P121:P223)</f>
        <v>0</v>
      </c>
      <c r="Q120" s="164"/>
      <c r="R120" s="165">
        <f>SUM(R121:R223)</f>
        <v>0</v>
      </c>
      <c r="S120" s="164"/>
      <c r="T120" s="166">
        <f>SUM(T121:T223)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SUM(BK121:BK223)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2321</v>
      </c>
      <c r="F121" s="174" t="s">
        <v>2322</v>
      </c>
      <c r="G121" s="175" t="s">
        <v>297</v>
      </c>
      <c r="H121" s="176">
        <v>6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2553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287</v>
      </c>
      <c r="G123" s="14"/>
      <c r="H123" s="196">
        <v>6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6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2324</v>
      </c>
      <c r="F125" s="174" t="s">
        <v>2325</v>
      </c>
      <c r="G125" s="175" t="s">
        <v>297</v>
      </c>
      <c r="H125" s="176">
        <v>17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2554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337</v>
      </c>
      <c r="G128" s="14"/>
      <c r="H128" s="196">
        <v>17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17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2327</v>
      </c>
      <c r="F130" s="211" t="s">
        <v>2328</v>
      </c>
      <c r="G130" s="212" t="s">
        <v>297</v>
      </c>
      <c r="H130" s="213">
        <v>23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2555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2556</v>
      </c>
      <c r="G132" s="14"/>
      <c r="H132" s="196">
        <v>23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23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313</v>
      </c>
      <c r="F134" s="174" t="s">
        <v>314</v>
      </c>
      <c r="G134" s="175" t="s">
        <v>297</v>
      </c>
      <c r="H134" s="176">
        <v>14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2557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325</v>
      </c>
      <c r="G136" s="14"/>
      <c r="H136" s="196">
        <v>14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14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317</v>
      </c>
      <c r="F138" s="174" t="s">
        <v>318</v>
      </c>
      <c r="G138" s="175" t="s">
        <v>297</v>
      </c>
      <c r="H138" s="176">
        <v>35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2558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410</v>
      </c>
      <c r="G141" s="14"/>
      <c r="H141" s="196">
        <v>35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35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321</v>
      </c>
      <c r="F143" s="211" t="s">
        <v>322</v>
      </c>
      <c r="G143" s="212" t="s">
        <v>297</v>
      </c>
      <c r="H143" s="213">
        <v>49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2559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2560</v>
      </c>
      <c r="G145" s="14"/>
      <c r="H145" s="196">
        <v>49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49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7.8" customHeight="1">
      <c r="A147" s="38"/>
      <c r="B147" s="171"/>
      <c r="C147" s="172" t="s">
        <v>291</v>
      </c>
      <c r="D147" s="172" t="s">
        <v>258</v>
      </c>
      <c r="E147" s="173" t="s">
        <v>326</v>
      </c>
      <c r="F147" s="174" t="s">
        <v>327</v>
      </c>
      <c r="G147" s="175" t="s">
        <v>297</v>
      </c>
      <c r="H147" s="176">
        <v>8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263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263</v>
      </c>
      <c r="BM147" s="183" t="s">
        <v>2561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299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280</v>
      </c>
      <c r="G149" s="14"/>
      <c r="H149" s="196">
        <v>8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8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44.25" customHeight="1">
      <c r="A151" s="38"/>
      <c r="B151" s="171"/>
      <c r="C151" s="172" t="s">
        <v>280</v>
      </c>
      <c r="D151" s="172" t="s">
        <v>258</v>
      </c>
      <c r="E151" s="173" t="s">
        <v>317</v>
      </c>
      <c r="F151" s="174" t="s">
        <v>318</v>
      </c>
      <c r="G151" s="175" t="s">
        <v>297</v>
      </c>
      <c r="H151" s="176">
        <v>15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263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263</v>
      </c>
      <c r="BM151" s="183" t="s">
        <v>2562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299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330</v>
      </c>
      <c r="G153" s="14"/>
      <c r="H153" s="196">
        <v>15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15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33" customHeight="1">
      <c r="A155" s="38"/>
      <c r="B155" s="171"/>
      <c r="C155" s="209" t="s">
        <v>301</v>
      </c>
      <c r="D155" s="209" t="s">
        <v>277</v>
      </c>
      <c r="E155" s="210" t="s">
        <v>333</v>
      </c>
      <c r="F155" s="211" t="s">
        <v>334</v>
      </c>
      <c r="G155" s="212" t="s">
        <v>297</v>
      </c>
      <c r="H155" s="213">
        <v>23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2563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299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2564</v>
      </c>
      <c r="G157" s="14"/>
      <c r="H157" s="196">
        <v>23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23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33" customHeight="1">
      <c r="A159" s="38"/>
      <c r="B159" s="171"/>
      <c r="C159" s="172" t="s">
        <v>307</v>
      </c>
      <c r="D159" s="172" t="s">
        <v>258</v>
      </c>
      <c r="E159" s="173" t="s">
        <v>2344</v>
      </c>
      <c r="F159" s="174" t="s">
        <v>2345</v>
      </c>
      <c r="G159" s="175" t="s">
        <v>261</v>
      </c>
      <c r="H159" s="176">
        <v>10</v>
      </c>
      <c r="I159" s="177"/>
      <c r="J159" s="178">
        <f>ROUND(I159*H159,2)</f>
        <v>0</v>
      </c>
      <c r="K159" s="174" t="s">
        <v>262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270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2565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307</v>
      </c>
      <c r="G161" s="14"/>
      <c r="H161" s="196">
        <v>10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10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3" customHeight="1">
      <c r="A163" s="38"/>
      <c r="B163" s="171"/>
      <c r="C163" s="172" t="s">
        <v>312</v>
      </c>
      <c r="D163" s="172" t="s">
        <v>258</v>
      </c>
      <c r="E163" s="173" t="s">
        <v>367</v>
      </c>
      <c r="F163" s="174" t="s">
        <v>368</v>
      </c>
      <c r="G163" s="175" t="s">
        <v>261</v>
      </c>
      <c r="H163" s="176">
        <v>9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2566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301</v>
      </c>
      <c r="G165" s="14"/>
      <c r="H165" s="196">
        <v>9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9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9.05" customHeight="1">
      <c r="A167" s="38"/>
      <c r="B167" s="171"/>
      <c r="C167" s="172" t="s">
        <v>8</v>
      </c>
      <c r="D167" s="172" t="s">
        <v>258</v>
      </c>
      <c r="E167" s="173" t="s">
        <v>380</v>
      </c>
      <c r="F167" s="174" t="s">
        <v>381</v>
      </c>
      <c r="G167" s="175" t="s">
        <v>261</v>
      </c>
      <c r="H167" s="176">
        <v>1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2567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87</v>
      </c>
      <c r="G169" s="14"/>
      <c r="H169" s="196">
        <v>1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1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62.7" customHeight="1">
      <c r="A171" s="38"/>
      <c r="B171" s="171"/>
      <c r="C171" s="209" t="s">
        <v>320</v>
      </c>
      <c r="D171" s="209" t="s">
        <v>277</v>
      </c>
      <c r="E171" s="210" t="s">
        <v>1262</v>
      </c>
      <c r="F171" s="211" t="s">
        <v>1263</v>
      </c>
      <c r="G171" s="212" t="s">
        <v>261</v>
      </c>
      <c r="H171" s="213">
        <v>1</v>
      </c>
      <c r="I171" s="214"/>
      <c r="J171" s="215">
        <f>ROUND(I171*H171,2)</f>
        <v>0</v>
      </c>
      <c r="K171" s="211" t="s">
        <v>1</v>
      </c>
      <c r="L171" s="216"/>
      <c r="M171" s="217" t="s">
        <v>1</v>
      </c>
      <c r="N171" s="218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280</v>
      </c>
      <c r="AT171" s="183" t="s">
        <v>277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2568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87</v>
      </c>
      <c r="G173" s="14"/>
      <c r="H173" s="196">
        <v>1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1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37.8" customHeight="1">
      <c r="A175" s="38"/>
      <c r="B175" s="171"/>
      <c r="C175" s="172" t="s">
        <v>325</v>
      </c>
      <c r="D175" s="172" t="s">
        <v>258</v>
      </c>
      <c r="E175" s="173" t="s">
        <v>415</v>
      </c>
      <c r="F175" s="174" t="s">
        <v>416</v>
      </c>
      <c r="G175" s="175" t="s">
        <v>261</v>
      </c>
      <c r="H175" s="176">
        <v>1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270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2569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87</v>
      </c>
      <c r="G177" s="14"/>
      <c r="H177" s="196">
        <v>1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1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44.25" customHeight="1">
      <c r="A179" s="38"/>
      <c r="B179" s="171"/>
      <c r="C179" s="209" t="s">
        <v>330</v>
      </c>
      <c r="D179" s="209" t="s">
        <v>277</v>
      </c>
      <c r="E179" s="210" t="s">
        <v>419</v>
      </c>
      <c r="F179" s="211" t="s">
        <v>420</v>
      </c>
      <c r="G179" s="212" t="s">
        <v>261</v>
      </c>
      <c r="H179" s="213">
        <v>1</v>
      </c>
      <c r="I179" s="214"/>
      <c r="J179" s="215">
        <f>ROUND(I179*H179,2)</f>
        <v>0</v>
      </c>
      <c r="K179" s="211" t="s">
        <v>1</v>
      </c>
      <c r="L179" s="216"/>
      <c r="M179" s="217" t="s">
        <v>1</v>
      </c>
      <c r="N179" s="218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280</v>
      </c>
      <c r="AT179" s="183" t="s">
        <v>277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2570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87</v>
      </c>
      <c r="G181" s="14"/>
      <c r="H181" s="196">
        <v>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1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172" t="s">
        <v>263</v>
      </c>
      <c r="D183" s="172" t="s">
        <v>258</v>
      </c>
      <c r="E183" s="173" t="s">
        <v>2571</v>
      </c>
      <c r="F183" s="174" t="s">
        <v>2572</v>
      </c>
      <c r="G183" s="175" t="s">
        <v>261</v>
      </c>
      <c r="H183" s="176">
        <v>1</v>
      </c>
      <c r="I183" s="177"/>
      <c r="J183" s="178">
        <f>ROUND(I183*H183,2)</f>
        <v>0</v>
      </c>
      <c r="K183" s="174" t="s">
        <v>262</v>
      </c>
      <c r="L183" s="39"/>
      <c r="M183" s="179" t="s">
        <v>1</v>
      </c>
      <c r="N183" s="180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270</v>
      </c>
      <c r="AT183" s="183" t="s">
        <v>258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2573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87</v>
      </c>
      <c r="G185" s="14"/>
      <c r="H185" s="196">
        <v>1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1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44.25" customHeight="1">
      <c r="A187" s="38"/>
      <c r="B187" s="171"/>
      <c r="C187" s="209" t="s">
        <v>337</v>
      </c>
      <c r="D187" s="209" t="s">
        <v>277</v>
      </c>
      <c r="E187" s="210" t="s">
        <v>2574</v>
      </c>
      <c r="F187" s="211" t="s">
        <v>2575</v>
      </c>
      <c r="G187" s="212" t="s">
        <v>261</v>
      </c>
      <c r="H187" s="213">
        <v>1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2576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4" customFormat="1">
      <c r="A189" s="14"/>
      <c r="B189" s="193"/>
      <c r="C189" s="14"/>
      <c r="D189" s="186" t="s">
        <v>265</v>
      </c>
      <c r="E189" s="194" t="s">
        <v>1</v>
      </c>
      <c r="F189" s="195" t="s">
        <v>87</v>
      </c>
      <c r="G189" s="14"/>
      <c r="H189" s="196">
        <v>1</v>
      </c>
      <c r="I189" s="197"/>
      <c r="J189" s="14"/>
      <c r="K189" s="14"/>
      <c r="L189" s="193"/>
      <c r="M189" s="198"/>
      <c r="N189" s="199"/>
      <c r="O189" s="199"/>
      <c r="P189" s="199"/>
      <c r="Q189" s="199"/>
      <c r="R189" s="199"/>
      <c r="S189" s="199"/>
      <c r="T189" s="200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194" t="s">
        <v>265</v>
      </c>
      <c r="AU189" s="194" t="s">
        <v>90</v>
      </c>
      <c r="AV189" s="14" t="s">
        <v>90</v>
      </c>
      <c r="AW189" s="14" t="s">
        <v>35</v>
      </c>
      <c r="AX189" s="14" t="s">
        <v>79</v>
      </c>
      <c r="AY189" s="194" t="s">
        <v>255</v>
      </c>
    </row>
    <row r="190" s="15" customFormat="1">
      <c r="A190" s="15"/>
      <c r="B190" s="201"/>
      <c r="C190" s="15"/>
      <c r="D190" s="186" t="s">
        <v>265</v>
      </c>
      <c r="E190" s="202" t="s">
        <v>1</v>
      </c>
      <c r="F190" s="203" t="s">
        <v>269</v>
      </c>
      <c r="G190" s="15"/>
      <c r="H190" s="204">
        <v>1</v>
      </c>
      <c r="I190" s="205"/>
      <c r="J190" s="15"/>
      <c r="K190" s="15"/>
      <c r="L190" s="201"/>
      <c r="M190" s="206"/>
      <c r="N190" s="207"/>
      <c r="O190" s="207"/>
      <c r="P190" s="207"/>
      <c r="Q190" s="207"/>
      <c r="R190" s="207"/>
      <c r="S190" s="207"/>
      <c r="T190" s="208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02" t="s">
        <v>265</v>
      </c>
      <c r="AU190" s="202" t="s">
        <v>90</v>
      </c>
      <c r="AV190" s="15" t="s">
        <v>270</v>
      </c>
      <c r="AW190" s="15" t="s">
        <v>35</v>
      </c>
      <c r="AX190" s="15" t="s">
        <v>87</v>
      </c>
      <c r="AY190" s="202" t="s">
        <v>255</v>
      </c>
    </row>
    <row r="191" s="2" customFormat="1" ht="33" customHeight="1">
      <c r="A191" s="38"/>
      <c r="B191" s="171"/>
      <c r="C191" s="209" t="s">
        <v>340</v>
      </c>
      <c r="D191" s="209" t="s">
        <v>277</v>
      </c>
      <c r="E191" s="210" t="s">
        <v>435</v>
      </c>
      <c r="F191" s="211" t="s">
        <v>436</v>
      </c>
      <c r="G191" s="212" t="s">
        <v>261</v>
      </c>
      <c r="H191" s="213">
        <v>2</v>
      </c>
      <c r="I191" s="214"/>
      <c r="J191" s="215">
        <f>ROUND(I191*H191,2)</f>
        <v>0</v>
      </c>
      <c r="K191" s="211" t="s">
        <v>1</v>
      </c>
      <c r="L191" s="216"/>
      <c r="M191" s="217" t="s">
        <v>1</v>
      </c>
      <c r="N191" s="218" t="s">
        <v>44</v>
      </c>
      <c r="O191" s="77"/>
      <c r="P191" s="181">
        <f>O191*H191</f>
        <v>0</v>
      </c>
      <c r="Q191" s="181">
        <v>0</v>
      </c>
      <c r="R191" s="181">
        <f>Q191*H191</f>
        <v>0</v>
      </c>
      <c r="S191" s="181">
        <v>0</v>
      </c>
      <c r="T191" s="18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83" t="s">
        <v>280</v>
      </c>
      <c r="AT191" s="183" t="s">
        <v>277</v>
      </c>
      <c r="AU191" s="183" t="s">
        <v>90</v>
      </c>
      <c r="AY191" s="19" t="s">
        <v>255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19" t="s">
        <v>87</v>
      </c>
      <c r="BK191" s="184">
        <f>ROUND(I191*H191,2)</f>
        <v>0</v>
      </c>
      <c r="BL191" s="19" t="s">
        <v>270</v>
      </c>
      <c r="BM191" s="183" t="s">
        <v>2577</v>
      </c>
    </row>
    <row r="192" s="13" customFormat="1">
      <c r="A192" s="13"/>
      <c r="B192" s="185"/>
      <c r="C192" s="13"/>
      <c r="D192" s="186" t="s">
        <v>265</v>
      </c>
      <c r="E192" s="187" t="s">
        <v>1</v>
      </c>
      <c r="F192" s="188" t="s">
        <v>267</v>
      </c>
      <c r="G192" s="13"/>
      <c r="H192" s="187" t="s">
        <v>1</v>
      </c>
      <c r="I192" s="189"/>
      <c r="J192" s="13"/>
      <c r="K192" s="13"/>
      <c r="L192" s="185"/>
      <c r="M192" s="190"/>
      <c r="N192" s="191"/>
      <c r="O192" s="191"/>
      <c r="P192" s="191"/>
      <c r="Q192" s="191"/>
      <c r="R192" s="191"/>
      <c r="S192" s="191"/>
      <c r="T192" s="19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187" t="s">
        <v>265</v>
      </c>
      <c r="AU192" s="187" t="s">
        <v>90</v>
      </c>
      <c r="AV192" s="13" t="s">
        <v>87</v>
      </c>
      <c r="AW192" s="13" t="s">
        <v>35</v>
      </c>
      <c r="AX192" s="13" t="s">
        <v>79</v>
      </c>
      <c r="AY192" s="187" t="s">
        <v>255</v>
      </c>
    </row>
    <row r="193" s="14" customFormat="1">
      <c r="A193" s="14"/>
      <c r="B193" s="193"/>
      <c r="C193" s="14"/>
      <c r="D193" s="186" t="s">
        <v>265</v>
      </c>
      <c r="E193" s="194" t="s">
        <v>1</v>
      </c>
      <c r="F193" s="195" t="s">
        <v>90</v>
      </c>
      <c r="G193" s="14"/>
      <c r="H193" s="196">
        <v>2</v>
      </c>
      <c r="I193" s="197"/>
      <c r="J193" s="14"/>
      <c r="K193" s="14"/>
      <c r="L193" s="193"/>
      <c r="M193" s="198"/>
      <c r="N193" s="199"/>
      <c r="O193" s="199"/>
      <c r="P193" s="199"/>
      <c r="Q193" s="199"/>
      <c r="R193" s="199"/>
      <c r="S193" s="199"/>
      <c r="T193" s="20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194" t="s">
        <v>265</v>
      </c>
      <c r="AU193" s="194" t="s">
        <v>90</v>
      </c>
      <c r="AV193" s="14" t="s">
        <v>90</v>
      </c>
      <c r="AW193" s="14" t="s">
        <v>35</v>
      </c>
      <c r="AX193" s="14" t="s">
        <v>79</v>
      </c>
      <c r="AY193" s="194" t="s">
        <v>255</v>
      </c>
    </row>
    <row r="194" s="15" customFormat="1">
      <c r="A194" s="15"/>
      <c r="B194" s="201"/>
      <c r="C194" s="15"/>
      <c r="D194" s="186" t="s">
        <v>265</v>
      </c>
      <c r="E194" s="202" t="s">
        <v>1</v>
      </c>
      <c r="F194" s="203" t="s">
        <v>269</v>
      </c>
      <c r="G194" s="15"/>
      <c r="H194" s="204">
        <v>2</v>
      </c>
      <c r="I194" s="205"/>
      <c r="J194" s="15"/>
      <c r="K194" s="15"/>
      <c r="L194" s="201"/>
      <c r="M194" s="206"/>
      <c r="N194" s="207"/>
      <c r="O194" s="207"/>
      <c r="P194" s="207"/>
      <c r="Q194" s="207"/>
      <c r="R194" s="207"/>
      <c r="S194" s="207"/>
      <c r="T194" s="208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02" t="s">
        <v>265</v>
      </c>
      <c r="AU194" s="202" t="s">
        <v>90</v>
      </c>
      <c r="AV194" s="15" t="s">
        <v>270</v>
      </c>
      <c r="AW194" s="15" t="s">
        <v>35</v>
      </c>
      <c r="AX194" s="15" t="s">
        <v>87</v>
      </c>
      <c r="AY194" s="202" t="s">
        <v>255</v>
      </c>
    </row>
    <row r="195" s="2" customFormat="1" ht="49.05" customHeight="1">
      <c r="A195" s="38"/>
      <c r="B195" s="171"/>
      <c r="C195" s="172" t="s">
        <v>343</v>
      </c>
      <c r="D195" s="172" t="s">
        <v>258</v>
      </c>
      <c r="E195" s="173" t="s">
        <v>443</v>
      </c>
      <c r="F195" s="174" t="s">
        <v>444</v>
      </c>
      <c r="G195" s="175" t="s">
        <v>261</v>
      </c>
      <c r="H195" s="176">
        <v>2</v>
      </c>
      <c r="I195" s="177"/>
      <c r="J195" s="178">
        <f>ROUND(I195*H195,2)</f>
        <v>0</v>
      </c>
      <c r="K195" s="174" t="s">
        <v>262</v>
      </c>
      <c r="L195" s="39"/>
      <c r="M195" s="179" t="s">
        <v>1</v>
      </c>
      <c r="N195" s="180" t="s">
        <v>44</v>
      </c>
      <c r="O195" s="77"/>
      <c r="P195" s="181">
        <f>O195*H195</f>
        <v>0</v>
      </c>
      <c r="Q195" s="181">
        <v>0</v>
      </c>
      <c r="R195" s="181">
        <f>Q195*H195</f>
        <v>0</v>
      </c>
      <c r="S195" s="181">
        <v>0</v>
      </c>
      <c r="T195" s="18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83" t="s">
        <v>270</v>
      </c>
      <c r="AT195" s="183" t="s">
        <v>258</v>
      </c>
      <c r="AU195" s="183" t="s">
        <v>90</v>
      </c>
      <c r="AY195" s="19" t="s">
        <v>255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19" t="s">
        <v>87</v>
      </c>
      <c r="BK195" s="184">
        <f>ROUND(I195*H195,2)</f>
        <v>0</v>
      </c>
      <c r="BL195" s="19" t="s">
        <v>270</v>
      </c>
      <c r="BM195" s="183" t="s">
        <v>2578</v>
      </c>
    </row>
    <row r="196" s="13" customFormat="1">
      <c r="A196" s="13"/>
      <c r="B196" s="185"/>
      <c r="C196" s="13"/>
      <c r="D196" s="186" t="s">
        <v>265</v>
      </c>
      <c r="E196" s="187" t="s">
        <v>1</v>
      </c>
      <c r="F196" s="188" t="s">
        <v>267</v>
      </c>
      <c r="G196" s="13"/>
      <c r="H196" s="187" t="s">
        <v>1</v>
      </c>
      <c r="I196" s="189"/>
      <c r="J196" s="13"/>
      <c r="K196" s="13"/>
      <c r="L196" s="185"/>
      <c r="M196" s="190"/>
      <c r="N196" s="191"/>
      <c r="O196" s="191"/>
      <c r="P196" s="191"/>
      <c r="Q196" s="191"/>
      <c r="R196" s="191"/>
      <c r="S196" s="191"/>
      <c r="T196" s="19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87" t="s">
        <v>265</v>
      </c>
      <c r="AU196" s="187" t="s">
        <v>90</v>
      </c>
      <c r="AV196" s="13" t="s">
        <v>87</v>
      </c>
      <c r="AW196" s="13" t="s">
        <v>35</v>
      </c>
      <c r="AX196" s="13" t="s">
        <v>79</v>
      </c>
      <c r="AY196" s="187" t="s">
        <v>255</v>
      </c>
    </row>
    <row r="197" s="14" customFormat="1">
      <c r="A197" s="14"/>
      <c r="B197" s="193"/>
      <c r="C197" s="14"/>
      <c r="D197" s="186" t="s">
        <v>265</v>
      </c>
      <c r="E197" s="194" t="s">
        <v>1</v>
      </c>
      <c r="F197" s="195" t="s">
        <v>90</v>
      </c>
      <c r="G197" s="14"/>
      <c r="H197" s="196">
        <v>2</v>
      </c>
      <c r="I197" s="197"/>
      <c r="J197" s="14"/>
      <c r="K197" s="14"/>
      <c r="L197" s="193"/>
      <c r="M197" s="198"/>
      <c r="N197" s="199"/>
      <c r="O197" s="199"/>
      <c r="P197" s="199"/>
      <c r="Q197" s="199"/>
      <c r="R197" s="199"/>
      <c r="S197" s="199"/>
      <c r="T197" s="20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194" t="s">
        <v>265</v>
      </c>
      <c r="AU197" s="194" t="s">
        <v>90</v>
      </c>
      <c r="AV197" s="14" t="s">
        <v>90</v>
      </c>
      <c r="AW197" s="14" t="s">
        <v>35</v>
      </c>
      <c r="AX197" s="14" t="s">
        <v>79</v>
      </c>
      <c r="AY197" s="194" t="s">
        <v>255</v>
      </c>
    </row>
    <row r="198" s="15" customFormat="1">
      <c r="A198" s="15"/>
      <c r="B198" s="201"/>
      <c r="C198" s="15"/>
      <c r="D198" s="186" t="s">
        <v>265</v>
      </c>
      <c r="E198" s="202" t="s">
        <v>1</v>
      </c>
      <c r="F198" s="203" t="s">
        <v>269</v>
      </c>
      <c r="G198" s="15"/>
      <c r="H198" s="204">
        <v>2</v>
      </c>
      <c r="I198" s="205"/>
      <c r="J198" s="15"/>
      <c r="K198" s="15"/>
      <c r="L198" s="201"/>
      <c r="M198" s="206"/>
      <c r="N198" s="207"/>
      <c r="O198" s="207"/>
      <c r="P198" s="207"/>
      <c r="Q198" s="207"/>
      <c r="R198" s="207"/>
      <c r="S198" s="207"/>
      <c r="T198" s="20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02" t="s">
        <v>265</v>
      </c>
      <c r="AU198" s="202" t="s">
        <v>90</v>
      </c>
      <c r="AV198" s="15" t="s">
        <v>270</v>
      </c>
      <c r="AW198" s="15" t="s">
        <v>35</v>
      </c>
      <c r="AX198" s="15" t="s">
        <v>87</v>
      </c>
      <c r="AY198" s="202" t="s">
        <v>255</v>
      </c>
    </row>
    <row r="199" s="2" customFormat="1" ht="24.15" customHeight="1">
      <c r="A199" s="38"/>
      <c r="B199" s="171"/>
      <c r="C199" s="209" t="s">
        <v>348</v>
      </c>
      <c r="D199" s="209" t="s">
        <v>277</v>
      </c>
      <c r="E199" s="210" t="s">
        <v>447</v>
      </c>
      <c r="F199" s="211" t="s">
        <v>448</v>
      </c>
      <c r="G199" s="212" t="s">
        <v>261</v>
      </c>
      <c r="H199" s="213">
        <v>2</v>
      </c>
      <c r="I199" s="214"/>
      <c r="J199" s="215">
        <f>ROUND(I199*H199,2)</f>
        <v>0</v>
      </c>
      <c r="K199" s="211" t="s">
        <v>1</v>
      </c>
      <c r="L199" s="216"/>
      <c r="M199" s="217" t="s">
        <v>1</v>
      </c>
      <c r="N199" s="218" t="s">
        <v>44</v>
      </c>
      <c r="O199" s="77"/>
      <c r="P199" s="181">
        <f>O199*H199</f>
        <v>0</v>
      </c>
      <c r="Q199" s="181">
        <v>0</v>
      </c>
      <c r="R199" s="181">
        <f>Q199*H199</f>
        <v>0</v>
      </c>
      <c r="S199" s="181">
        <v>0</v>
      </c>
      <c r="T199" s="18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3" t="s">
        <v>280</v>
      </c>
      <c r="AT199" s="183" t="s">
        <v>277</v>
      </c>
      <c r="AU199" s="183" t="s">
        <v>90</v>
      </c>
      <c r="AY199" s="19" t="s">
        <v>255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19" t="s">
        <v>87</v>
      </c>
      <c r="BK199" s="184">
        <f>ROUND(I199*H199,2)</f>
        <v>0</v>
      </c>
      <c r="BL199" s="19" t="s">
        <v>270</v>
      </c>
      <c r="BM199" s="183" t="s">
        <v>2579</v>
      </c>
    </row>
    <row r="200" s="13" customFormat="1">
      <c r="A200" s="13"/>
      <c r="B200" s="185"/>
      <c r="C200" s="13"/>
      <c r="D200" s="186" t="s">
        <v>265</v>
      </c>
      <c r="E200" s="187" t="s">
        <v>1</v>
      </c>
      <c r="F200" s="188" t="s">
        <v>267</v>
      </c>
      <c r="G200" s="13"/>
      <c r="H200" s="187" t="s">
        <v>1</v>
      </c>
      <c r="I200" s="189"/>
      <c r="J200" s="13"/>
      <c r="K200" s="13"/>
      <c r="L200" s="185"/>
      <c r="M200" s="190"/>
      <c r="N200" s="191"/>
      <c r="O200" s="191"/>
      <c r="P200" s="191"/>
      <c r="Q200" s="191"/>
      <c r="R200" s="191"/>
      <c r="S200" s="191"/>
      <c r="T200" s="19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87" t="s">
        <v>265</v>
      </c>
      <c r="AU200" s="187" t="s">
        <v>90</v>
      </c>
      <c r="AV200" s="13" t="s">
        <v>87</v>
      </c>
      <c r="AW200" s="13" t="s">
        <v>35</v>
      </c>
      <c r="AX200" s="13" t="s">
        <v>79</v>
      </c>
      <c r="AY200" s="187" t="s">
        <v>255</v>
      </c>
    </row>
    <row r="201" s="14" customFormat="1">
      <c r="A201" s="14"/>
      <c r="B201" s="193"/>
      <c r="C201" s="14"/>
      <c r="D201" s="186" t="s">
        <v>265</v>
      </c>
      <c r="E201" s="194" t="s">
        <v>1</v>
      </c>
      <c r="F201" s="195" t="s">
        <v>90</v>
      </c>
      <c r="G201" s="14"/>
      <c r="H201" s="196">
        <v>2</v>
      </c>
      <c r="I201" s="197"/>
      <c r="J201" s="14"/>
      <c r="K201" s="14"/>
      <c r="L201" s="193"/>
      <c r="M201" s="198"/>
      <c r="N201" s="199"/>
      <c r="O201" s="199"/>
      <c r="P201" s="199"/>
      <c r="Q201" s="199"/>
      <c r="R201" s="199"/>
      <c r="S201" s="199"/>
      <c r="T201" s="20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194" t="s">
        <v>265</v>
      </c>
      <c r="AU201" s="194" t="s">
        <v>90</v>
      </c>
      <c r="AV201" s="14" t="s">
        <v>90</v>
      </c>
      <c r="AW201" s="14" t="s">
        <v>35</v>
      </c>
      <c r="AX201" s="14" t="s">
        <v>79</v>
      </c>
      <c r="AY201" s="194" t="s">
        <v>255</v>
      </c>
    </row>
    <row r="202" s="15" customFormat="1">
      <c r="A202" s="15"/>
      <c r="B202" s="201"/>
      <c r="C202" s="15"/>
      <c r="D202" s="186" t="s">
        <v>265</v>
      </c>
      <c r="E202" s="202" t="s">
        <v>1</v>
      </c>
      <c r="F202" s="203" t="s">
        <v>269</v>
      </c>
      <c r="G202" s="15"/>
      <c r="H202" s="204">
        <v>2</v>
      </c>
      <c r="I202" s="205"/>
      <c r="J202" s="15"/>
      <c r="K202" s="15"/>
      <c r="L202" s="201"/>
      <c r="M202" s="206"/>
      <c r="N202" s="207"/>
      <c r="O202" s="207"/>
      <c r="P202" s="207"/>
      <c r="Q202" s="207"/>
      <c r="R202" s="207"/>
      <c r="S202" s="207"/>
      <c r="T202" s="208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02" t="s">
        <v>265</v>
      </c>
      <c r="AU202" s="202" t="s">
        <v>90</v>
      </c>
      <c r="AV202" s="15" t="s">
        <v>270</v>
      </c>
      <c r="AW202" s="15" t="s">
        <v>35</v>
      </c>
      <c r="AX202" s="15" t="s">
        <v>87</v>
      </c>
      <c r="AY202" s="202" t="s">
        <v>255</v>
      </c>
    </row>
    <row r="203" s="2" customFormat="1" ht="49.05" customHeight="1">
      <c r="A203" s="38"/>
      <c r="B203" s="171"/>
      <c r="C203" s="172" t="s">
        <v>7</v>
      </c>
      <c r="D203" s="172" t="s">
        <v>258</v>
      </c>
      <c r="E203" s="173" t="s">
        <v>451</v>
      </c>
      <c r="F203" s="174" t="s">
        <v>452</v>
      </c>
      <c r="G203" s="175" t="s">
        <v>261</v>
      </c>
      <c r="H203" s="176">
        <v>1</v>
      </c>
      <c r="I203" s="177"/>
      <c r="J203" s="178">
        <f>ROUND(I203*H203,2)</f>
        <v>0</v>
      </c>
      <c r="K203" s="174" t="s">
        <v>262</v>
      </c>
      <c r="L203" s="39"/>
      <c r="M203" s="179" t="s">
        <v>1</v>
      </c>
      <c r="N203" s="180" t="s">
        <v>44</v>
      </c>
      <c r="O203" s="77"/>
      <c r="P203" s="181">
        <f>O203*H203</f>
        <v>0</v>
      </c>
      <c r="Q203" s="181">
        <v>0</v>
      </c>
      <c r="R203" s="181">
        <f>Q203*H203</f>
        <v>0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270</v>
      </c>
      <c r="AT203" s="183" t="s">
        <v>258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270</v>
      </c>
      <c r="BM203" s="183" t="s">
        <v>2580</v>
      </c>
    </row>
    <row r="204" s="13" customFormat="1">
      <c r="A204" s="13"/>
      <c r="B204" s="185"/>
      <c r="C204" s="13"/>
      <c r="D204" s="186" t="s">
        <v>265</v>
      </c>
      <c r="E204" s="187" t="s">
        <v>1</v>
      </c>
      <c r="F204" s="188" t="s">
        <v>267</v>
      </c>
      <c r="G204" s="13"/>
      <c r="H204" s="187" t="s">
        <v>1</v>
      </c>
      <c r="I204" s="189"/>
      <c r="J204" s="13"/>
      <c r="K204" s="13"/>
      <c r="L204" s="185"/>
      <c r="M204" s="190"/>
      <c r="N204" s="191"/>
      <c r="O204" s="191"/>
      <c r="P204" s="191"/>
      <c r="Q204" s="191"/>
      <c r="R204" s="191"/>
      <c r="S204" s="191"/>
      <c r="T204" s="19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187" t="s">
        <v>265</v>
      </c>
      <c r="AU204" s="187" t="s">
        <v>90</v>
      </c>
      <c r="AV204" s="13" t="s">
        <v>87</v>
      </c>
      <c r="AW204" s="13" t="s">
        <v>35</v>
      </c>
      <c r="AX204" s="13" t="s">
        <v>79</v>
      </c>
      <c r="AY204" s="187" t="s">
        <v>255</v>
      </c>
    </row>
    <row r="205" s="14" customFormat="1">
      <c r="A205" s="14"/>
      <c r="B205" s="193"/>
      <c r="C205" s="14"/>
      <c r="D205" s="186" t="s">
        <v>265</v>
      </c>
      <c r="E205" s="194" t="s">
        <v>1</v>
      </c>
      <c r="F205" s="195" t="s">
        <v>87</v>
      </c>
      <c r="G205" s="14"/>
      <c r="H205" s="196">
        <v>1</v>
      </c>
      <c r="I205" s="197"/>
      <c r="J205" s="14"/>
      <c r="K205" s="14"/>
      <c r="L205" s="193"/>
      <c r="M205" s="198"/>
      <c r="N205" s="199"/>
      <c r="O205" s="199"/>
      <c r="P205" s="199"/>
      <c r="Q205" s="199"/>
      <c r="R205" s="199"/>
      <c r="S205" s="199"/>
      <c r="T205" s="20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194" t="s">
        <v>265</v>
      </c>
      <c r="AU205" s="194" t="s">
        <v>90</v>
      </c>
      <c r="AV205" s="14" t="s">
        <v>90</v>
      </c>
      <c r="AW205" s="14" t="s">
        <v>35</v>
      </c>
      <c r="AX205" s="14" t="s">
        <v>79</v>
      </c>
      <c r="AY205" s="194" t="s">
        <v>255</v>
      </c>
    </row>
    <row r="206" s="15" customFormat="1">
      <c r="A206" s="15"/>
      <c r="B206" s="201"/>
      <c r="C206" s="15"/>
      <c r="D206" s="186" t="s">
        <v>265</v>
      </c>
      <c r="E206" s="202" t="s">
        <v>1</v>
      </c>
      <c r="F206" s="203" t="s">
        <v>269</v>
      </c>
      <c r="G206" s="15"/>
      <c r="H206" s="204">
        <v>1</v>
      </c>
      <c r="I206" s="205"/>
      <c r="J206" s="15"/>
      <c r="K206" s="15"/>
      <c r="L206" s="201"/>
      <c r="M206" s="206"/>
      <c r="N206" s="207"/>
      <c r="O206" s="207"/>
      <c r="P206" s="207"/>
      <c r="Q206" s="207"/>
      <c r="R206" s="207"/>
      <c r="S206" s="207"/>
      <c r="T206" s="208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02" t="s">
        <v>265</v>
      </c>
      <c r="AU206" s="202" t="s">
        <v>90</v>
      </c>
      <c r="AV206" s="15" t="s">
        <v>270</v>
      </c>
      <c r="AW206" s="15" t="s">
        <v>35</v>
      </c>
      <c r="AX206" s="15" t="s">
        <v>87</v>
      </c>
      <c r="AY206" s="202" t="s">
        <v>255</v>
      </c>
    </row>
    <row r="207" s="2" customFormat="1" ht="24.15" customHeight="1">
      <c r="A207" s="38"/>
      <c r="B207" s="171"/>
      <c r="C207" s="209" t="s">
        <v>357</v>
      </c>
      <c r="D207" s="209" t="s">
        <v>277</v>
      </c>
      <c r="E207" s="210" t="s">
        <v>455</v>
      </c>
      <c r="F207" s="211" t="s">
        <v>456</v>
      </c>
      <c r="G207" s="212" t="s">
        <v>261</v>
      </c>
      <c r="H207" s="213">
        <v>1</v>
      </c>
      <c r="I207" s="214"/>
      <c r="J207" s="215">
        <f>ROUND(I207*H207,2)</f>
        <v>0</v>
      </c>
      <c r="K207" s="211" t="s">
        <v>1</v>
      </c>
      <c r="L207" s="216"/>
      <c r="M207" s="217" t="s">
        <v>1</v>
      </c>
      <c r="N207" s="218" t="s">
        <v>44</v>
      </c>
      <c r="O207" s="77"/>
      <c r="P207" s="181">
        <f>O207*H207</f>
        <v>0</v>
      </c>
      <c r="Q207" s="181">
        <v>0</v>
      </c>
      <c r="R207" s="181">
        <f>Q207*H207</f>
        <v>0</v>
      </c>
      <c r="S207" s="181">
        <v>0</v>
      </c>
      <c r="T207" s="18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3" t="s">
        <v>280</v>
      </c>
      <c r="AT207" s="183" t="s">
        <v>277</v>
      </c>
      <c r="AU207" s="183" t="s">
        <v>90</v>
      </c>
      <c r="AY207" s="19" t="s">
        <v>255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19" t="s">
        <v>87</v>
      </c>
      <c r="BK207" s="184">
        <f>ROUND(I207*H207,2)</f>
        <v>0</v>
      </c>
      <c r="BL207" s="19" t="s">
        <v>270</v>
      </c>
      <c r="BM207" s="183" t="s">
        <v>2581</v>
      </c>
    </row>
    <row r="208" s="13" customFormat="1">
      <c r="A208" s="13"/>
      <c r="B208" s="185"/>
      <c r="C208" s="13"/>
      <c r="D208" s="186" t="s">
        <v>265</v>
      </c>
      <c r="E208" s="187" t="s">
        <v>1</v>
      </c>
      <c r="F208" s="188" t="s">
        <v>267</v>
      </c>
      <c r="G208" s="13"/>
      <c r="H208" s="187" t="s">
        <v>1</v>
      </c>
      <c r="I208" s="189"/>
      <c r="J208" s="13"/>
      <c r="K208" s="13"/>
      <c r="L208" s="185"/>
      <c r="M208" s="190"/>
      <c r="N208" s="191"/>
      <c r="O208" s="191"/>
      <c r="P208" s="191"/>
      <c r="Q208" s="191"/>
      <c r="R208" s="191"/>
      <c r="S208" s="191"/>
      <c r="T208" s="19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87" t="s">
        <v>265</v>
      </c>
      <c r="AU208" s="187" t="s">
        <v>90</v>
      </c>
      <c r="AV208" s="13" t="s">
        <v>87</v>
      </c>
      <c r="AW208" s="13" t="s">
        <v>35</v>
      </c>
      <c r="AX208" s="13" t="s">
        <v>79</v>
      </c>
      <c r="AY208" s="187" t="s">
        <v>255</v>
      </c>
    </row>
    <row r="209" s="14" customFormat="1">
      <c r="A209" s="14"/>
      <c r="B209" s="193"/>
      <c r="C209" s="14"/>
      <c r="D209" s="186" t="s">
        <v>265</v>
      </c>
      <c r="E209" s="194" t="s">
        <v>1</v>
      </c>
      <c r="F209" s="195" t="s">
        <v>87</v>
      </c>
      <c r="G209" s="14"/>
      <c r="H209" s="196">
        <v>1</v>
      </c>
      <c r="I209" s="197"/>
      <c r="J209" s="14"/>
      <c r="K209" s="14"/>
      <c r="L209" s="193"/>
      <c r="M209" s="198"/>
      <c r="N209" s="199"/>
      <c r="O209" s="199"/>
      <c r="P209" s="199"/>
      <c r="Q209" s="199"/>
      <c r="R209" s="199"/>
      <c r="S209" s="199"/>
      <c r="T209" s="20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194" t="s">
        <v>265</v>
      </c>
      <c r="AU209" s="194" t="s">
        <v>90</v>
      </c>
      <c r="AV209" s="14" t="s">
        <v>90</v>
      </c>
      <c r="AW209" s="14" t="s">
        <v>35</v>
      </c>
      <c r="AX209" s="14" t="s">
        <v>79</v>
      </c>
      <c r="AY209" s="194" t="s">
        <v>255</v>
      </c>
    </row>
    <row r="210" s="15" customFormat="1">
      <c r="A210" s="15"/>
      <c r="B210" s="201"/>
      <c r="C210" s="15"/>
      <c r="D210" s="186" t="s">
        <v>265</v>
      </c>
      <c r="E210" s="202" t="s">
        <v>1</v>
      </c>
      <c r="F210" s="203" t="s">
        <v>269</v>
      </c>
      <c r="G210" s="15"/>
      <c r="H210" s="204">
        <v>1</v>
      </c>
      <c r="I210" s="205"/>
      <c r="J210" s="15"/>
      <c r="K210" s="15"/>
      <c r="L210" s="201"/>
      <c r="M210" s="206"/>
      <c r="N210" s="207"/>
      <c r="O210" s="207"/>
      <c r="P210" s="207"/>
      <c r="Q210" s="207"/>
      <c r="R210" s="207"/>
      <c r="S210" s="207"/>
      <c r="T210" s="208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02" t="s">
        <v>265</v>
      </c>
      <c r="AU210" s="202" t="s">
        <v>90</v>
      </c>
      <c r="AV210" s="15" t="s">
        <v>270</v>
      </c>
      <c r="AW210" s="15" t="s">
        <v>35</v>
      </c>
      <c r="AX210" s="15" t="s">
        <v>87</v>
      </c>
      <c r="AY210" s="202" t="s">
        <v>255</v>
      </c>
    </row>
    <row r="211" s="2" customFormat="1" ht="24.15" customHeight="1">
      <c r="A211" s="38"/>
      <c r="B211" s="171"/>
      <c r="C211" s="209" t="s">
        <v>362</v>
      </c>
      <c r="D211" s="209" t="s">
        <v>277</v>
      </c>
      <c r="E211" s="210" t="s">
        <v>476</v>
      </c>
      <c r="F211" s="211" t="s">
        <v>477</v>
      </c>
      <c r="G211" s="212" t="s">
        <v>473</v>
      </c>
      <c r="H211" s="213">
        <v>1</v>
      </c>
      <c r="I211" s="214"/>
      <c r="J211" s="215">
        <f>ROUND(I211*H211,2)</f>
        <v>0</v>
      </c>
      <c r="K211" s="211" t="s">
        <v>1</v>
      </c>
      <c r="L211" s="216"/>
      <c r="M211" s="217" t="s">
        <v>1</v>
      </c>
      <c r="N211" s="218" t="s">
        <v>44</v>
      </c>
      <c r="O211" s="77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3" t="s">
        <v>280</v>
      </c>
      <c r="AT211" s="183" t="s">
        <v>277</v>
      </c>
      <c r="AU211" s="183" t="s">
        <v>90</v>
      </c>
      <c r="AY211" s="19" t="s">
        <v>255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19" t="s">
        <v>87</v>
      </c>
      <c r="BK211" s="184">
        <f>ROUND(I211*H211,2)</f>
        <v>0</v>
      </c>
      <c r="BL211" s="19" t="s">
        <v>270</v>
      </c>
      <c r="BM211" s="183" t="s">
        <v>2582</v>
      </c>
    </row>
    <row r="212" s="13" customFormat="1">
      <c r="A212" s="13"/>
      <c r="B212" s="185"/>
      <c r="C212" s="13"/>
      <c r="D212" s="186" t="s">
        <v>265</v>
      </c>
      <c r="E212" s="187" t="s">
        <v>1</v>
      </c>
      <c r="F212" s="188" t="s">
        <v>479</v>
      </c>
      <c r="G212" s="13"/>
      <c r="H212" s="187" t="s">
        <v>1</v>
      </c>
      <c r="I212" s="189"/>
      <c r="J212" s="13"/>
      <c r="K212" s="13"/>
      <c r="L212" s="185"/>
      <c r="M212" s="190"/>
      <c r="N212" s="191"/>
      <c r="O212" s="191"/>
      <c r="P212" s="191"/>
      <c r="Q212" s="191"/>
      <c r="R212" s="191"/>
      <c r="S212" s="191"/>
      <c r="T212" s="19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87" t="s">
        <v>265</v>
      </c>
      <c r="AU212" s="187" t="s">
        <v>90</v>
      </c>
      <c r="AV212" s="13" t="s">
        <v>87</v>
      </c>
      <c r="AW212" s="13" t="s">
        <v>35</v>
      </c>
      <c r="AX212" s="13" t="s">
        <v>79</v>
      </c>
      <c r="AY212" s="187" t="s">
        <v>255</v>
      </c>
    </row>
    <row r="213" s="14" customFormat="1">
      <c r="A213" s="14"/>
      <c r="B213" s="193"/>
      <c r="C213" s="14"/>
      <c r="D213" s="186" t="s">
        <v>265</v>
      </c>
      <c r="E213" s="194" t="s">
        <v>1</v>
      </c>
      <c r="F213" s="195" t="s">
        <v>87</v>
      </c>
      <c r="G213" s="14"/>
      <c r="H213" s="196">
        <v>1</v>
      </c>
      <c r="I213" s="197"/>
      <c r="J213" s="14"/>
      <c r="K213" s="14"/>
      <c r="L213" s="193"/>
      <c r="M213" s="198"/>
      <c r="N213" s="199"/>
      <c r="O213" s="199"/>
      <c r="P213" s="199"/>
      <c r="Q213" s="199"/>
      <c r="R213" s="199"/>
      <c r="S213" s="199"/>
      <c r="T213" s="20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194" t="s">
        <v>265</v>
      </c>
      <c r="AU213" s="194" t="s">
        <v>90</v>
      </c>
      <c r="AV213" s="14" t="s">
        <v>90</v>
      </c>
      <c r="AW213" s="14" t="s">
        <v>35</v>
      </c>
      <c r="AX213" s="14" t="s">
        <v>79</v>
      </c>
      <c r="AY213" s="194" t="s">
        <v>255</v>
      </c>
    </row>
    <row r="214" s="15" customFormat="1">
      <c r="A214" s="15"/>
      <c r="B214" s="201"/>
      <c r="C214" s="15"/>
      <c r="D214" s="186" t="s">
        <v>265</v>
      </c>
      <c r="E214" s="202" t="s">
        <v>1</v>
      </c>
      <c r="F214" s="203" t="s">
        <v>269</v>
      </c>
      <c r="G214" s="15"/>
      <c r="H214" s="204">
        <v>1</v>
      </c>
      <c r="I214" s="205"/>
      <c r="J214" s="15"/>
      <c r="K214" s="15"/>
      <c r="L214" s="201"/>
      <c r="M214" s="206"/>
      <c r="N214" s="207"/>
      <c r="O214" s="207"/>
      <c r="P214" s="207"/>
      <c r="Q214" s="207"/>
      <c r="R214" s="207"/>
      <c r="S214" s="207"/>
      <c r="T214" s="208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02" t="s">
        <v>265</v>
      </c>
      <c r="AU214" s="202" t="s">
        <v>90</v>
      </c>
      <c r="AV214" s="15" t="s">
        <v>270</v>
      </c>
      <c r="AW214" s="15" t="s">
        <v>35</v>
      </c>
      <c r="AX214" s="15" t="s">
        <v>87</v>
      </c>
      <c r="AY214" s="202" t="s">
        <v>255</v>
      </c>
    </row>
    <row r="215" s="2" customFormat="1" ht="24.15" customHeight="1">
      <c r="A215" s="38"/>
      <c r="B215" s="171"/>
      <c r="C215" s="209" t="s">
        <v>366</v>
      </c>
      <c r="D215" s="209" t="s">
        <v>277</v>
      </c>
      <c r="E215" s="210" t="s">
        <v>480</v>
      </c>
      <c r="F215" s="211" t="s">
        <v>481</v>
      </c>
      <c r="G215" s="212" t="s">
        <v>473</v>
      </c>
      <c r="H215" s="213">
        <v>1</v>
      </c>
      <c r="I215" s="214"/>
      <c r="J215" s="215">
        <f>ROUND(I215*H215,2)</f>
        <v>0</v>
      </c>
      <c r="K215" s="211" t="s">
        <v>1</v>
      </c>
      <c r="L215" s="216"/>
      <c r="M215" s="217" t="s">
        <v>1</v>
      </c>
      <c r="N215" s="218" t="s">
        <v>44</v>
      </c>
      <c r="O215" s="77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83" t="s">
        <v>280</v>
      </c>
      <c r="AT215" s="183" t="s">
        <v>277</v>
      </c>
      <c r="AU215" s="183" t="s">
        <v>90</v>
      </c>
      <c r="AY215" s="19" t="s">
        <v>255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19" t="s">
        <v>87</v>
      </c>
      <c r="BK215" s="184">
        <f>ROUND(I215*H215,2)</f>
        <v>0</v>
      </c>
      <c r="BL215" s="19" t="s">
        <v>270</v>
      </c>
      <c r="BM215" s="183" t="s">
        <v>2583</v>
      </c>
    </row>
    <row r="216" s="13" customFormat="1">
      <c r="A216" s="13"/>
      <c r="B216" s="185"/>
      <c r="C216" s="13"/>
      <c r="D216" s="186" t="s">
        <v>265</v>
      </c>
      <c r="E216" s="187" t="s">
        <v>1</v>
      </c>
      <c r="F216" s="188" t="s">
        <v>479</v>
      </c>
      <c r="G216" s="13"/>
      <c r="H216" s="187" t="s">
        <v>1</v>
      </c>
      <c r="I216" s="189"/>
      <c r="J216" s="13"/>
      <c r="K216" s="13"/>
      <c r="L216" s="185"/>
      <c r="M216" s="190"/>
      <c r="N216" s="191"/>
      <c r="O216" s="191"/>
      <c r="P216" s="191"/>
      <c r="Q216" s="191"/>
      <c r="R216" s="191"/>
      <c r="S216" s="191"/>
      <c r="T216" s="19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87" t="s">
        <v>265</v>
      </c>
      <c r="AU216" s="187" t="s">
        <v>90</v>
      </c>
      <c r="AV216" s="13" t="s">
        <v>87</v>
      </c>
      <c r="AW216" s="13" t="s">
        <v>35</v>
      </c>
      <c r="AX216" s="13" t="s">
        <v>79</v>
      </c>
      <c r="AY216" s="187" t="s">
        <v>255</v>
      </c>
    </row>
    <row r="217" s="14" customFormat="1">
      <c r="A217" s="14"/>
      <c r="B217" s="193"/>
      <c r="C217" s="14"/>
      <c r="D217" s="186" t="s">
        <v>265</v>
      </c>
      <c r="E217" s="194" t="s">
        <v>1</v>
      </c>
      <c r="F217" s="195" t="s">
        <v>87</v>
      </c>
      <c r="G217" s="14"/>
      <c r="H217" s="196">
        <v>1</v>
      </c>
      <c r="I217" s="197"/>
      <c r="J217" s="14"/>
      <c r="K217" s="14"/>
      <c r="L217" s="193"/>
      <c r="M217" s="198"/>
      <c r="N217" s="199"/>
      <c r="O217" s="199"/>
      <c r="P217" s="199"/>
      <c r="Q217" s="199"/>
      <c r="R217" s="199"/>
      <c r="S217" s="199"/>
      <c r="T217" s="20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4" t="s">
        <v>265</v>
      </c>
      <c r="AU217" s="194" t="s">
        <v>90</v>
      </c>
      <c r="AV217" s="14" t="s">
        <v>90</v>
      </c>
      <c r="AW217" s="14" t="s">
        <v>35</v>
      </c>
      <c r="AX217" s="14" t="s">
        <v>79</v>
      </c>
      <c r="AY217" s="194" t="s">
        <v>255</v>
      </c>
    </row>
    <row r="218" s="15" customFormat="1">
      <c r="A218" s="15"/>
      <c r="B218" s="201"/>
      <c r="C218" s="15"/>
      <c r="D218" s="186" t="s">
        <v>265</v>
      </c>
      <c r="E218" s="202" t="s">
        <v>1</v>
      </c>
      <c r="F218" s="203" t="s">
        <v>269</v>
      </c>
      <c r="G218" s="15"/>
      <c r="H218" s="204">
        <v>1</v>
      </c>
      <c r="I218" s="205"/>
      <c r="J218" s="15"/>
      <c r="K218" s="15"/>
      <c r="L218" s="201"/>
      <c r="M218" s="206"/>
      <c r="N218" s="207"/>
      <c r="O218" s="207"/>
      <c r="P218" s="207"/>
      <c r="Q218" s="207"/>
      <c r="R218" s="207"/>
      <c r="S218" s="207"/>
      <c r="T218" s="20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02" t="s">
        <v>265</v>
      </c>
      <c r="AU218" s="202" t="s">
        <v>90</v>
      </c>
      <c r="AV218" s="15" t="s">
        <v>270</v>
      </c>
      <c r="AW218" s="15" t="s">
        <v>35</v>
      </c>
      <c r="AX218" s="15" t="s">
        <v>87</v>
      </c>
      <c r="AY218" s="202" t="s">
        <v>255</v>
      </c>
    </row>
    <row r="219" s="2" customFormat="1" ht="24.15" customHeight="1">
      <c r="A219" s="38"/>
      <c r="B219" s="171"/>
      <c r="C219" s="172" t="s">
        <v>371</v>
      </c>
      <c r="D219" s="172" t="s">
        <v>258</v>
      </c>
      <c r="E219" s="173" t="s">
        <v>484</v>
      </c>
      <c r="F219" s="174" t="s">
        <v>485</v>
      </c>
      <c r="G219" s="175" t="s">
        <v>486</v>
      </c>
      <c r="H219" s="176">
        <v>5</v>
      </c>
      <c r="I219" s="177"/>
      <c r="J219" s="178">
        <f>ROUND(I219*H219,2)</f>
        <v>0</v>
      </c>
      <c r="K219" s="174" t="s">
        <v>262</v>
      </c>
      <c r="L219" s="39"/>
      <c r="M219" s="179" t="s">
        <v>1</v>
      </c>
      <c r="N219" s="180" t="s">
        <v>44</v>
      </c>
      <c r="O219" s="77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83" t="s">
        <v>270</v>
      </c>
      <c r="AT219" s="183" t="s">
        <v>258</v>
      </c>
      <c r="AU219" s="183" t="s">
        <v>90</v>
      </c>
      <c r="AY219" s="19" t="s">
        <v>255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19" t="s">
        <v>87</v>
      </c>
      <c r="BK219" s="184">
        <f>ROUND(I219*H219,2)</f>
        <v>0</v>
      </c>
      <c r="BL219" s="19" t="s">
        <v>270</v>
      </c>
      <c r="BM219" s="183" t="s">
        <v>2584</v>
      </c>
    </row>
    <row r="220" s="2" customFormat="1" ht="21.75" customHeight="1">
      <c r="A220" s="38"/>
      <c r="B220" s="171"/>
      <c r="C220" s="172" t="s">
        <v>375</v>
      </c>
      <c r="D220" s="172" t="s">
        <v>258</v>
      </c>
      <c r="E220" s="173" t="s">
        <v>489</v>
      </c>
      <c r="F220" s="174" t="s">
        <v>490</v>
      </c>
      <c r="G220" s="175" t="s">
        <v>486</v>
      </c>
      <c r="H220" s="176">
        <v>6</v>
      </c>
      <c r="I220" s="177"/>
      <c r="J220" s="178">
        <f>ROUND(I220*H220,2)</f>
        <v>0</v>
      </c>
      <c r="K220" s="174" t="s">
        <v>1</v>
      </c>
      <c r="L220" s="39"/>
      <c r="M220" s="179" t="s">
        <v>1</v>
      </c>
      <c r="N220" s="180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270</v>
      </c>
      <c r="AT220" s="183" t="s">
        <v>258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2585</v>
      </c>
    </row>
    <row r="221" s="2" customFormat="1" ht="16.5" customHeight="1">
      <c r="A221" s="38"/>
      <c r="B221" s="171"/>
      <c r="C221" s="209" t="s">
        <v>379</v>
      </c>
      <c r="D221" s="209" t="s">
        <v>277</v>
      </c>
      <c r="E221" s="210" t="s">
        <v>492</v>
      </c>
      <c r="F221" s="211" t="s">
        <v>493</v>
      </c>
      <c r="G221" s="212" t="s">
        <v>473</v>
      </c>
      <c r="H221" s="213">
        <v>1</v>
      </c>
      <c r="I221" s="214"/>
      <c r="J221" s="215">
        <f>ROUND(I221*H221,2)</f>
        <v>0</v>
      </c>
      <c r="K221" s="211" t="s">
        <v>1</v>
      </c>
      <c r="L221" s="216"/>
      <c r="M221" s="217" t="s">
        <v>1</v>
      </c>
      <c r="N221" s="218" t="s">
        <v>44</v>
      </c>
      <c r="O221" s="77"/>
      <c r="P221" s="181">
        <f>O221*H221</f>
        <v>0</v>
      </c>
      <c r="Q221" s="181">
        <v>0</v>
      </c>
      <c r="R221" s="181">
        <f>Q221*H221</f>
        <v>0</v>
      </c>
      <c r="S221" s="181">
        <v>0</v>
      </c>
      <c r="T221" s="18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3" t="s">
        <v>280</v>
      </c>
      <c r="AT221" s="183" t="s">
        <v>277</v>
      </c>
      <c r="AU221" s="183" t="s">
        <v>90</v>
      </c>
      <c r="AY221" s="19" t="s">
        <v>255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19" t="s">
        <v>87</v>
      </c>
      <c r="BK221" s="184">
        <f>ROUND(I221*H221,2)</f>
        <v>0</v>
      </c>
      <c r="BL221" s="19" t="s">
        <v>270</v>
      </c>
      <c r="BM221" s="183" t="s">
        <v>2586</v>
      </c>
    </row>
    <row r="222" s="2" customFormat="1" ht="44.25" customHeight="1">
      <c r="A222" s="38"/>
      <c r="B222" s="171"/>
      <c r="C222" s="172" t="s">
        <v>383</v>
      </c>
      <c r="D222" s="172" t="s">
        <v>258</v>
      </c>
      <c r="E222" s="173" t="s">
        <v>496</v>
      </c>
      <c r="F222" s="174" t="s">
        <v>497</v>
      </c>
      <c r="G222" s="175" t="s">
        <v>261</v>
      </c>
      <c r="H222" s="176">
        <v>1</v>
      </c>
      <c r="I222" s="177"/>
      <c r="J222" s="178">
        <f>ROUND(I222*H222,2)</f>
        <v>0</v>
      </c>
      <c r="K222" s="174" t="s">
        <v>262</v>
      </c>
      <c r="L222" s="39"/>
      <c r="M222" s="179" t="s">
        <v>1</v>
      </c>
      <c r="N222" s="180" t="s">
        <v>44</v>
      </c>
      <c r="O222" s="77"/>
      <c r="P222" s="181">
        <f>O222*H222</f>
        <v>0</v>
      </c>
      <c r="Q222" s="181">
        <v>0</v>
      </c>
      <c r="R222" s="181">
        <f>Q222*H222</f>
        <v>0</v>
      </c>
      <c r="S222" s="181">
        <v>0</v>
      </c>
      <c r="T222" s="18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3" t="s">
        <v>270</v>
      </c>
      <c r="AT222" s="183" t="s">
        <v>258</v>
      </c>
      <c r="AU222" s="183" t="s">
        <v>90</v>
      </c>
      <c r="AY222" s="19" t="s">
        <v>255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19" t="s">
        <v>87</v>
      </c>
      <c r="BK222" s="184">
        <f>ROUND(I222*H222,2)</f>
        <v>0</v>
      </c>
      <c r="BL222" s="19" t="s">
        <v>270</v>
      </c>
      <c r="BM222" s="183" t="s">
        <v>2587</v>
      </c>
    </row>
    <row r="223" s="2" customFormat="1" ht="16.5" customHeight="1">
      <c r="A223" s="38"/>
      <c r="B223" s="171"/>
      <c r="C223" s="172" t="s">
        <v>387</v>
      </c>
      <c r="D223" s="172" t="s">
        <v>258</v>
      </c>
      <c r="E223" s="173" t="s">
        <v>500</v>
      </c>
      <c r="F223" s="174" t="s">
        <v>501</v>
      </c>
      <c r="G223" s="175" t="s">
        <v>502</v>
      </c>
      <c r="H223" s="176">
        <v>1</v>
      </c>
      <c r="I223" s="177"/>
      <c r="J223" s="178">
        <f>ROUND(I223*H223,2)</f>
        <v>0</v>
      </c>
      <c r="K223" s="174" t="s">
        <v>262</v>
      </c>
      <c r="L223" s="39"/>
      <c r="M223" s="219" t="s">
        <v>1</v>
      </c>
      <c r="N223" s="220" t="s">
        <v>44</v>
      </c>
      <c r="O223" s="221"/>
      <c r="P223" s="222">
        <f>O223*H223</f>
        <v>0</v>
      </c>
      <c r="Q223" s="222">
        <v>0</v>
      </c>
      <c r="R223" s="222">
        <f>Q223*H223</f>
        <v>0</v>
      </c>
      <c r="S223" s="222">
        <v>0</v>
      </c>
      <c r="T223" s="223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503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503</v>
      </c>
      <c r="BM223" s="183" t="s">
        <v>2588</v>
      </c>
    </row>
    <row r="224" s="2" customFormat="1" ht="6.96" customHeight="1">
      <c r="A224" s="38"/>
      <c r="B224" s="60"/>
      <c r="C224" s="61"/>
      <c r="D224" s="61"/>
      <c r="E224" s="61"/>
      <c r="F224" s="61"/>
      <c r="G224" s="61"/>
      <c r="H224" s="61"/>
      <c r="I224" s="61"/>
      <c r="J224" s="61"/>
      <c r="K224" s="61"/>
      <c r="L224" s="39"/>
      <c r="M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</row>
  </sheetData>
  <autoFilter ref="C117:K223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2589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ROUND((SUM(BE121:BE161)),  2)</f>
        <v>0</v>
      </c>
      <c r="G33" s="38"/>
      <c r="H33" s="38"/>
      <c r="I33" s="128">
        <v>0.20999999999999999</v>
      </c>
      <c r="J33" s="127">
        <f>ROUND(((SUM(BE121:BE161))*I33),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ROUND((SUM(BF121:BF161)),  2)</f>
        <v>0</v>
      </c>
      <c r="G34" s="38"/>
      <c r="H34" s="38"/>
      <c r="I34" s="128">
        <v>0.12</v>
      </c>
      <c r="J34" s="127">
        <f>ROUND(((SUM(BF121:BF161))*I34),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ROUND((SUM(BG121:BG161)),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ROUND((SUM(BH121:BH161)),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ROUND((SUM(BI121:BI161)),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210.2 - Stavební přípomoce při elektromontážích - místnost č. 320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210.2 - Stavební přípomoce při elektromontážích - místnost č. 320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0.00099465600000000001</v>
      </c>
      <c r="S121" s="90"/>
      <c r="T121" s="156">
        <f>T122+T141</f>
        <v>0.016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0.00013215600000000003</v>
      </c>
      <c r="S122" s="164"/>
      <c r="T122" s="166">
        <f>T123+T134</f>
        <v>0.0045000000000000005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0.00013215600000000003</v>
      </c>
      <c r="S123" s="164"/>
      <c r="T123" s="166">
        <f>SUM(T124:T133)</f>
        <v>0.0045000000000000005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0.90000000000000002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5.4756000000000002E-05</v>
      </c>
      <c r="S124" s="181">
        <v>0.002</v>
      </c>
      <c r="T124" s="182">
        <f>S124*H124</f>
        <v>0.0018000000000000002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2590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2428</v>
      </c>
      <c r="G127" s="14"/>
      <c r="H127" s="196">
        <v>0.90000000000000002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0.90000000000000002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0.90000000000000002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7.7400000000000011E-05</v>
      </c>
      <c r="S129" s="181">
        <v>0.0030000000000000001</v>
      </c>
      <c r="T129" s="182">
        <f>S129*H129</f>
        <v>0.0027000000000000001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2591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2428</v>
      </c>
      <c r="G132" s="14"/>
      <c r="H132" s="196">
        <v>0.90000000000000002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0.90000000000000002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0.0050000000000000001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2592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0.0050000000000000001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2593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0.074999999999999997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2594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2595</v>
      </c>
      <c r="G138" s="14"/>
      <c r="H138" s="196">
        <v>0.074999999999999997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0.0050000000000000001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2596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0.0050000000000000001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2597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0.00086249999999999988</v>
      </c>
      <c r="S141" s="164"/>
      <c r="T141" s="166">
        <f>T142</f>
        <v>0.0115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SUM(P143:P161)</f>
        <v>0</v>
      </c>
      <c r="Q142" s="164"/>
      <c r="R142" s="165">
        <f>SUM(R143:R161)</f>
        <v>0.00086249999999999988</v>
      </c>
      <c r="S142" s="164"/>
      <c r="T142" s="166">
        <f>SUM(T143:T161)</f>
        <v>0.0115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SUM(BK143:BK161)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5.75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0.00086249999999999988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2598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2599</v>
      </c>
      <c r="G148" s="14"/>
      <c r="H148" s="196">
        <v>5.75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5.75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37.8" customHeight="1">
      <c r="A150" s="38"/>
      <c r="B150" s="171"/>
      <c r="C150" s="172" t="s">
        <v>301</v>
      </c>
      <c r="D150" s="172" t="s">
        <v>258</v>
      </c>
      <c r="E150" s="173" t="s">
        <v>644</v>
      </c>
      <c r="F150" s="174" t="s">
        <v>645</v>
      </c>
      <c r="G150" s="175" t="s">
        <v>297</v>
      </c>
      <c r="H150" s="176">
        <v>5.75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</v>
      </c>
      <c r="R150" s="181">
        <f>Q150*H150</f>
        <v>0</v>
      </c>
      <c r="S150" s="181">
        <v>0.002</v>
      </c>
      <c r="T150" s="182">
        <f>S150*H150</f>
        <v>0.0115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2600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647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627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628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4" customFormat="1">
      <c r="A154" s="14"/>
      <c r="B154" s="193"/>
      <c r="C154" s="14"/>
      <c r="D154" s="186" t="s">
        <v>265</v>
      </c>
      <c r="E154" s="194" t="s">
        <v>1</v>
      </c>
      <c r="F154" s="195" t="s">
        <v>2599</v>
      </c>
      <c r="G154" s="14"/>
      <c r="H154" s="196">
        <v>5.75</v>
      </c>
      <c r="I154" s="197"/>
      <c r="J154" s="14"/>
      <c r="K154" s="14"/>
      <c r="L154" s="193"/>
      <c r="M154" s="198"/>
      <c r="N154" s="199"/>
      <c r="O154" s="199"/>
      <c r="P154" s="199"/>
      <c r="Q154" s="199"/>
      <c r="R154" s="199"/>
      <c r="S154" s="199"/>
      <c r="T154" s="20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194" t="s">
        <v>265</v>
      </c>
      <c r="AU154" s="194" t="s">
        <v>90</v>
      </c>
      <c r="AV154" s="14" t="s">
        <v>90</v>
      </c>
      <c r="AW154" s="14" t="s">
        <v>35</v>
      </c>
      <c r="AX154" s="14" t="s">
        <v>79</v>
      </c>
      <c r="AY154" s="194" t="s">
        <v>255</v>
      </c>
    </row>
    <row r="155" s="15" customFormat="1">
      <c r="A155" s="15"/>
      <c r="B155" s="201"/>
      <c r="C155" s="15"/>
      <c r="D155" s="186" t="s">
        <v>265</v>
      </c>
      <c r="E155" s="202" t="s">
        <v>1</v>
      </c>
      <c r="F155" s="203" t="s">
        <v>269</v>
      </c>
      <c r="G155" s="15"/>
      <c r="H155" s="204">
        <v>5.75</v>
      </c>
      <c r="I155" s="205"/>
      <c r="J155" s="15"/>
      <c r="K155" s="15"/>
      <c r="L155" s="201"/>
      <c r="M155" s="206"/>
      <c r="N155" s="207"/>
      <c r="O155" s="207"/>
      <c r="P155" s="207"/>
      <c r="Q155" s="207"/>
      <c r="R155" s="207"/>
      <c r="S155" s="207"/>
      <c r="T155" s="208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02" t="s">
        <v>265</v>
      </c>
      <c r="AU155" s="202" t="s">
        <v>90</v>
      </c>
      <c r="AV155" s="15" t="s">
        <v>270</v>
      </c>
      <c r="AW155" s="15" t="s">
        <v>35</v>
      </c>
      <c r="AX155" s="15" t="s">
        <v>87</v>
      </c>
      <c r="AY155" s="202" t="s">
        <v>255</v>
      </c>
    </row>
    <row r="156" s="2" customFormat="1" ht="24.15" customHeight="1">
      <c r="A156" s="38"/>
      <c r="B156" s="171"/>
      <c r="C156" s="172" t="s">
        <v>307</v>
      </c>
      <c r="D156" s="172" t="s">
        <v>258</v>
      </c>
      <c r="E156" s="173" t="s">
        <v>656</v>
      </c>
      <c r="F156" s="174" t="s">
        <v>657</v>
      </c>
      <c r="G156" s="175" t="s">
        <v>604</v>
      </c>
      <c r="H156" s="176">
        <v>0.012</v>
      </c>
      <c r="I156" s="177"/>
      <c r="J156" s="178">
        <f>ROUND(I156*H156,2)</f>
        <v>0</v>
      </c>
      <c r="K156" s="174" t="s">
        <v>658</v>
      </c>
      <c r="L156" s="39"/>
      <c r="M156" s="179" t="s">
        <v>1</v>
      </c>
      <c r="N156" s="180" t="s">
        <v>44</v>
      </c>
      <c r="O156" s="77"/>
      <c r="P156" s="181">
        <f>O156*H156</f>
        <v>0</v>
      </c>
      <c r="Q156" s="181">
        <v>0</v>
      </c>
      <c r="R156" s="181">
        <f>Q156*H156</f>
        <v>0</v>
      </c>
      <c r="S156" s="181">
        <v>0</v>
      </c>
      <c r="T156" s="18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83" t="s">
        <v>342</v>
      </c>
      <c r="AT156" s="183" t="s">
        <v>258</v>
      </c>
      <c r="AU156" s="183" t="s">
        <v>90</v>
      </c>
      <c r="AY156" s="19" t="s">
        <v>255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19" t="s">
        <v>87</v>
      </c>
      <c r="BK156" s="184">
        <f>ROUND(I156*H156,2)</f>
        <v>0</v>
      </c>
      <c r="BL156" s="19" t="s">
        <v>342</v>
      </c>
      <c r="BM156" s="183" t="s">
        <v>2601</v>
      </c>
    </row>
    <row r="157" s="2" customFormat="1" ht="37.8" customHeight="1">
      <c r="A157" s="38"/>
      <c r="B157" s="171"/>
      <c r="C157" s="172" t="s">
        <v>312</v>
      </c>
      <c r="D157" s="172" t="s">
        <v>258</v>
      </c>
      <c r="E157" s="173" t="s">
        <v>660</v>
      </c>
      <c r="F157" s="174" t="s">
        <v>661</v>
      </c>
      <c r="G157" s="175" t="s">
        <v>604</v>
      </c>
      <c r="H157" s="176">
        <v>0.012</v>
      </c>
      <c r="I157" s="177"/>
      <c r="J157" s="178">
        <f>ROUND(I157*H157,2)</f>
        <v>0</v>
      </c>
      <c r="K157" s="174" t="s">
        <v>658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</v>
      </c>
      <c r="T157" s="18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2602</v>
      </c>
    </row>
    <row r="158" s="2" customFormat="1" ht="24.15" customHeight="1">
      <c r="A158" s="38"/>
      <c r="B158" s="171"/>
      <c r="C158" s="172" t="s">
        <v>8</v>
      </c>
      <c r="D158" s="172" t="s">
        <v>258</v>
      </c>
      <c r="E158" s="173" t="s">
        <v>663</v>
      </c>
      <c r="F158" s="174" t="s">
        <v>664</v>
      </c>
      <c r="G158" s="175" t="s">
        <v>604</v>
      </c>
      <c r="H158" s="176">
        <v>0.012</v>
      </c>
      <c r="I158" s="177"/>
      <c r="J158" s="178">
        <f>ROUND(I158*H158,2)</f>
        <v>0</v>
      </c>
      <c r="K158" s="174" t="s">
        <v>658</v>
      </c>
      <c r="L158" s="39"/>
      <c r="M158" s="179" t="s">
        <v>1</v>
      </c>
      <c r="N158" s="180" t="s">
        <v>44</v>
      </c>
      <c r="O158" s="77"/>
      <c r="P158" s="181">
        <f>O158*H158</f>
        <v>0</v>
      </c>
      <c r="Q158" s="181">
        <v>0</v>
      </c>
      <c r="R158" s="181">
        <f>Q158*H158</f>
        <v>0</v>
      </c>
      <c r="S158" s="181">
        <v>0</v>
      </c>
      <c r="T158" s="18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3" t="s">
        <v>342</v>
      </c>
      <c r="AT158" s="183" t="s">
        <v>258</v>
      </c>
      <c r="AU158" s="183" t="s">
        <v>90</v>
      </c>
      <c r="AY158" s="19" t="s">
        <v>255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19" t="s">
        <v>87</v>
      </c>
      <c r="BK158" s="184">
        <f>ROUND(I158*H158,2)</f>
        <v>0</v>
      </c>
      <c r="BL158" s="19" t="s">
        <v>342</v>
      </c>
      <c r="BM158" s="183" t="s">
        <v>2603</v>
      </c>
    </row>
    <row r="159" s="2" customFormat="1" ht="37.8" customHeight="1">
      <c r="A159" s="38"/>
      <c r="B159" s="171"/>
      <c r="C159" s="172" t="s">
        <v>320</v>
      </c>
      <c r="D159" s="172" t="s">
        <v>258</v>
      </c>
      <c r="E159" s="173" t="s">
        <v>666</v>
      </c>
      <c r="F159" s="174" t="s">
        <v>667</v>
      </c>
      <c r="G159" s="175" t="s">
        <v>604</v>
      </c>
      <c r="H159" s="176">
        <v>0.17999999999999999</v>
      </c>
      <c r="I159" s="177"/>
      <c r="J159" s="178">
        <f>ROUND(I159*H159,2)</f>
        <v>0</v>
      </c>
      <c r="K159" s="174" t="s">
        <v>658</v>
      </c>
      <c r="L159" s="39"/>
      <c r="M159" s="179" t="s">
        <v>1</v>
      </c>
      <c r="N159" s="180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342</v>
      </c>
      <c r="AT159" s="183" t="s">
        <v>258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342</v>
      </c>
      <c r="BM159" s="183" t="s">
        <v>2604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2605</v>
      </c>
      <c r="G160" s="14"/>
      <c r="H160" s="196">
        <v>0.17999999999999999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87</v>
      </c>
      <c r="AY160" s="194" t="s">
        <v>255</v>
      </c>
    </row>
    <row r="161" s="2" customFormat="1" ht="44.25" customHeight="1">
      <c r="A161" s="38"/>
      <c r="B161" s="171"/>
      <c r="C161" s="172" t="s">
        <v>325</v>
      </c>
      <c r="D161" s="172" t="s">
        <v>258</v>
      </c>
      <c r="E161" s="173" t="s">
        <v>670</v>
      </c>
      <c r="F161" s="174" t="s">
        <v>671</v>
      </c>
      <c r="G161" s="175" t="s">
        <v>604</v>
      </c>
      <c r="H161" s="176">
        <v>0.012</v>
      </c>
      <c r="I161" s="177"/>
      <c r="J161" s="178">
        <f>ROUND(I161*H161,2)</f>
        <v>0</v>
      </c>
      <c r="K161" s="174" t="s">
        <v>262</v>
      </c>
      <c r="L161" s="39"/>
      <c r="M161" s="219" t="s">
        <v>1</v>
      </c>
      <c r="N161" s="220" t="s">
        <v>44</v>
      </c>
      <c r="O161" s="221"/>
      <c r="P161" s="222">
        <f>O161*H161</f>
        <v>0</v>
      </c>
      <c r="Q161" s="222">
        <v>0</v>
      </c>
      <c r="R161" s="222">
        <f>Q161*H161</f>
        <v>0</v>
      </c>
      <c r="S161" s="222">
        <v>0</v>
      </c>
      <c r="T161" s="223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3" t="s">
        <v>342</v>
      </c>
      <c r="AT161" s="183" t="s">
        <v>258</v>
      </c>
      <c r="AU161" s="183" t="s">
        <v>90</v>
      </c>
      <c r="AY161" s="19" t="s">
        <v>255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19" t="s">
        <v>87</v>
      </c>
      <c r="BK161" s="184">
        <f>ROUND(I161*H161,2)</f>
        <v>0</v>
      </c>
      <c r="BL161" s="19" t="s">
        <v>342</v>
      </c>
      <c r="BM161" s="183" t="s">
        <v>2606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0:K161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2607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ROUND((SUM(BE134:BE344)),  2)</f>
        <v>0</v>
      </c>
      <c r="G33" s="38"/>
      <c r="H33" s="38"/>
      <c r="I33" s="128">
        <v>0.20999999999999999</v>
      </c>
      <c r="J33" s="127">
        <f>ROUND(((SUM(BE134:BE344))*I33),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ROUND((SUM(BF134:BF344)),  2)</f>
        <v>0</v>
      </c>
      <c r="G34" s="38"/>
      <c r="H34" s="38"/>
      <c r="I34" s="128">
        <v>0.12</v>
      </c>
      <c r="J34" s="127">
        <f>ROUND(((SUM(BF134:BF344))*I34),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ROUND((SUM(BG134:BG344)),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ROUND((SUM(BH134:BH344)),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ROUND((SUM(BI134:BI344)),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210.3 - Stavební úpravy - místnost č. 320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J135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J136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J154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J164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J170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J172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677</v>
      </c>
      <c r="E103" s="146"/>
      <c r="F103" s="146"/>
      <c r="G103" s="146"/>
      <c r="H103" s="146"/>
      <c r="I103" s="146"/>
      <c r="J103" s="147">
        <f>J173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678</v>
      </c>
      <c r="E104" s="146"/>
      <c r="F104" s="146"/>
      <c r="G104" s="146"/>
      <c r="H104" s="146"/>
      <c r="I104" s="146"/>
      <c r="J104" s="147">
        <f>J185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680</v>
      </c>
      <c r="E105" s="146"/>
      <c r="F105" s="146"/>
      <c r="G105" s="146"/>
      <c r="H105" s="146"/>
      <c r="I105" s="146"/>
      <c r="J105" s="147">
        <f>J222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681</v>
      </c>
      <c r="E106" s="146"/>
      <c r="F106" s="146"/>
      <c r="G106" s="146"/>
      <c r="H106" s="146"/>
      <c r="I106" s="146"/>
      <c r="J106" s="147">
        <f>J256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682</v>
      </c>
      <c r="E107" s="146"/>
      <c r="F107" s="146"/>
      <c r="G107" s="146"/>
      <c r="H107" s="146"/>
      <c r="I107" s="146"/>
      <c r="J107" s="147">
        <f>J294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40"/>
      <c r="C108" s="9"/>
      <c r="D108" s="141" t="s">
        <v>683</v>
      </c>
      <c r="E108" s="142"/>
      <c r="F108" s="142"/>
      <c r="G108" s="142"/>
      <c r="H108" s="142"/>
      <c r="I108" s="142"/>
      <c r="J108" s="143">
        <f>J331</f>
        <v>0</v>
      </c>
      <c r="K108" s="9"/>
      <c r="L108" s="14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44"/>
      <c r="C109" s="10"/>
      <c r="D109" s="145" t="s">
        <v>684</v>
      </c>
      <c r="E109" s="146"/>
      <c r="F109" s="146"/>
      <c r="G109" s="146"/>
      <c r="H109" s="146"/>
      <c r="I109" s="146"/>
      <c r="J109" s="147">
        <f>J332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44"/>
      <c r="C110" s="10"/>
      <c r="D110" s="145" t="s">
        <v>685</v>
      </c>
      <c r="E110" s="146"/>
      <c r="F110" s="146"/>
      <c r="G110" s="146"/>
      <c r="H110" s="146"/>
      <c r="I110" s="146"/>
      <c r="J110" s="147">
        <f>J334</f>
        <v>0</v>
      </c>
      <c r="K110" s="10"/>
      <c r="L110" s="14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44"/>
      <c r="C111" s="10"/>
      <c r="D111" s="145" t="s">
        <v>686</v>
      </c>
      <c r="E111" s="146"/>
      <c r="F111" s="146"/>
      <c r="G111" s="146"/>
      <c r="H111" s="146"/>
      <c r="I111" s="146"/>
      <c r="J111" s="147">
        <f>J336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687</v>
      </c>
      <c r="E112" s="146"/>
      <c r="F112" s="146"/>
      <c r="G112" s="146"/>
      <c r="H112" s="146"/>
      <c r="I112" s="146"/>
      <c r="J112" s="147">
        <f>J339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688</v>
      </c>
      <c r="E113" s="146"/>
      <c r="F113" s="146"/>
      <c r="G113" s="146"/>
      <c r="H113" s="146"/>
      <c r="I113" s="146"/>
      <c r="J113" s="147">
        <f>J341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689</v>
      </c>
      <c r="E114" s="146"/>
      <c r="F114" s="146"/>
      <c r="G114" s="146"/>
      <c r="H114" s="146"/>
      <c r="I114" s="146"/>
      <c r="J114" s="147">
        <f>J343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2" customFormat="1" ht="21.84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60"/>
      <c r="C116" s="61"/>
      <c r="D116" s="61"/>
      <c r="E116" s="61"/>
      <c r="F116" s="61"/>
      <c r="G116" s="61"/>
      <c r="H116" s="61"/>
      <c r="I116" s="61"/>
      <c r="J116" s="61"/>
      <c r="K116" s="61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20" s="2" customFormat="1" ht="6.96" customHeight="1">
      <c r="A120" s="38"/>
      <c r="B120" s="62"/>
      <c r="C120" s="63"/>
      <c r="D120" s="63"/>
      <c r="E120" s="63"/>
      <c r="F120" s="63"/>
      <c r="G120" s="63"/>
      <c r="H120" s="63"/>
      <c r="I120" s="63"/>
      <c r="J120" s="63"/>
      <c r="K120" s="63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24.96" customHeight="1">
      <c r="A121" s="38"/>
      <c r="B121" s="39"/>
      <c r="C121" s="23" t="s">
        <v>240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16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26.25" customHeight="1">
      <c r="A124" s="38"/>
      <c r="B124" s="39"/>
      <c r="C124" s="38"/>
      <c r="D124" s="38"/>
      <c r="E124" s="121" t="str">
        <f>E7</f>
        <v>UPRAVENO ZŠ Pionýrů, Sokolov, Oprava elektroinstalace učeben v 3.NP 1. stupně</v>
      </c>
      <c r="F124" s="32"/>
      <c r="G124" s="32"/>
      <c r="H124" s="32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230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67" t="str">
        <f>E9</f>
        <v>210.3 - Stavební úpravy - místnost č. 320</v>
      </c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22</v>
      </c>
      <c r="D128" s="38"/>
      <c r="E128" s="38"/>
      <c r="F128" s="27" t="str">
        <f>F12</f>
        <v>Pionýrů 1614, 356 01 Sokolov</v>
      </c>
      <c r="G128" s="38"/>
      <c r="H128" s="38"/>
      <c r="I128" s="32" t="s">
        <v>24</v>
      </c>
      <c r="J128" s="69" t="str">
        <f>IF(J12="","",J12)</f>
        <v>30. 1. 2026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26</v>
      </c>
      <c r="D130" s="38"/>
      <c r="E130" s="38"/>
      <c r="F130" s="27" t="str">
        <f>E15</f>
        <v>Město Sokolov</v>
      </c>
      <c r="G130" s="38"/>
      <c r="H130" s="38"/>
      <c r="I130" s="32" t="s">
        <v>33</v>
      </c>
      <c r="J130" s="36" t="str">
        <f>E21</f>
        <v>Josef Dryk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31</v>
      </c>
      <c r="D131" s="38"/>
      <c r="E131" s="38"/>
      <c r="F131" s="27" t="str">
        <f>IF(E18="","",E18)</f>
        <v>Vyplň údaj</v>
      </c>
      <c r="G131" s="38"/>
      <c r="H131" s="38"/>
      <c r="I131" s="32" t="s">
        <v>36</v>
      </c>
      <c r="J131" s="36" t="str">
        <f>E24</f>
        <v>Kateřina Smetanová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0.32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11" customFormat="1" ht="29.28" customHeight="1">
      <c r="A133" s="148"/>
      <c r="B133" s="149"/>
      <c r="C133" s="150" t="s">
        <v>241</v>
      </c>
      <c r="D133" s="151" t="s">
        <v>64</v>
      </c>
      <c r="E133" s="151" t="s">
        <v>60</v>
      </c>
      <c r="F133" s="151" t="s">
        <v>61</v>
      </c>
      <c r="G133" s="151" t="s">
        <v>242</v>
      </c>
      <c r="H133" s="151" t="s">
        <v>243</v>
      </c>
      <c r="I133" s="151" t="s">
        <v>244</v>
      </c>
      <c r="J133" s="151" t="s">
        <v>235</v>
      </c>
      <c r="K133" s="152" t="s">
        <v>245</v>
      </c>
      <c r="L133" s="153"/>
      <c r="M133" s="86" t="s">
        <v>1</v>
      </c>
      <c r="N133" s="87" t="s">
        <v>43</v>
      </c>
      <c r="O133" s="87" t="s">
        <v>246</v>
      </c>
      <c r="P133" s="87" t="s">
        <v>247</v>
      </c>
      <c r="Q133" s="87" t="s">
        <v>248</v>
      </c>
      <c r="R133" s="87" t="s">
        <v>249</v>
      </c>
      <c r="S133" s="87" t="s">
        <v>250</v>
      </c>
      <c r="T133" s="88" t="s">
        <v>251</v>
      </c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</row>
    <row r="134" s="2" customFormat="1" ht="22.8" customHeight="1">
      <c r="A134" s="38"/>
      <c r="B134" s="39"/>
      <c r="C134" s="93" t="s">
        <v>252</v>
      </c>
      <c r="D134" s="38"/>
      <c r="E134" s="38"/>
      <c r="F134" s="38"/>
      <c r="G134" s="38"/>
      <c r="H134" s="38"/>
      <c r="I134" s="38"/>
      <c r="J134" s="154">
        <f>BK134</f>
        <v>0</v>
      </c>
      <c r="K134" s="38"/>
      <c r="L134" s="39"/>
      <c r="M134" s="89"/>
      <c r="N134" s="73"/>
      <c r="O134" s="90"/>
      <c r="P134" s="155">
        <f>P135+P172+P331</f>
        <v>0</v>
      </c>
      <c r="Q134" s="90"/>
      <c r="R134" s="155">
        <f>R135+R172+R331</f>
        <v>0.66704807999999993</v>
      </c>
      <c r="S134" s="90"/>
      <c r="T134" s="156">
        <f>T135+T172+T331</f>
        <v>0.1266437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78</v>
      </c>
      <c r="AU134" s="19" t="s">
        <v>237</v>
      </c>
      <c r="BK134" s="157">
        <f>BK135+BK172+BK331</f>
        <v>0</v>
      </c>
    </row>
    <row r="135" s="12" customFormat="1" ht="25.92" customHeight="1">
      <c r="A135" s="12"/>
      <c r="B135" s="158"/>
      <c r="C135" s="12"/>
      <c r="D135" s="159" t="s">
        <v>78</v>
      </c>
      <c r="E135" s="160" t="s">
        <v>582</v>
      </c>
      <c r="F135" s="160" t="s">
        <v>583</v>
      </c>
      <c r="G135" s="12"/>
      <c r="H135" s="12"/>
      <c r="I135" s="161"/>
      <c r="J135" s="162">
        <f>BK135</f>
        <v>0</v>
      </c>
      <c r="K135" s="12"/>
      <c r="L135" s="158"/>
      <c r="M135" s="163"/>
      <c r="N135" s="164"/>
      <c r="O135" s="164"/>
      <c r="P135" s="165">
        <f>P136+P154+P164+P170</f>
        <v>0</v>
      </c>
      <c r="Q135" s="164"/>
      <c r="R135" s="165">
        <f>R136+R154+R164+R170</f>
        <v>0.46256729999999996</v>
      </c>
      <c r="S135" s="164"/>
      <c r="T135" s="166">
        <f>T136+T154+T164+T170</f>
        <v>0.00049056000000000002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59" t="s">
        <v>87</v>
      </c>
      <c r="AT135" s="167" t="s">
        <v>78</v>
      </c>
      <c r="AU135" s="167" t="s">
        <v>79</v>
      </c>
      <c r="AY135" s="159" t="s">
        <v>255</v>
      </c>
      <c r="BK135" s="168">
        <f>BK136+BK154+BK164+BK170</f>
        <v>0</v>
      </c>
    </row>
    <row r="136" s="12" customFormat="1" ht="22.8" customHeight="1">
      <c r="A136" s="12"/>
      <c r="B136" s="158"/>
      <c r="C136" s="12"/>
      <c r="D136" s="159" t="s">
        <v>78</v>
      </c>
      <c r="E136" s="169" t="s">
        <v>287</v>
      </c>
      <c r="F136" s="169" t="s">
        <v>690</v>
      </c>
      <c r="G136" s="12"/>
      <c r="H136" s="12"/>
      <c r="I136" s="161"/>
      <c r="J136" s="170">
        <f>BK136</f>
        <v>0</v>
      </c>
      <c r="K136" s="12"/>
      <c r="L136" s="158"/>
      <c r="M136" s="163"/>
      <c r="N136" s="164"/>
      <c r="O136" s="164"/>
      <c r="P136" s="165">
        <f>SUM(P137:P153)</f>
        <v>0</v>
      </c>
      <c r="Q136" s="164"/>
      <c r="R136" s="165">
        <f>SUM(R137:R153)</f>
        <v>0.46208633999999998</v>
      </c>
      <c r="S136" s="164"/>
      <c r="T136" s="166">
        <f>SUM(T137:T153)</f>
        <v>0.00049056000000000002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59" t="s">
        <v>87</v>
      </c>
      <c r="AT136" s="167" t="s">
        <v>78</v>
      </c>
      <c r="AU136" s="167" t="s">
        <v>87</v>
      </c>
      <c r="AY136" s="159" t="s">
        <v>255</v>
      </c>
      <c r="BK136" s="168">
        <f>SUM(BK137:BK153)</f>
        <v>0</v>
      </c>
    </row>
    <row r="137" s="2" customFormat="1" ht="24.15" customHeight="1">
      <c r="A137" s="38"/>
      <c r="B137" s="171"/>
      <c r="C137" s="172" t="s">
        <v>87</v>
      </c>
      <c r="D137" s="172" t="s">
        <v>258</v>
      </c>
      <c r="E137" s="173" t="s">
        <v>702</v>
      </c>
      <c r="F137" s="174" t="s">
        <v>703</v>
      </c>
      <c r="G137" s="175" t="s">
        <v>693</v>
      </c>
      <c r="H137" s="176">
        <v>23.658999999999999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0.0030000000000000001</v>
      </c>
      <c r="R137" s="181">
        <f>Q137*H137</f>
        <v>0.070976999999999998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2608</v>
      </c>
    </row>
    <row r="138" s="13" customFormat="1">
      <c r="A138" s="13"/>
      <c r="B138" s="185"/>
      <c r="C138" s="13"/>
      <c r="D138" s="186" t="s">
        <v>265</v>
      </c>
      <c r="E138" s="187" t="s">
        <v>1</v>
      </c>
      <c r="F138" s="188" t="s">
        <v>2277</v>
      </c>
      <c r="G138" s="13"/>
      <c r="H138" s="187" t="s">
        <v>1</v>
      </c>
      <c r="I138" s="189"/>
      <c r="J138" s="13"/>
      <c r="K138" s="13"/>
      <c r="L138" s="185"/>
      <c r="M138" s="190"/>
      <c r="N138" s="191"/>
      <c r="O138" s="191"/>
      <c r="P138" s="191"/>
      <c r="Q138" s="191"/>
      <c r="R138" s="191"/>
      <c r="S138" s="191"/>
      <c r="T138" s="19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187" t="s">
        <v>265</v>
      </c>
      <c r="AU138" s="187" t="s">
        <v>90</v>
      </c>
      <c r="AV138" s="13" t="s">
        <v>87</v>
      </c>
      <c r="AW138" s="13" t="s">
        <v>35</v>
      </c>
      <c r="AX138" s="13" t="s">
        <v>79</v>
      </c>
      <c r="AY138" s="187" t="s">
        <v>255</v>
      </c>
    </row>
    <row r="139" s="14" customFormat="1">
      <c r="A139" s="14"/>
      <c r="B139" s="193"/>
      <c r="C139" s="14"/>
      <c r="D139" s="186" t="s">
        <v>265</v>
      </c>
      <c r="E139" s="194" t="s">
        <v>1</v>
      </c>
      <c r="F139" s="195" t="s">
        <v>2609</v>
      </c>
      <c r="G139" s="14"/>
      <c r="H139" s="196">
        <v>19.635000000000002</v>
      </c>
      <c r="I139" s="197"/>
      <c r="J139" s="14"/>
      <c r="K139" s="14"/>
      <c r="L139" s="193"/>
      <c r="M139" s="198"/>
      <c r="N139" s="199"/>
      <c r="O139" s="199"/>
      <c r="P139" s="199"/>
      <c r="Q139" s="199"/>
      <c r="R139" s="199"/>
      <c r="S139" s="199"/>
      <c r="T139" s="20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194" t="s">
        <v>265</v>
      </c>
      <c r="AU139" s="194" t="s">
        <v>90</v>
      </c>
      <c r="AV139" s="14" t="s">
        <v>90</v>
      </c>
      <c r="AW139" s="14" t="s">
        <v>35</v>
      </c>
      <c r="AX139" s="14" t="s">
        <v>79</v>
      </c>
      <c r="AY139" s="194" t="s">
        <v>255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2208</v>
      </c>
      <c r="G140" s="14"/>
      <c r="H140" s="196">
        <v>-0.376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79</v>
      </c>
      <c r="AY140" s="194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2610</v>
      </c>
      <c r="G141" s="14"/>
      <c r="H141" s="196">
        <v>4.4000000000000004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23.658999999999999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7.8" customHeight="1">
      <c r="A143" s="38"/>
      <c r="B143" s="171"/>
      <c r="C143" s="172" t="s">
        <v>90</v>
      </c>
      <c r="D143" s="172" t="s">
        <v>258</v>
      </c>
      <c r="E143" s="173" t="s">
        <v>708</v>
      </c>
      <c r="F143" s="174" t="s">
        <v>709</v>
      </c>
      <c r="G143" s="175" t="s">
        <v>693</v>
      </c>
      <c r="H143" s="176">
        <v>23.658999999999999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0.016500000000000001</v>
      </c>
      <c r="R143" s="181">
        <f>Q143*H143</f>
        <v>0.39037349999999998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270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2611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2277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2609</v>
      </c>
      <c r="G145" s="14"/>
      <c r="H145" s="196">
        <v>19.635000000000002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4" customFormat="1">
      <c r="A146" s="14"/>
      <c r="B146" s="193"/>
      <c r="C146" s="14"/>
      <c r="D146" s="186" t="s">
        <v>265</v>
      </c>
      <c r="E146" s="194" t="s">
        <v>1</v>
      </c>
      <c r="F146" s="195" t="s">
        <v>2208</v>
      </c>
      <c r="G146" s="14"/>
      <c r="H146" s="196">
        <v>-0.376</v>
      </c>
      <c r="I146" s="197"/>
      <c r="J146" s="14"/>
      <c r="K146" s="14"/>
      <c r="L146" s="193"/>
      <c r="M146" s="198"/>
      <c r="N146" s="199"/>
      <c r="O146" s="199"/>
      <c r="P146" s="199"/>
      <c r="Q146" s="199"/>
      <c r="R146" s="199"/>
      <c r="S146" s="199"/>
      <c r="T146" s="20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194" t="s">
        <v>265</v>
      </c>
      <c r="AU146" s="194" t="s">
        <v>90</v>
      </c>
      <c r="AV146" s="14" t="s">
        <v>90</v>
      </c>
      <c r="AW146" s="14" t="s">
        <v>35</v>
      </c>
      <c r="AX146" s="14" t="s">
        <v>79</v>
      </c>
      <c r="AY146" s="194" t="s">
        <v>255</v>
      </c>
    </row>
    <row r="147" s="14" customFormat="1">
      <c r="A147" s="14"/>
      <c r="B147" s="193"/>
      <c r="C147" s="14"/>
      <c r="D147" s="186" t="s">
        <v>265</v>
      </c>
      <c r="E147" s="194" t="s">
        <v>1</v>
      </c>
      <c r="F147" s="195" t="s">
        <v>2610</v>
      </c>
      <c r="G147" s="14"/>
      <c r="H147" s="196">
        <v>4.4000000000000004</v>
      </c>
      <c r="I147" s="197"/>
      <c r="J147" s="14"/>
      <c r="K147" s="14"/>
      <c r="L147" s="193"/>
      <c r="M147" s="198"/>
      <c r="N147" s="199"/>
      <c r="O147" s="199"/>
      <c r="P147" s="199"/>
      <c r="Q147" s="199"/>
      <c r="R147" s="199"/>
      <c r="S147" s="199"/>
      <c r="T147" s="20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194" t="s">
        <v>265</v>
      </c>
      <c r="AU147" s="194" t="s">
        <v>90</v>
      </c>
      <c r="AV147" s="14" t="s">
        <v>90</v>
      </c>
      <c r="AW147" s="14" t="s">
        <v>35</v>
      </c>
      <c r="AX147" s="14" t="s">
        <v>79</v>
      </c>
      <c r="AY147" s="194" t="s">
        <v>255</v>
      </c>
    </row>
    <row r="148" s="15" customFormat="1">
      <c r="A148" s="15"/>
      <c r="B148" s="201"/>
      <c r="C148" s="15"/>
      <c r="D148" s="186" t="s">
        <v>265</v>
      </c>
      <c r="E148" s="202" t="s">
        <v>1</v>
      </c>
      <c r="F148" s="203" t="s">
        <v>269</v>
      </c>
      <c r="G148" s="15"/>
      <c r="H148" s="204">
        <v>23.658999999999999</v>
      </c>
      <c r="I148" s="205"/>
      <c r="J148" s="15"/>
      <c r="K148" s="15"/>
      <c r="L148" s="201"/>
      <c r="M148" s="206"/>
      <c r="N148" s="207"/>
      <c r="O148" s="207"/>
      <c r="P148" s="207"/>
      <c r="Q148" s="207"/>
      <c r="R148" s="207"/>
      <c r="S148" s="207"/>
      <c r="T148" s="208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02" t="s">
        <v>265</v>
      </c>
      <c r="AU148" s="202" t="s">
        <v>90</v>
      </c>
      <c r="AV148" s="15" t="s">
        <v>270</v>
      </c>
      <c r="AW148" s="15" t="s">
        <v>35</v>
      </c>
      <c r="AX148" s="15" t="s">
        <v>87</v>
      </c>
      <c r="AY148" s="202" t="s">
        <v>255</v>
      </c>
    </row>
    <row r="149" s="2" customFormat="1" ht="33" customHeight="1">
      <c r="A149" s="38"/>
      <c r="B149" s="171"/>
      <c r="C149" s="172" t="s">
        <v>268</v>
      </c>
      <c r="D149" s="172" t="s">
        <v>258</v>
      </c>
      <c r="E149" s="173" t="s">
        <v>711</v>
      </c>
      <c r="F149" s="174" t="s">
        <v>712</v>
      </c>
      <c r="G149" s="175" t="s">
        <v>693</v>
      </c>
      <c r="H149" s="176">
        <v>8.1760000000000002</v>
      </c>
      <c r="I149" s="177"/>
      <c r="J149" s="178">
        <f>ROUND(I149*H149,2)</f>
        <v>0</v>
      </c>
      <c r="K149" s="174" t="s">
        <v>262</v>
      </c>
      <c r="L149" s="39"/>
      <c r="M149" s="179" t="s">
        <v>1</v>
      </c>
      <c r="N149" s="180" t="s">
        <v>44</v>
      </c>
      <c r="O149" s="77"/>
      <c r="P149" s="181">
        <f>O149*H149</f>
        <v>0</v>
      </c>
      <c r="Q149" s="181">
        <v>9.0000000000000006E-05</v>
      </c>
      <c r="R149" s="181">
        <f>Q149*H149</f>
        <v>0.00073584000000000008</v>
      </c>
      <c r="S149" s="181">
        <v>6.0000000000000002E-05</v>
      </c>
      <c r="T149" s="182">
        <f>S149*H149</f>
        <v>0.00049056000000000002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83" t="s">
        <v>270</v>
      </c>
      <c r="AT149" s="183" t="s">
        <v>258</v>
      </c>
      <c r="AU149" s="183" t="s">
        <v>90</v>
      </c>
      <c r="AY149" s="19" t="s">
        <v>255</v>
      </c>
      <c r="BE149" s="184">
        <f>IF(N149="základní",J149,0)</f>
        <v>0</v>
      </c>
      <c r="BF149" s="184">
        <f>IF(N149="snížená",J149,0)</f>
        <v>0</v>
      </c>
      <c r="BG149" s="184">
        <f>IF(N149="zákl. přenesená",J149,0)</f>
        <v>0</v>
      </c>
      <c r="BH149" s="184">
        <f>IF(N149="sníž. přenesená",J149,0)</f>
        <v>0</v>
      </c>
      <c r="BI149" s="184">
        <f>IF(N149="nulová",J149,0)</f>
        <v>0</v>
      </c>
      <c r="BJ149" s="19" t="s">
        <v>87</v>
      </c>
      <c r="BK149" s="184">
        <f>ROUND(I149*H149,2)</f>
        <v>0</v>
      </c>
      <c r="BL149" s="19" t="s">
        <v>270</v>
      </c>
      <c r="BM149" s="183" t="s">
        <v>2612</v>
      </c>
    </row>
    <row r="150" s="13" customFormat="1">
      <c r="A150" s="13"/>
      <c r="B150" s="185"/>
      <c r="C150" s="13"/>
      <c r="D150" s="186" t="s">
        <v>265</v>
      </c>
      <c r="E150" s="187" t="s">
        <v>1</v>
      </c>
      <c r="F150" s="188" t="s">
        <v>714</v>
      </c>
      <c r="G150" s="13"/>
      <c r="H150" s="187" t="s">
        <v>1</v>
      </c>
      <c r="I150" s="189"/>
      <c r="J150" s="13"/>
      <c r="K150" s="13"/>
      <c r="L150" s="185"/>
      <c r="M150" s="190"/>
      <c r="N150" s="191"/>
      <c r="O150" s="191"/>
      <c r="P150" s="191"/>
      <c r="Q150" s="191"/>
      <c r="R150" s="191"/>
      <c r="S150" s="191"/>
      <c r="T150" s="19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187" t="s">
        <v>265</v>
      </c>
      <c r="AU150" s="187" t="s">
        <v>90</v>
      </c>
      <c r="AV150" s="13" t="s">
        <v>87</v>
      </c>
      <c r="AW150" s="13" t="s">
        <v>35</v>
      </c>
      <c r="AX150" s="13" t="s">
        <v>79</v>
      </c>
      <c r="AY150" s="187" t="s">
        <v>255</v>
      </c>
    </row>
    <row r="151" s="14" customFormat="1">
      <c r="A151" s="14"/>
      <c r="B151" s="193"/>
      <c r="C151" s="14"/>
      <c r="D151" s="186" t="s">
        <v>265</v>
      </c>
      <c r="E151" s="194" t="s">
        <v>1</v>
      </c>
      <c r="F151" s="195" t="s">
        <v>715</v>
      </c>
      <c r="G151" s="14"/>
      <c r="H151" s="196">
        <v>1.5760000000000001</v>
      </c>
      <c r="I151" s="197"/>
      <c r="J151" s="14"/>
      <c r="K151" s="14"/>
      <c r="L151" s="193"/>
      <c r="M151" s="198"/>
      <c r="N151" s="199"/>
      <c r="O151" s="199"/>
      <c r="P151" s="199"/>
      <c r="Q151" s="199"/>
      <c r="R151" s="199"/>
      <c r="S151" s="199"/>
      <c r="T151" s="20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194" t="s">
        <v>265</v>
      </c>
      <c r="AU151" s="194" t="s">
        <v>90</v>
      </c>
      <c r="AV151" s="14" t="s">
        <v>90</v>
      </c>
      <c r="AW151" s="14" t="s">
        <v>35</v>
      </c>
      <c r="AX151" s="14" t="s">
        <v>79</v>
      </c>
      <c r="AY151" s="194" t="s">
        <v>255</v>
      </c>
    </row>
    <row r="152" s="14" customFormat="1">
      <c r="A152" s="14"/>
      <c r="B152" s="193"/>
      <c r="C152" s="14"/>
      <c r="D152" s="186" t="s">
        <v>265</v>
      </c>
      <c r="E152" s="194" t="s">
        <v>1</v>
      </c>
      <c r="F152" s="195" t="s">
        <v>2613</v>
      </c>
      <c r="G152" s="14"/>
      <c r="H152" s="196">
        <v>6.5999999999999996</v>
      </c>
      <c r="I152" s="197"/>
      <c r="J152" s="14"/>
      <c r="K152" s="14"/>
      <c r="L152" s="193"/>
      <c r="M152" s="198"/>
      <c r="N152" s="199"/>
      <c r="O152" s="199"/>
      <c r="P152" s="199"/>
      <c r="Q152" s="199"/>
      <c r="R152" s="199"/>
      <c r="S152" s="199"/>
      <c r="T152" s="20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4" t="s">
        <v>265</v>
      </c>
      <c r="AU152" s="194" t="s">
        <v>90</v>
      </c>
      <c r="AV152" s="14" t="s">
        <v>90</v>
      </c>
      <c r="AW152" s="14" t="s">
        <v>35</v>
      </c>
      <c r="AX152" s="14" t="s">
        <v>79</v>
      </c>
      <c r="AY152" s="194" t="s">
        <v>255</v>
      </c>
    </row>
    <row r="153" s="15" customFormat="1">
      <c r="A153" s="15"/>
      <c r="B153" s="201"/>
      <c r="C153" s="15"/>
      <c r="D153" s="186" t="s">
        <v>265</v>
      </c>
      <c r="E153" s="202" t="s">
        <v>1</v>
      </c>
      <c r="F153" s="203" t="s">
        <v>269</v>
      </c>
      <c r="G153" s="15"/>
      <c r="H153" s="204">
        <v>8.1760000000000002</v>
      </c>
      <c r="I153" s="205"/>
      <c r="J153" s="15"/>
      <c r="K153" s="15"/>
      <c r="L153" s="201"/>
      <c r="M153" s="206"/>
      <c r="N153" s="207"/>
      <c r="O153" s="207"/>
      <c r="P153" s="207"/>
      <c r="Q153" s="207"/>
      <c r="R153" s="207"/>
      <c r="S153" s="207"/>
      <c r="T153" s="208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02" t="s">
        <v>265</v>
      </c>
      <c r="AU153" s="202" t="s">
        <v>90</v>
      </c>
      <c r="AV153" s="15" t="s">
        <v>270</v>
      </c>
      <c r="AW153" s="15" t="s">
        <v>35</v>
      </c>
      <c r="AX153" s="15" t="s">
        <v>87</v>
      </c>
      <c r="AY153" s="202" t="s">
        <v>255</v>
      </c>
    </row>
    <row r="154" s="12" customFormat="1" ht="22.8" customHeight="1">
      <c r="A154" s="12"/>
      <c r="B154" s="158"/>
      <c r="C154" s="12"/>
      <c r="D154" s="159" t="s">
        <v>78</v>
      </c>
      <c r="E154" s="169" t="s">
        <v>301</v>
      </c>
      <c r="F154" s="169" t="s">
        <v>584</v>
      </c>
      <c r="G154" s="12"/>
      <c r="H154" s="12"/>
      <c r="I154" s="161"/>
      <c r="J154" s="170">
        <f>BK154</f>
        <v>0</v>
      </c>
      <c r="K154" s="12"/>
      <c r="L154" s="158"/>
      <c r="M154" s="163"/>
      <c r="N154" s="164"/>
      <c r="O154" s="164"/>
      <c r="P154" s="165">
        <f>SUM(P155:P163)</f>
        <v>0</v>
      </c>
      <c r="Q154" s="164"/>
      <c r="R154" s="165">
        <f>SUM(R155:R163)</f>
        <v>0.00048096000000000006</v>
      </c>
      <c r="S154" s="164"/>
      <c r="T154" s="166">
        <f>SUM(T155:T163)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159" t="s">
        <v>87</v>
      </c>
      <c r="AT154" s="167" t="s">
        <v>78</v>
      </c>
      <c r="AU154" s="167" t="s">
        <v>87</v>
      </c>
      <c r="AY154" s="159" t="s">
        <v>255</v>
      </c>
      <c r="BK154" s="168">
        <f>SUM(BK155:BK163)</f>
        <v>0</v>
      </c>
    </row>
    <row r="155" s="2" customFormat="1" ht="37.8" customHeight="1">
      <c r="A155" s="38"/>
      <c r="B155" s="171"/>
      <c r="C155" s="172" t="s">
        <v>270</v>
      </c>
      <c r="D155" s="172" t="s">
        <v>258</v>
      </c>
      <c r="E155" s="173" t="s">
        <v>718</v>
      </c>
      <c r="F155" s="174" t="s">
        <v>719</v>
      </c>
      <c r="G155" s="175" t="s">
        <v>693</v>
      </c>
      <c r="H155" s="176">
        <v>9.9800000000000004</v>
      </c>
      <c r="I155" s="177"/>
      <c r="J155" s="178">
        <f>ROUND(I155*H155,2)</f>
        <v>0</v>
      </c>
      <c r="K155" s="174" t="s">
        <v>262</v>
      </c>
      <c r="L155" s="39"/>
      <c r="M155" s="179" t="s">
        <v>1</v>
      </c>
      <c r="N155" s="180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270</v>
      </c>
      <c r="AT155" s="183" t="s">
        <v>258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2614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2615</v>
      </c>
      <c r="G156" s="14"/>
      <c r="H156" s="196">
        <v>9.9800000000000004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87</v>
      </c>
      <c r="AY156" s="194" t="s">
        <v>255</v>
      </c>
    </row>
    <row r="157" s="2" customFormat="1" ht="37.8" customHeight="1">
      <c r="A157" s="38"/>
      <c r="B157" s="171"/>
      <c r="C157" s="172" t="s">
        <v>282</v>
      </c>
      <c r="D157" s="172" t="s">
        <v>258</v>
      </c>
      <c r="E157" s="173" t="s">
        <v>722</v>
      </c>
      <c r="F157" s="174" t="s">
        <v>723</v>
      </c>
      <c r="G157" s="175" t="s">
        <v>693</v>
      </c>
      <c r="H157" s="176">
        <v>8.1760000000000002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1.0000000000000001E-05</v>
      </c>
      <c r="R157" s="181">
        <f>Q157*H157</f>
        <v>8.1760000000000003E-05</v>
      </c>
      <c r="S157" s="181">
        <v>0</v>
      </c>
      <c r="T157" s="18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270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270</v>
      </c>
      <c r="BM157" s="183" t="s">
        <v>2616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714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4" customFormat="1">
      <c r="A159" s="14"/>
      <c r="B159" s="193"/>
      <c r="C159" s="14"/>
      <c r="D159" s="186" t="s">
        <v>265</v>
      </c>
      <c r="E159" s="194" t="s">
        <v>1</v>
      </c>
      <c r="F159" s="195" t="s">
        <v>715</v>
      </c>
      <c r="G159" s="14"/>
      <c r="H159" s="196">
        <v>1.5760000000000001</v>
      </c>
      <c r="I159" s="197"/>
      <c r="J159" s="14"/>
      <c r="K159" s="14"/>
      <c r="L159" s="193"/>
      <c r="M159" s="198"/>
      <c r="N159" s="199"/>
      <c r="O159" s="199"/>
      <c r="P159" s="199"/>
      <c r="Q159" s="199"/>
      <c r="R159" s="199"/>
      <c r="S159" s="199"/>
      <c r="T159" s="20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194" t="s">
        <v>265</v>
      </c>
      <c r="AU159" s="194" t="s">
        <v>90</v>
      </c>
      <c r="AV159" s="14" t="s">
        <v>90</v>
      </c>
      <c r="AW159" s="14" t="s">
        <v>35</v>
      </c>
      <c r="AX159" s="14" t="s">
        <v>79</v>
      </c>
      <c r="AY159" s="194" t="s">
        <v>255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2613</v>
      </c>
      <c r="G160" s="14"/>
      <c r="H160" s="196">
        <v>6.5999999999999996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79</v>
      </c>
      <c r="AY160" s="194" t="s">
        <v>255</v>
      </c>
    </row>
    <row r="161" s="15" customFormat="1">
      <c r="A161" s="15"/>
      <c r="B161" s="201"/>
      <c r="C161" s="15"/>
      <c r="D161" s="186" t="s">
        <v>265</v>
      </c>
      <c r="E161" s="202" t="s">
        <v>1</v>
      </c>
      <c r="F161" s="203" t="s">
        <v>269</v>
      </c>
      <c r="G161" s="15"/>
      <c r="H161" s="204">
        <v>8.1760000000000002</v>
      </c>
      <c r="I161" s="205"/>
      <c r="J161" s="15"/>
      <c r="K161" s="15"/>
      <c r="L161" s="201"/>
      <c r="M161" s="206"/>
      <c r="N161" s="207"/>
      <c r="O161" s="207"/>
      <c r="P161" s="207"/>
      <c r="Q161" s="207"/>
      <c r="R161" s="207"/>
      <c r="S161" s="207"/>
      <c r="T161" s="20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02" t="s">
        <v>265</v>
      </c>
      <c r="AU161" s="202" t="s">
        <v>90</v>
      </c>
      <c r="AV161" s="15" t="s">
        <v>270</v>
      </c>
      <c r="AW161" s="15" t="s">
        <v>35</v>
      </c>
      <c r="AX161" s="15" t="s">
        <v>87</v>
      </c>
      <c r="AY161" s="202" t="s">
        <v>255</v>
      </c>
    </row>
    <row r="162" s="2" customFormat="1" ht="37.8" customHeight="1">
      <c r="A162" s="38"/>
      <c r="B162" s="171"/>
      <c r="C162" s="172" t="s">
        <v>287</v>
      </c>
      <c r="D162" s="172" t="s">
        <v>258</v>
      </c>
      <c r="E162" s="173" t="s">
        <v>725</v>
      </c>
      <c r="F162" s="174" t="s">
        <v>726</v>
      </c>
      <c r="G162" s="175" t="s">
        <v>693</v>
      </c>
      <c r="H162" s="176">
        <v>9.9800000000000004</v>
      </c>
      <c r="I162" s="177"/>
      <c r="J162" s="178">
        <f>ROUND(I162*H162,2)</f>
        <v>0</v>
      </c>
      <c r="K162" s="174" t="s">
        <v>262</v>
      </c>
      <c r="L162" s="39"/>
      <c r="M162" s="179" t="s">
        <v>1</v>
      </c>
      <c r="N162" s="180" t="s">
        <v>44</v>
      </c>
      <c r="O162" s="77"/>
      <c r="P162" s="181">
        <f>O162*H162</f>
        <v>0</v>
      </c>
      <c r="Q162" s="181">
        <v>4.0000000000000003E-05</v>
      </c>
      <c r="R162" s="181">
        <f>Q162*H162</f>
        <v>0.00039920000000000005</v>
      </c>
      <c r="S162" s="181">
        <v>0</v>
      </c>
      <c r="T162" s="18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83" t="s">
        <v>270</v>
      </c>
      <c r="AT162" s="183" t="s">
        <v>258</v>
      </c>
      <c r="AU162" s="183" t="s">
        <v>90</v>
      </c>
      <c r="AY162" s="19" t="s">
        <v>255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19" t="s">
        <v>87</v>
      </c>
      <c r="BK162" s="184">
        <f>ROUND(I162*H162,2)</f>
        <v>0</v>
      </c>
      <c r="BL162" s="19" t="s">
        <v>270</v>
      </c>
      <c r="BM162" s="183" t="s">
        <v>2617</v>
      </c>
    </row>
    <row r="163" s="14" customFormat="1">
      <c r="A163" s="14"/>
      <c r="B163" s="193"/>
      <c r="C163" s="14"/>
      <c r="D163" s="186" t="s">
        <v>265</v>
      </c>
      <c r="E163" s="194" t="s">
        <v>1</v>
      </c>
      <c r="F163" s="195" t="s">
        <v>2615</v>
      </c>
      <c r="G163" s="14"/>
      <c r="H163" s="196">
        <v>9.9800000000000004</v>
      </c>
      <c r="I163" s="197"/>
      <c r="J163" s="14"/>
      <c r="K163" s="14"/>
      <c r="L163" s="193"/>
      <c r="M163" s="198"/>
      <c r="N163" s="199"/>
      <c r="O163" s="199"/>
      <c r="P163" s="199"/>
      <c r="Q163" s="199"/>
      <c r="R163" s="199"/>
      <c r="S163" s="199"/>
      <c r="T163" s="20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194" t="s">
        <v>265</v>
      </c>
      <c r="AU163" s="194" t="s">
        <v>90</v>
      </c>
      <c r="AV163" s="14" t="s">
        <v>90</v>
      </c>
      <c r="AW163" s="14" t="s">
        <v>35</v>
      </c>
      <c r="AX163" s="14" t="s">
        <v>87</v>
      </c>
      <c r="AY163" s="194" t="s">
        <v>255</v>
      </c>
    </row>
    <row r="164" s="12" customFormat="1" ht="22.8" customHeight="1">
      <c r="A164" s="12"/>
      <c r="B164" s="158"/>
      <c r="C164" s="12"/>
      <c r="D164" s="159" t="s">
        <v>78</v>
      </c>
      <c r="E164" s="169" t="s">
        <v>600</v>
      </c>
      <c r="F164" s="169" t="s">
        <v>601</v>
      </c>
      <c r="G164" s="12"/>
      <c r="H164" s="12"/>
      <c r="I164" s="161"/>
      <c r="J164" s="170">
        <f>BK164</f>
        <v>0</v>
      </c>
      <c r="K164" s="12"/>
      <c r="L164" s="158"/>
      <c r="M164" s="163"/>
      <c r="N164" s="164"/>
      <c r="O164" s="164"/>
      <c r="P164" s="165">
        <f>SUM(P165:P169)</f>
        <v>0</v>
      </c>
      <c r="Q164" s="164"/>
      <c r="R164" s="165">
        <f>SUM(R165:R169)</f>
        <v>0</v>
      </c>
      <c r="S164" s="164"/>
      <c r="T164" s="166">
        <f>SUM(T165:T169)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159" t="s">
        <v>87</v>
      </c>
      <c r="AT164" s="167" t="s">
        <v>78</v>
      </c>
      <c r="AU164" s="167" t="s">
        <v>87</v>
      </c>
      <c r="AY164" s="159" t="s">
        <v>255</v>
      </c>
      <c r="BK164" s="168">
        <f>SUM(BK165:BK169)</f>
        <v>0</v>
      </c>
    </row>
    <row r="165" s="2" customFormat="1" ht="37.8" customHeight="1">
      <c r="A165" s="38"/>
      <c r="B165" s="171"/>
      <c r="C165" s="172" t="s">
        <v>291</v>
      </c>
      <c r="D165" s="172" t="s">
        <v>258</v>
      </c>
      <c r="E165" s="173" t="s">
        <v>728</v>
      </c>
      <c r="F165" s="174" t="s">
        <v>729</v>
      </c>
      <c r="G165" s="175" t="s">
        <v>604</v>
      </c>
      <c r="H165" s="176">
        <v>0.127</v>
      </c>
      <c r="I165" s="177"/>
      <c r="J165" s="178">
        <f>ROUND(I165*H165,2)</f>
        <v>0</v>
      </c>
      <c r="K165" s="174" t="s">
        <v>262</v>
      </c>
      <c r="L165" s="39"/>
      <c r="M165" s="179" t="s">
        <v>1</v>
      </c>
      <c r="N165" s="180" t="s">
        <v>44</v>
      </c>
      <c r="O165" s="77"/>
      <c r="P165" s="181">
        <f>O165*H165</f>
        <v>0</v>
      </c>
      <c r="Q165" s="181">
        <v>0</v>
      </c>
      <c r="R165" s="181">
        <f>Q165*H165</f>
        <v>0</v>
      </c>
      <c r="S165" s="181">
        <v>0</v>
      </c>
      <c r="T165" s="18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83" t="s">
        <v>270</v>
      </c>
      <c r="AT165" s="183" t="s">
        <v>258</v>
      </c>
      <c r="AU165" s="183" t="s">
        <v>90</v>
      </c>
      <c r="AY165" s="19" t="s">
        <v>255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19" t="s">
        <v>87</v>
      </c>
      <c r="BK165" s="184">
        <f>ROUND(I165*H165,2)</f>
        <v>0</v>
      </c>
      <c r="BL165" s="19" t="s">
        <v>270</v>
      </c>
      <c r="BM165" s="183" t="s">
        <v>2618</v>
      </c>
    </row>
    <row r="166" s="2" customFormat="1" ht="33" customHeight="1">
      <c r="A166" s="38"/>
      <c r="B166" s="171"/>
      <c r="C166" s="172" t="s">
        <v>280</v>
      </c>
      <c r="D166" s="172" t="s">
        <v>258</v>
      </c>
      <c r="E166" s="173" t="s">
        <v>606</v>
      </c>
      <c r="F166" s="174" t="s">
        <v>607</v>
      </c>
      <c r="G166" s="175" t="s">
        <v>604</v>
      </c>
      <c r="H166" s="176">
        <v>0.127</v>
      </c>
      <c r="I166" s="177"/>
      <c r="J166" s="178">
        <f>ROUND(I166*H166,2)</f>
        <v>0</v>
      </c>
      <c r="K166" s="174" t="s">
        <v>262</v>
      </c>
      <c r="L166" s="39"/>
      <c r="M166" s="179" t="s">
        <v>1</v>
      </c>
      <c r="N166" s="180" t="s">
        <v>44</v>
      </c>
      <c r="O166" s="77"/>
      <c r="P166" s="181">
        <f>O166*H166</f>
        <v>0</v>
      </c>
      <c r="Q166" s="181">
        <v>0</v>
      </c>
      <c r="R166" s="181">
        <f>Q166*H166</f>
        <v>0</v>
      </c>
      <c r="S166" s="181">
        <v>0</v>
      </c>
      <c r="T166" s="18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83" t="s">
        <v>270</v>
      </c>
      <c r="AT166" s="183" t="s">
        <v>258</v>
      </c>
      <c r="AU166" s="183" t="s">
        <v>90</v>
      </c>
      <c r="AY166" s="19" t="s">
        <v>255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19" t="s">
        <v>87</v>
      </c>
      <c r="BK166" s="184">
        <f>ROUND(I166*H166,2)</f>
        <v>0</v>
      </c>
      <c r="BL166" s="19" t="s">
        <v>270</v>
      </c>
      <c r="BM166" s="183" t="s">
        <v>2619</v>
      </c>
    </row>
    <row r="167" s="2" customFormat="1" ht="44.25" customHeight="1">
      <c r="A167" s="38"/>
      <c r="B167" s="171"/>
      <c r="C167" s="172" t="s">
        <v>301</v>
      </c>
      <c r="D167" s="172" t="s">
        <v>258</v>
      </c>
      <c r="E167" s="173" t="s">
        <v>609</v>
      </c>
      <c r="F167" s="174" t="s">
        <v>732</v>
      </c>
      <c r="G167" s="175" t="s">
        <v>604</v>
      </c>
      <c r="H167" s="176">
        <v>1.905</v>
      </c>
      <c r="I167" s="177"/>
      <c r="J167" s="178">
        <f>ROUND(I167*H167,2)</f>
        <v>0</v>
      </c>
      <c r="K167" s="174" t="s">
        <v>262</v>
      </c>
      <c r="L167" s="39"/>
      <c r="M167" s="179" t="s">
        <v>1</v>
      </c>
      <c r="N167" s="180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270</v>
      </c>
      <c r="AT167" s="183" t="s">
        <v>258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2620</v>
      </c>
    </row>
    <row r="168" s="14" customFormat="1">
      <c r="A168" s="14"/>
      <c r="B168" s="193"/>
      <c r="C168" s="14"/>
      <c r="D168" s="186" t="s">
        <v>265</v>
      </c>
      <c r="E168" s="194" t="s">
        <v>1</v>
      </c>
      <c r="F168" s="195" t="s">
        <v>2621</v>
      </c>
      <c r="G168" s="14"/>
      <c r="H168" s="196">
        <v>1.905</v>
      </c>
      <c r="I168" s="197"/>
      <c r="J168" s="14"/>
      <c r="K168" s="14"/>
      <c r="L168" s="193"/>
      <c r="M168" s="198"/>
      <c r="N168" s="199"/>
      <c r="O168" s="199"/>
      <c r="P168" s="199"/>
      <c r="Q168" s="199"/>
      <c r="R168" s="199"/>
      <c r="S168" s="199"/>
      <c r="T168" s="20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4" t="s">
        <v>265</v>
      </c>
      <c r="AU168" s="194" t="s">
        <v>90</v>
      </c>
      <c r="AV168" s="14" t="s">
        <v>90</v>
      </c>
      <c r="AW168" s="14" t="s">
        <v>35</v>
      </c>
      <c r="AX168" s="14" t="s">
        <v>87</v>
      </c>
      <c r="AY168" s="194" t="s">
        <v>255</v>
      </c>
    </row>
    <row r="169" s="2" customFormat="1" ht="44.25" customHeight="1">
      <c r="A169" s="38"/>
      <c r="B169" s="171"/>
      <c r="C169" s="172" t="s">
        <v>307</v>
      </c>
      <c r="D169" s="172" t="s">
        <v>258</v>
      </c>
      <c r="E169" s="173" t="s">
        <v>616</v>
      </c>
      <c r="F169" s="174" t="s">
        <v>617</v>
      </c>
      <c r="G169" s="175" t="s">
        <v>604</v>
      </c>
      <c r="H169" s="176">
        <v>0.127</v>
      </c>
      <c r="I169" s="177"/>
      <c r="J169" s="178">
        <f>ROUND(I169*H169,2)</f>
        <v>0</v>
      </c>
      <c r="K169" s="174" t="s">
        <v>262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270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270</v>
      </c>
      <c r="BM169" s="183" t="s">
        <v>2622</v>
      </c>
    </row>
    <row r="170" s="12" customFormat="1" ht="22.8" customHeight="1">
      <c r="A170" s="12"/>
      <c r="B170" s="158"/>
      <c r="C170" s="12"/>
      <c r="D170" s="159" t="s">
        <v>78</v>
      </c>
      <c r="E170" s="169" t="s">
        <v>736</v>
      </c>
      <c r="F170" s="169" t="s">
        <v>737</v>
      </c>
      <c r="G170" s="12"/>
      <c r="H170" s="12"/>
      <c r="I170" s="161"/>
      <c r="J170" s="170">
        <f>BK170</f>
        <v>0</v>
      </c>
      <c r="K170" s="12"/>
      <c r="L170" s="158"/>
      <c r="M170" s="163"/>
      <c r="N170" s="164"/>
      <c r="O170" s="164"/>
      <c r="P170" s="165">
        <f>P171</f>
        <v>0</v>
      </c>
      <c r="Q170" s="164"/>
      <c r="R170" s="165">
        <f>R171</f>
        <v>0</v>
      </c>
      <c r="S170" s="164"/>
      <c r="T170" s="166">
        <f>T171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59" t="s">
        <v>87</v>
      </c>
      <c r="AT170" s="167" t="s">
        <v>78</v>
      </c>
      <c r="AU170" s="167" t="s">
        <v>87</v>
      </c>
      <c r="AY170" s="159" t="s">
        <v>255</v>
      </c>
      <c r="BK170" s="168">
        <f>BK171</f>
        <v>0</v>
      </c>
    </row>
    <row r="171" s="2" customFormat="1" ht="62.7" customHeight="1">
      <c r="A171" s="38"/>
      <c r="B171" s="171"/>
      <c r="C171" s="172" t="s">
        <v>312</v>
      </c>
      <c r="D171" s="172" t="s">
        <v>258</v>
      </c>
      <c r="E171" s="173" t="s">
        <v>738</v>
      </c>
      <c r="F171" s="174" t="s">
        <v>739</v>
      </c>
      <c r="G171" s="175" t="s">
        <v>604</v>
      </c>
      <c r="H171" s="176">
        <v>0.46300000000000002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2623</v>
      </c>
    </row>
    <row r="172" s="12" customFormat="1" ht="25.92" customHeight="1">
      <c r="A172" s="12"/>
      <c r="B172" s="158"/>
      <c r="C172" s="12"/>
      <c r="D172" s="159" t="s">
        <v>78</v>
      </c>
      <c r="E172" s="160" t="s">
        <v>253</v>
      </c>
      <c r="F172" s="160" t="s">
        <v>254</v>
      </c>
      <c r="G172" s="12"/>
      <c r="H172" s="12"/>
      <c r="I172" s="161"/>
      <c r="J172" s="162">
        <f>BK172</f>
        <v>0</v>
      </c>
      <c r="K172" s="12"/>
      <c r="L172" s="158"/>
      <c r="M172" s="163"/>
      <c r="N172" s="164"/>
      <c r="O172" s="164"/>
      <c r="P172" s="165">
        <f>P173+P185+P222+P256+P294</f>
        <v>0</v>
      </c>
      <c r="Q172" s="164"/>
      <c r="R172" s="165">
        <f>R173+R185+R222+R256+R294</f>
        <v>0.20448077999999997</v>
      </c>
      <c r="S172" s="164"/>
      <c r="T172" s="166">
        <f>T173+T185+T222+T256+T294</f>
        <v>0.12615314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59" t="s">
        <v>90</v>
      </c>
      <c r="AT172" s="167" t="s">
        <v>78</v>
      </c>
      <c r="AU172" s="167" t="s">
        <v>79</v>
      </c>
      <c r="AY172" s="159" t="s">
        <v>255</v>
      </c>
      <c r="BK172" s="168">
        <f>BK173+BK185+BK222+BK256+BK294</f>
        <v>0</v>
      </c>
    </row>
    <row r="173" s="12" customFormat="1" ht="22.8" customHeight="1">
      <c r="A173" s="12"/>
      <c r="B173" s="158"/>
      <c r="C173" s="12"/>
      <c r="D173" s="159" t="s">
        <v>78</v>
      </c>
      <c r="E173" s="169" t="s">
        <v>741</v>
      </c>
      <c r="F173" s="169" t="s">
        <v>742</v>
      </c>
      <c r="G173" s="12"/>
      <c r="H173" s="12"/>
      <c r="I173" s="161"/>
      <c r="J173" s="170">
        <f>BK173</f>
        <v>0</v>
      </c>
      <c r="K173" s="12"/>
      <c r="L173" s="158"/>
      <c r="M173" s="163"/>
      <c r="N173" s="164"/>
      <c r="O173" s="164"/>
      <c r="P173" s="165">
        <f>SUM(P174:P184)</f>
        <v>0</v>
      </c>
      <c r="Q173" s="164"/>
      <c r="R173" s="165">
        <f>SUM(R174:R184)</f>
        <v>0.097078700000000004</v>
      </c>
      <c r="S173" s="164"/>
      <c r="T173" s="166">
        <f>SUM(T174:T184)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159" t="s">
        <v>90</v>
      </c>
      <c r="AT173" s="167" t="s">
        <v>78</v>
      </c>
      <c r="AU173" s="167" t="s">
        <v>87</v>
      </c>
      <c r="AY173" s="159" t="s">
        <v>255</v>
      </c>
      <c r="BK173" s="168">
        <f>SUM(BK174:BK184)</f>
        <v>0</v>
      </c>
    </row>
    <row r="174" s="2" customFormat="1" ht="37.8" customHeight="1">
      <c r="A174" s="38"/>
      <c r="B174" s="171"/>
      <c r="C174" s="172" t="s">
        <v>8</v>
      </c>
      <c r="D174" s="172" t="s">
        <v>258</v>
      </c>
      <c r="E174" s="173" t="s">
        <v>743</v>
      </c>
      <c r="F174" s="174" t="s">
        <v>744</v>
      </c>
      <c r="G174" s="175" t="s">
        <v>693</v>
      </c>
      <c r="H174" s="176">
        <v>9.9800000000000004</v>
      </c>
      <c r="I174" s="177"/>
      <c r="J174" s="178">
        <f>ROUND(I174*H174,2)</f>
        <v>0</v>
      </c>
      <c r="K174" s="174" t="s">
        <v>262</v>
      </c>
      <c r="L174" s="39"/>
      <c r="M174" s="179" t="s">
        <v>1</v>
      </c>
      <c r="N174" s="180" t="s">
        <v>44</v>
      </c>
      <c r="O174" s="77"/>
      <c r="P174" s="181">
        <f>O174*H174</f>
        <v>0</v>
      </c>
      <c r="Q174" s="181">
        <v>0.0070499999999999998</v>
      </c>
      <c r="R174" s="181">
        <f>Q174*H174</f>
        <v>0.070359000000000005</v>
      </c>
      <c r="S174" s="181">
        <v>0</v>
      </c>
      <c r="T174" s="18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263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263</v>
      </c>
      <c r="BM174" s="183" t="s">
        <v>2624</v>
      </c>
    </row>
    <row r="175" s="13" customFormat="1">
      <c r="A175" s="13"/>
      <c r="B175" s="185"/>
      <c r="C175" s="13"/>
      <c r="D175" s="186" t="s">
        <v>265</v>
      </c>
      <c r="E175" s="187" t="s">
        <v>1</v>
      </c>
      <c r="F175" s="188" t="s">
        <v>2277</v>
      </c>
      <c r="G175" s="13"/>
      <c r="H175" s="187" t="s">
        <v>1</v>
      </c>
      <c r="I175" s="189"/>
      <c r="J175" s="13"/>
      <c r="K175" s="13"/>
      <c r="L175" s="185"/>
      <c r="M175" s="190"/>
      <c r="N175" s="191"/>
      <c r="O175" s="191"/>
      <c r="P175" s="191"/>
      <c r="Q175" s="191"/>
      <c r="R175" s="191"/>
      <c r="S175" s="191"/>
      <c r="T175" s="19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87" t="s">
        <v>265</v>
      </c>
      <c r="AU175" s="187" t="s">
        <v>90</v>
      </c>
      <c r="AV175" s="13" t="s">
        <v>87</v>
      </c>
      <c r="AW175" s="13" t="s">
        <v>35</v>
      </c>
      <c r="AX175" s="13" t="s">
        <v>79</v>
      </c>
      <c r="AY175" s="187" t="s">
        <v>255</v>
      </c>
    </row>
    <row r="176" s="14" customFormat="1">
      <c r="A176" s="14"/>
      <c r="B176" s="193"/>
      <c r="C176" s="14"/>
      <c r="D176" s="186" t="s">
        <v>265</v>
      </c>
      <c r="E176" s="194" t="s">
        <v>1</v>
      </c>
      <c r="F176" s="195" t="s">
        <v>2615</v>
      </c>
      <c r="G176" s="14"/>
      <c r="H176" s="196">
        <v>9.9800000000000004</v>
      </c>
      <c r="I176" s="197"/>
      <c r="J176" s="14"/>
      <c r="K176" s="14"/>
      <c r="L176" s="193"/>
      <c r="M176" s="198"/>
      <c r="N176" s="199"/>
      <c r="O176" s="199"/>
      <c r="P176" s="199"/>
      <c r="Q176" s="199"/>
      <c r="R176" s="199"/>
      <c r="S176" s="199"/>
      <c r="T176" s="20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194" t="s">
        <v>265</v>
      </c>
      <c r="AU176" s="194" t="s">
        <v>90</v>
      </c>
      <c r="AV176" s="14" t="s">
        <v>90</v>
      </c>
      <c r="AW176" s="14" t="s">
        <v>35</v>
      </c>
      <c r="AX176" s="14" t="s">
        <v>79</v>
      </c>
      <c r="AY176" s="194" t="s">
        <v>255</v>
      </c>
    </row>
    <row r="177" s="15" customFormat="1">
      <c r="A177" s="15"/>
      <c r="B177" s="201"/>
      <c r="C177" s="15"/>
      <c r="D177" s="186" t="s">
        <v>265</v>
      </c>
      <c r="E177" s="202" t="s">
        <v>1</v>
      </c>
      <c r="F177" s="203" t="s">
        <v>269</v>
      </c>
      <c r="G177" s="15"/>
      <c r="H177" s="204">
        <v>9.9800000000000004</v>
      </c>
      <c r="I177" s="205"/>
      <c r="J177" s="15"/>
      <c r="K177" s="15"/>
      <c r="L177" s="201"/>
      <c r="M177" s="206"/>
      <c r="N177" s="207"/>
      <c r="O177" s="207"/>
      <c r="P177" s="207"/>
      <c r="Q177" s="207"/>
      <c r="R177" s="207"/>
      <c r="S177" s="207"/>
      <c r="T177" s="208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02" t="s">
        <v>265</v>
      </c>
      <c r="AU177" s="202" t="s">
        <v>90</v>
      </c>
      <c r="AV177" s="15" t="s">
        <v>270</v>
      </c>
      <c r="AW177" s="15" t="s">
        <v>35</v>
      </c>
      <c r="AX177" s="15" t="s">
        <v>87</v>
      </c>
      <c r="AY177" s="202" t="s">
        <v>255</v>
      </c>
    </row>
    <row r="178" s="2" customFormat="1" ht="37.8" customHeight="1">
      <c r="A178" s="38"/>
      <c r="B178" s="171"/>
      <c r="C178" s="209" t="s">
        <v>320</v>
      </c>
      <c r="D178" s="209" t="s">
        <v>277</v>
      </c>
      <c r="E178" s="210" t="s">
        <v>748</v>
      </c>
      <c r="F178" s="211" t="s">
        <v>749</v>
      </c>
      <c r="G178" s="212" t="s">
        <v>693</v>
      </c>
      <c r="H178" s="213">
        <v>11.477</v>
      </c>
      <c r="I178" s="214"/>
      <c r="J178" s="215">
        <f>ROUND(I178*H178,2)</f>
        <v>0</v>
      </c>
      <c r="K178" s="211" t="s">
        <v>262</v>
      </c>
      <c r="L178" s="216"/>
      <c r="M178" s="217" t="s">
        <v>1</v>
      </c>
      <c r="N178" s="218" t="s">
        <v>44</v>
      </c>
      <c r="O178" s="77"/>
      <c r="P178" s="181">
        <f>O178*H178</f>
        <v>0</v>
      </c>
      <c r="Q178" s="181">
        <v>0.0020999999999999999</v>
      </c>
      <c r="R178" s="181">
        <f>Q178*H178</f>
        <v>0.0241017</v>
      </c>
      <c r="S178" s="181">
        <v>0</v>
      </c>
      <c r="T178" s="18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83" t="s">
        <v>397</v>
      </c>
      <c r="AT178" s="183" t="s">
        <v>277</v>
      </c>
      <c r="AU178" s="183" t="s">
        <v>90</v>
      </c>
      <c r="AY178" s="19" t="s">
        <v>255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19" t="s">
        <v>87</v>
      </c>
      <c r="BK178" s="184">
        <f>ROUND(I178*H178,2)</f>
        <v>0</v>
      </c>
      <c r="BL178" s="19" t="s">
        <v>263</v>
      </c>
      <c r="BM178" s="183" t="s">
        <v>2625</v>
      </c>
    </row>
    <row r="179" s="14" customFormat="1">
      <c r="A179" s="14"/>
      <c r="B179" s="193"/>
      <c r="C179" s="14"/>
      <c r="D179" s="186" t="s">
        <v>265</v>
      </c>
      <c r="E179" s="194" t="s">
        <v>1</v>
      </c>
      <c r="F179" s="195" t="s">
        <v>2626</v>
      </c>
      <c r="G179" s="14"/>
      <c r="H179" s="196">
        <v>11.477</v>
      </c>
      <c r="I179" s="197"/>
      <c r="J179" s="14"/>
      <c r="K179" s="14"/>
      <c r="L179" s="193"/>
      <c r="M179" s="198"/>
      <c r="N179" s="199"/>
      <c r="O179" s="199"/>
      <c r="P179" s="199"/>
      <c r="Q179" s="199"/>
      <c r="R179" s="199"/>
      <c r="S179" s="199"/>
      <c r="T179" s="20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194" t="s">
        <v>265</v>
      </c>
      <c r="AU179" s="194" t="s">
        <v>90</v>
      </c>
      <c r="AV179" s="14" t="s">
        <v>90</v>
      </c>
      <c r="AW179" s="14" t="s">
        <v>35</v>
      </c>
      <c r="AX179" s="14" t="s">
        <v>87</v>
      </c>
      <c r="AY179" s="194" t="s">
        <v>255</v>
      </c>
    </row>
    <row r="180" s="2" customFormat="1" ht="24.15" customHeight="1">
      <c r="A180" s="38"/>
      <c r="B180" s="171"/>
      <c r="C180" s="172" t="s">
        <v>325</v>
      </c>
      <c r="D180" s="172" t="s">
        <v>258</v>
      </c>
      <c r="E180" s="173" t="s">
        <v>752</v>
      </c>
      <c r="F180" s="174" t="s">
        <v>753</v>
      </c>
      <c r="G180" s="175" t="s">
        <v>297</v>
      </c>
      <c r="H180" s="176">
        <v>13.09</v>
      </c>
      <c r="I180" s="177"/>
      <c r="J180" s="178">
        <f>ROUND(I180*H180,2)</f>
        <v>0</v>
      </c>
      <c r="K180" s="174" t="s">
        <v>262</v>
      </c>
      <c r="L180" s="39"/>
      <c r="M180" s="179" t="s">
        <v>1</v>
      </c>
      <c r="N180" s="180" t="s">
        <v>44</v>
      </c>
      <c r="O180" s="77"/>
      <c r="P180" s="181">
        <f>O180*H180</f>
        <v>0</v>
      </c>
      <c r="Q180" s="181">
        <v>0.00020000000000000001</v>
      </c>
      <c r="R180" s="181">
        <f>Q180*H180</f>
        <v>0.0026180000000000001</v>
      </c>
      <c r="S180" s="181">
        <v>0</v>
      </c>
      <c r="T180" s="18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3" t="s">
        <v>263</v>
      </c>
      <c r="AT180" s="183" t="s">
        <v>258</v>
      </c>
      <c r="AU180" s="183" t="s">
        <v>90</v>
      </c>
      <c r="AY180" s="19" t="s">
        <v>255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19" t="s">
        <v>87</v>
      </c>
      <c r="BK180" s="184">
        <f>ROUND(I180*H180,2)</f>
        <v>0</v>
      </c>
      <c r="BL180" s="19" t="s">
        <v>263</v>
      </c>
      <c r="BM180" s="183" t="s">
        <v>2627</v>
      </c>
    </row>
    <row r="181" s="13" customFormat="1">
      <c r="A181" s="13"/>
      <c r="B181" s="185"/>
      <c r="C181" s="13"/>
      <c r="D181" s="186" t="s">
        <v>265</v>
      </c>
      <c r="E181" s="187" t="s">
        <v>1</v>
      </c>
      <c r="F181" s="188" t="s">
        <v>2277</v>
      </c>
      <c r="G181" s="13"/>
      <c r="H181" s="187" t="s">
        <v>1</v>
      </c>
      <c r="I181" s="189"/>
      <c r="J181" s="13"/>
      <c r="K181" s="13"/>
      <c r="L181" s="185"/>
      <c r="M181" s="190"/>
      <c r="N181" s="191"/>
      <c r="O181" s="191"/>
      <c r="P181" s="191"/>
      <c r="Q181" s="191"/>
      <c r="R181" s="191"/>
      <c r="S181" s="191"/>
      <c r="T181" s="19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187" t="s">
        <v>265</v>
      </c>
      <c r="AU181" s="187" t="s">
        <v>90</v>
      </c>
      <c r="AV181" s="13" t="s">
        <v>87</v>
      </c>
      <c r="AW181" s="13" t="s">
        <v>35</v>
      </c>
      <c r="AX181" s="13" t="s">
        <v>79</v>
      </c>
      <c r="AY181" s="187" t="s">
        <v>255</v>
      </c>
    </row>
    <row r="182" s="14" customFormat="1">
      <c r="A182" s="14"/>
      <c r="B182" s="193"/>
      <c r="C182" s="14"/>
      <c r="D182" s="186" t="s">
        <v>265</v>
      </c>
      <c r="E182" s="194" t="s">
        <v>1</v>
      </c>
      <c r="F182" s="195" t="s">
        <v>2628</v>
      </c>
      <c r="G182" s="14"/>
      <c r="H182" s="196">
        <v>13.09</v>
      </c>
      <c r="I182" s="197"/>
      <c r="J182" s="14"/>
      <c r="K182" s="14"/>
      <c r="L182" s="193"/>
      <c r="M182" s="198"/>
      <c r="N182" s="199"/>
      <c r="O182" s="199"/>
      <c r="P182" s="199"/>
      <c r="Q182" s="199"/>
      <c r="R182" s="199"/>
      <c r="S182" s="199"/>
      <c r="T182" s="20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194" t="s">
        <v>265</v>
      </c>
      <c r="AU182" s="194" t="s">
        <v>90</v>
      </c>
      <c r="AV182" s="14" t="s">
        <v>90</v>
      </c>
      <c r="AW182" s="14" t="s">
        <v>35</v>
      </c>
      <c r="AX182" s="14" t="s">
        <v>79</v>
      </c>
      <c r="AY182" s="194" t="s">
        <v>255</v>
      </c>
    </row>
    <row r="183" s="15" customFormat="1">
      <c r="A183" s="15"/>
      <c r="B183" s="201"/>
      <c r="C183" s="15"/>
      <c r="D183" s="186" t="s">
        <v>265</v>
      </c>
      <c r="E183" s="202" t="s">
        <v>1</v>
      </c>
      <c r="F183" s="203" t="s">
        <v>269</v>
      </c>
      <c r="G183" s="15"/>
      <c r="H183" s="204">
        <v>13.09</v>
      </c>
      <c r="I183" s="205"/>
      <c r="J183" s="15"/>
      <c r="K183" s="15"/>
      <c r="L183" s="201"/>
      <c r="M183" s="206"/>
      <c r="N183" s="207"/>
      <c r="O183" s="207"/>
      <c r="P183" s="207"/>
      <c r="Q183" s="207"/>
      <c r="R183" s="207"/>
      <c r="S183" s="207"/>
      <c r="T183" s="208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02" t="s">
        <v>265</v>
      </c>
      <c r="AU183" s="202" t="s">
        <v>90</v>
      </c>
      <c r="AV183" s="15" t="s">
        <v>270</v>
      </c>
      <c r="AW183" s="15" t="s">
        <v>35</v>
      </c>
      <c r="AX183" s="15" t="s">
        <v>87</v>
      </c>
      <c r="AY183" s="202" t="s">
        <v>255</v>
      </c>
    </row>
    <row r="184" s="2" customFormat="1" ht="76.35" customHeight="1">
      <c r="A184" s="38"/>
      <c r="B184" s="171"/>
      <c r="C184" s="172" t="s">
        <v>330</v>
      </c>
      <c r="D184" s="172" t="s">
        <v>258</v>
      </c>
      <c r="E184" s="173" t="s">
        <v>757</v>
      </c>
      <c r="F184" s="174" t="s">
        <v>758</v>
      </c>
      <c r="G184" s="175" t="s">
        <v>759</v>
      </c>
      <c r="H184" s="224"/>
      <c r="I184" s="177"/>
      <c r="J184" s="178">
        <f>ROUND(I184*H184,2)</f>
        <v>0</v>
      </c>
      <c r="K184" s="174" t="s">
        <v>262</v>
      </c>
      <c r="L184" s="39"/>
      <c r="M184" s="179" t="s">
        <v>1</v>
      </c>
      <c r="N184" s="180" t="s">
        <v>44</v>
      </c>
      <c r="O184" s="77"/>
      <c r="P184" s="181">
        <f>O184*H184</f>
        <v>0</v>
      </c>
      <c r="Q184" s="181">
        <v>0</v>
      </c>
      <c r="R184" s="181">
        <f>Q184*H184</f>
        <v>0</v>
      </c>
      <c r="S184" s="181">
        <v>0</v>
      </c>
      <c r="T184" s="18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83" t="s">
        <v>263</v>
      </c>
      <c r="AT184" s="183" t="s">
        <v>258</v>
      </c>
      <c r="AU184" s="183" t="s">
        <v>90</v>
      </c>
      <c r="AY184" s="19" t="s">
        <v>255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19" t="s">
        <v>87</v>
      </c>
      <c r="BK184" s="184">
        <f>ROUND(I184*H184,2)</f>
        <v>0</v>
      </c>
      <c r="BL184" s="19" t="s">
        <v>263</v>
      </c>
      <c r="BM184" s="183" t="s">
        <v>2629</v>
      </c>
    </row>
    <row r="185" s="12" customFormat="1" ht="22.8" customHeight="1">
      <c r="A185" s="12"/>
      <c r="B185" s="158"/>
      <c r="C185" s="12"/>
      <c r="D185" s="159" t="s">
        <v>78</v>
      </c>
      <c r="E185" s="169" t="s">
        <v>761</v>
      </c>
      <c r="F185" s="169" t="s">
        <v>762</v>
      </c>
      <c r="G185" s="12"/>
      <c r="H185" s="12"/>
      <c r="I185" s="161"/>
      <c r="J185" s="170">
        <f>BK185</f>
        <v>0</v>
      </c>
      <c r="K185" s="12"/>
      <c r="L185" s="158"/>
      <c r="M185" s="163"/>
      <c r="N185" s="164"/>
      <c r="O185" s="164"/>
      <c r="P185" s="165">
        <f>SUM(P186:P221)</f>
        <v>0</v>
      </c>
      <c r="Q185" s="164"/>
      <c r="R185" s="165">
        <f>SUM(R186:R221)</f>
        <v>0.022710000000000001</v>
      </c>
      <c r="S185" s="164"/>
      <c r="T185" s="166">
        <f>SUM(T186:T221)</f>
        <v>0.02545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59" t="s">
        <v>90</v>
      </c>
      <c r="AT185" s="167" t="s">
        <v>78</v>
      </c>
      <c r="AU185" s="167" t="s">
        <v>87</v>
      </c>
      <c r="AY185" s="159" t="s">
        <v>255</v>
      </c>
      <c r="BK185" s="168">
        <f>SUM(BK186:BK221)</f>
        <v>0</v>
      </c>
    </row>
    <row r="186" s="2" customFormat="1" ht="24.15" customHeight="1">
      <c r="A186" s="38"/>
      <c r="B186" s="171"/>
      <c r="C186" s="172" t="s">
        <v>263</v>
      </c>
      <c r="D186" s="172" t="s">
        <v>258</v>
      </c>
      <c r="E186" s="173" t="s">
        <v>763</v>
      </c>
      <c r="F186" s="174" t="s">
        <v>764</v>
      </c>
      <c r="G186" s="175" t="s">
        <v>261</v>
      </c>
      <c r="H186" s="176">
        <v>1</v>
      </c>
      <c r="I186" s="177"/>
      <c r="J186" s="178">
        <f>ROUND(I186*H186,2)</f>
        <v>0</v>
      </c>
      <c r="K186" s="174" t="s">
        <v>262</v>
      </c>
      <c r="L186" s="39"/>
      <c r="M186" s="179" t="s">
        <v>1</v>
      </c>
      <c r="N186" s="180" t="s">
        <v>44</v>
      </c>
      <c r="O186" s="77"/>
      <c r="P186" s="181">
        <f>O186*H186</f>
        <v>0</v>
      </c>
      <c r="Q186" s="181">
        <v>0</v>
      </c>
      <c r="R186" s="181">
        <f>Q186*H186</f>
        <v>0</v>
      </c>
      <c r="S186" s="181">
        <v>0.001</v>
      </c>
      <c r="T186" s="182">
        <f>S186*H186</f>
        <v>0.001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3" t="s">
        <v>263</v>
      </c>
      <c r="AT186" s="183" t="s">
        <v>258</v>
      </c>
      <c r="AU186" s="183" t="s">
        <v>90</v>
      </c>
      <c r="AY186" s="19" t="s">
        <v>255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19" t="s">
        <v>87</v>
      </c>
      <c r="BK186" s="184">
        <f>ROUND(I186*H186,2)</f>
        <v>0</v>
      </c>
      <c r="BL186" s="19" t="s">
        <v>263</v>
      </c>
      <c r="BM186" s="183" t="s">
        <v>2630</v>
      </c>
    </row>
    <row r="187" s="13" customFormat="1">
      <c r="A187" s="13"/>
      <c r="B187" s="185"/>
      <c r="C187" s="13"/>
      <c r="D187" s="186" t="s">
        <v>265</v>
      </c>
      <c r="E187" s="187" t="s">
        <v>1</v>
      </c>
      <c r="F187" s="188" t="s">
        <v>2277</v>
      </c>
      <c r="G187" s="13"/>
      <c r="H187" s="187" t="s">
        <v>1</v>
      </c>
      <c r="I187" s="189"/>
      <c r="J187" s="13"/>
      <c r="K187" s="13"/>
      <c r="L187" s="185"/>
      <c r="M187" s="190"/>
      <c r="N187" s="191"/>
      <c r="O187" s="191"/>
      <c r="P187" s="191"/>
      <c r="Q187" s="191"/>
      <c r="R187" s="191"/>
      <c r="S187" s="191"/>
      <c r="T187" s="19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87" t="s">
        <v>265</v>
      </c>
      <c r="AU187" s="187" t="s">
        <v>90</v>
      </c>
      <c r="AV187" s="13" t="s">
        <v>87</v>
      </c>
      <c r="AW187" s="13" t="s">
        <v>35</v>
      </c>
      <c r="AX187" s="13" t="s">
        <v>79</v>
      </c>
      <c r="AY187" s="187" t="s">
        <v>255</v>
      </c>
    </row>
    <row r="188" s="14" customFormat="1">
      <c r="A188" s="14"/>
      <c r="B188" s="193"/>
      <c r="C188" s="14"/>
      <c r="D188" s="186" t="s">
        <v>265</v>
      </c>
      <c r="E188" s="194" t="s">
        <v>1</v>
      </c>
      <c r="F188" s="195" t="s">
        <v>87</v>
      </c>
      <c r="G188" s="14"/>
      <c r="H188" s="196">
        <v>1</v>
      </c>
      <c r="I188" s="197"/>
      <c r="J188" s="14"/>
      <c r="K188" s="14"/>
      <c r="L188" s="193"/>
      <c r="M188" s="198"/>
      <c r="N188" s="199"/>
      <c r="O188" s="199"/>
      <c r="P188" s="199"/>
      <c r="Q188" s="199"/>
      <c r="R188" s="199"/>
      <c r="S188" s="199"/>
      <c r="T188" s="20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194" t="s">
        <v>265</v>
      </c>
      <c r="AU188" s="194" t="s">
        <v>90</v>
      </c>
      <c r="AV188" s="14" t="s">
        <v>90</v>
      </c>
      <c r="AW188" s="14" t="s">
        <v>35</v>
      </c>
      <c r="AX188" s="14" t="s">
        <v>79</v>
      </c>
      <c r="AY188" s="194" t="s">
        <v>255</v>
      </c>
    </row>
    <row r="189" s="15" customFormat="1">
      <c r="A189" s="15"/>
      <c r="B189" s="201"/>
      <c r="C189" s="15"/>
      <c r="D189" s="186" t="s">
        <v>265</v>
      </c>
      <c r="E189" s="202" t="s">
        <v>1</v>
      </c>
      <c r="F189" s="203" t="s">
        <v>269</v>
      </c>
      <c r="G189" s="15"/>
      <c r="H189" s="204">
        <v>1</v>
      </c>
      <c r="I189" s="205"/>
      <c r="J189" s="15"/>
      <c r="K189" s="15"/>
      <c r="L189" s="201"/>
      <c r="M189" s="206"/>
      <c r="N189" s="207"/>
      <c r="O189" s="207"/>
      <c r="P189" s="207"/>
      <c r="Q189" s="207"/>
      <c r="R189" s="207"/>
      <c r="S189" s="207"/>
      <c r="T189" s="208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02" t="s">
        <v>265</v>
      </c>
      <c r="AU189" s="202" t="s">
        <v>90</v>
      </c>
      <c r="AV189" s="15" t="s">
        <v>270</v>
      </c>
      <c r="AW189" s="15" t="s">
        <v>35</v>
      </c>
      <c r="AX189" s="15" t="s">
        <v>87</v>
      </c>
      <c r="AY189" s="202" t="s">
        <v>255</v>
      </c>
    </row>
    <row r="190" s="2" customFormat="1" ht="37.8" customHeight="1">
      <c r="A190" s="38"/>
      <c r="B190" s="171"/>
      <c r="C190" s="172" t="s">
        <v>337</v>
      </c>
      <c r="D190" s="172" t="s">
        <v>258</v>
      </c>
      <c r="E190" s="173" t="s">
        <v>768</v>
      </c>
      <c r="F190" s="174" t="s">
        <v>769</v>
      </c>
      <c r="G190" s="175" t="s">
        <v>261</v>
      </c>
      <c r="H190" s="176">
        <v>1</v>
      </c>
      <c r="I190" s="177"/>
      <c r="J190" s="178">
        <f>ROUND(I190*H190,2)</f>
        <v>0</v>
      </c>
      <c r="K190" s="174" t="s">
        <v>262</v>
      </c>
      <c r="L190" s="39"/>
      <c r="M190" s="179" t="s">
        <v>1</v>
      </c>
      <c r="N190" s="180" t="s">
        <v>44</v>
      </c>
      <c r="O190" s="77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3" t="s">
        <v>263</v>
      </c>
      <c r="AT190" s="183" t="s">
        <v>258</v>
      </c>
      <c r="AU190" s="183" t="s">
        <v>90</v>
      </c>
      <c r="AY190" s="19" t="s">
        <v>255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19" t="s">
        <v>87</v>
      </c>
      <c r="BK190" s="184">
        <f>ROUND(I190*H190,2)</f>
        <v>0</v>
      </c>
      <c r="BL190" s="19" t="s">
        <v>263</v>
      </c>
      <c r="BM190" s="183" t="s">
        <v>2631</v>
      </c>
    </row>
    <row r="191" s="13" customFormat="1">
      <c r="A191" s="13"/>
      <c r="B191" s="185"/>
      <c r="C191" s="13"/>
      <c r="D191" s="186" t="s">
        <v>265</v>
      </c>
      <c r="E191" s="187" t="s">
        <v>1</v>
      </c>
      <c r="F191" s="188" t="s">
        <v>2632</v>
      </c>
      <c r="G191" s="13"/>
      <c r="H191" s="187" t="s">
        <v>1</v>
      </c>
      <c r="I191" s="189"/>
      <c r="J191" s="13"/>
      <c r="K191" s="13"/>
      <c r="L191" s="185"/>
      <c r="M191" s="190"/>
      <c r="N191" s="191"/>
      <c r="O191" s="191"/>
      <c r="P191" s="191"/>
      <c r="Q191" s="191"/>
      <c r="R191" s="191"/>
      <c r="S191" s="191"/>
      <c r="T191" s="19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87" t="s">
        <v>265</v>
      </c>
      <c r="AU191" s="187" t="s">
        <v>90</v>
      </c>
      <c r="AV191" s="13" t="s">
        <v>87</v>
      </c>
      <c r="AW191" s="13" t="s">
        <v>35</v>
      </c>
      <c r="AX191" s="13" t="s">
        <v>79</v>
      </c>
      <c r="AY191" s="187" t="s">
        <v>255</v>
      </c>
    </row>
    <row r="192" s="14" customFormat="1">
      <c r="A192" s="14"/>
      <c r="B192" s="193"/>
      <c r="C192" s="14"/>
      <c r="D192" s="186" t="s">
        <v>265</v>
      </c>
      <c r="E192" s="194" t="s">
        <v>1</v>
      </c>
      <c r="F192" s="195" t="s">
        <v>87</v>
      </c>
      <c r="G192" s="14"/>
      <c r="H192" s="196">
        <v>1</v>
      </c>
      <c r="I192" s="197"/>
      <c r="J192" s="14"/>
      <c r="K192" s="14"/>
      <c r="L192" s="193"/>
      <c r="M192" s="198"/>
      <c r="N192" s="199"/>
      <c r="O192" s="199"/>
      <c r="P192" s="199"/>
      <c r="Q192" s="199"/>
      <c r="R192" s="199"/>
      <c r="S192" s="199"/>
      <c r="T192" s="20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194" t="s">
        <v>265</v>
      </c>
      <c r="AU192" s="194" t="s">
        <v>90</v>
      </c>
      <c r="AV192" s="14" t="s">
        <v>90</v>
      </c>
      <c r="AW192" s="14" t="s">
        <v>35</v>
      </c>
      <c r="AX192" s="14" t="s">
        <v>79</v>
      </c>
      <c r="AY192" s="194" t="s">
        <v>255</v>
      </c>
    </row>
    <row r="193" s="15" customFormat="1">
      <c r="A193" s="15"/>
      <c r="B193" s="201"/>
      <c r="C193" s="15"/>
      <c r="D193" s="186" t="s">
        <v>265</v>
      </c>
      <c r="E193" s="202" t="s">
        <v>1</v>
      </c>
      <c r="F193" s="203" t="s">
        <v>269</v>
      </c>
      <c r="G193" s="15"/>
      <c r="H193" s="204">
        <v>1</v>
      </c>
      <c r="I193" s="205"/>
      <c r="J193" s="15"/>
      <c r="K193" s="15"/>
      <c r="L193" s="201"/>
      <c r="M193" s="206"/>
      <c r="N193" s="207"/>
      <c r="O193" s="207"/>
      <c r="P193" s="207"/>
      <c r="Q193" s="207"/>
      <c r="R193" s="207"/>
      <c r="S193" s="207"/>
      <c r="T193" s="20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02" t="s">
        <v>265</v>
      </c>
      <c r="AU193" s="202" t="s">
        <v>90</v>
      </c>
      <c r="AV193" s="15" t="s">
        <v>270</v>
      </c>
      <c r="AW193" s="15" t="s">
        <v>35</v>
      </c>
      <c r="AX193" s="15" t="s">
        <v>87</v>
      </c>
      <c r="AY193" s="202" t="s">
        <v>255</v>
      </c>
    </row>
    <row r="194" s="2" customFormat="1" ht="24.15" customHeight="1">
      <c r="A194" s="38"/>
      <c r="B194" s="171"/>
      <c r="C194" s="209" t="s">
        <v>340</v>
      </c>
      <c r="D194" s="209" t="s">
        <v>277</v>
      </c>
      <c r="E194" s="210" t="s">
        <v>2242</v>
      </c>
      <c r="F194" s="211" t="s">
        <v>2243</v>
      </c>
      <c r="G194" s="212" t="s">
        <v>261</v>
      </c>
      <c r="H194" s="213">
        <v>1</v>
      </c>
      <c r="I194" s="214"/>
      <c r="J194" s="215">
        <f>ROUND(I194*H194,2)</f>
        <v>0</v>
      </c>
      <c r="K194" s="211" t="s">
        <v>262</v>
      </c>
      <c r="L194" s="216"/>
      <c r="M194" s="217" t="s">
        <v>1</v>
      </c>
      <c r="N194" s="218" t="s">
        <v>44</v>
      </c>
      <c r="O194" s="77"/>
      <c r="P194" s="181">
        <f>O194*H194</f>
        <v>0</v>
      </c>
      <c r="Q194" s="181">
        <v>0.0195</v>
      </c>
      <c r="R194" s="181">
        <f>Q194*H194</f>
        <v>0.0195</v>
      </c>
      <c r="S194" s="181">
        <v>0</v>
      </c>
      <c r="T194" s="18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3" t="s">
        <v>397</v>
      </c>
      <c r="AT194" s="183" t="s">
        <v>277</v>
      </c>
      <c r="AU194" s="183" t="s">
        <v>90</v>
      </c>
      <c r="AY194" s="19" t="s">
        <v>255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19" t="s">
        <v>87</v>
      </c>
      <c r="BK194" s="184">
        <f>ROUND(I194*H194,2)</f>
        <v>0</v>
      </c>
      <c r="BL194" s="19" t="s">
        <v>263</v>
      </c>
      <c r="BM194" s="183" t="s">
        <v>2633</v>
      </c>
    </row>
    <row r="195" s="13" customFormat="1">
      <c r="A195" s="13"/>
      <c r="B195" s="185"/>
      <c r="C195" s="13"/>
      <c r="D195" s="186" t="s">
        <v>265</v>
      </c>
      <c r="E195" s="187" t="s">
        <v>1</v>
      </c>
      <c r="F195" s="188" t="s">
        <v>2632</v>
      </c>
      <c r="G195" s="13"/>
      <c r="H195" s="187" t="s">
        <v>1</v>
      </c>
      <c r="I195" s="189"/>
      <c r="J195" s="13"/>
      <c r="K195" s="13"/>
      <c r="L195" s="185"/>
      <c r="M195" s="190"/>
      <c r="N195" s="191"/>
      <c r="O195" s="191"/>
      <c r="P195" s="191"/>
      <c r="Q195" s="191"/>
      <c r="R195" s="191"/>
      <c r="S195" s="191"/>
      <c r="T195" s="19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87" t="s">
        <v>265</v>
      </c>
      <c r="AU195" s="187" t="s">
        <v>90</v>
      </c>
      <c r="AV195" s="13" t="s">
        <v>87</v>
      </c>
      <c r="AW195" s="13" t="s">
        <v>35</v>
      </c>
      <c r="AX195" s="13" t="s">
        <v>79</v>
      </c>
      <c r="AY195" s="187" t="s">
        <v>255</v>
      </c>
    </row>
    <row r="196" s="14" customFormat="1">
      <c r="A196" s="14"/>
      <c r="B196" s="193"/>
      <c r="C196" s="14"/>
      <c r="D196" s="186" t="s">
        <v>265</v>
      </c>
      <c r="E196" s="194" t="s">
        <v>1</v>
      </c>
      <c r="F196" s="195" t="s">
        <v>87</v>
      </c>
      <c r="G196" s="14"/>
      <c r="H196" s="196">
        <v>1</v>
      </c>
      <c r="I196" s="197"/>
      <c r="J196" s="14"/>
      <c r="K196" s="14"/>
      <c r="L196" s="193"/>
      <c r="M196" s="198"/>
      <c r="N196" s="199"/>
      <c r="O196" s="199"/>
      <c r="P196" s="199"/>
      <c r="Q196" s="199"/>
      <c r="R196" s="199"/>
      <c r="S196" s="199"/>
      <c r="T196" s="20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194" t="s">
        <v>265</v>
      </c>
      <c r="AU196" s="194" t="s">
        <v>90</v>
      </c>
      <c r="AV196" s="14" t="s">
        <v>90</v>
      </c>
      <c r="AW196" s="14" t="s">
        <v>35</v>
      </c>
      <c r="AX196" s="14" t="s">
        <v>79</v>
      </c>
      <c r="AY196" s="194" t="s">
        <v>255</v>
      </c>
    </row>
    <row r="197" s="15" customFormat="1">
      <c r="A197" s="15"/>
      <c r="B197" s="201"/>
      <c r="C197" s="15"/>
      <c r="D197" s="186" t="s">
        <v>265</v>
      </c>
      <c r="E197" s="202" t="s">
        <v>1</v>
      </c>
      <c r="F197" s="203" t="s">
        <v>269</v>
      </c>
      <c r="G197" s="15"/>
      <c r="H197" s="204">
        <v>1</v>
      </c>
      <c r="I197" s="205"/>
      <c r="J197" s="15"/>
      <c r="K197" s="15"/>
      <c r="L197" s="201"/>
      <c r="M197" s="206"/>
      <c r="N197" s="207"/>
      <c r="O197" s="207"/>
      <c r="P197" s="207"/>
      <c r="Q197" s="207"/>
      <c r="R197" s="207"/>
      <c r="S197" s="207"/>
      <c r="T197" s="208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02" t="s">
        <v>265</v>
      </c>
      <c r="AU197" s="202" t="s">
        <v>90</v>
      </c>
      <c r="AV197" s="15" t="s">
        <v>270</v>
      </c>
      <c r="AW197" s="15" t="s">
        <v>35</v>
      </c>
      <c r="AX197" s="15" t="s">
        <v>87</v>
      </c>
      <c r="AY197" s="202" t="s">
        <v>255</v>
      </c>
    </row>
    <row r="198" s="2" customFormat="1" ht="24.15" customHeight="1">
      <c r="A198" s="38"/>
      <c r="B198" s="171"/>
      <c r="C198" s="172" t="s">
        <v>343</v>
      </c>
      <c r="D198" s="172" t="s">
        <v>258</v>
      </c>
      <c r="E198" s="173" t="s">
        <v>776</v>
      </c>
      <c r="F198" s="174" t="s">
        <v>777</v>
      </c>
      <c r="G198" s="175" t="s">
        <v>261</v>
      </c>
      <c r="H198" s="176">
        <v>1</v>
      </c>
      <c r="I198" s="177"/>
      <c r="J198" s="178">
        <f>ROUND(I198*H198,2)</f>
        <v>0</v>
      </c>
      <c r="K198" s="174" t="s">
        <v>262</v>
      </c>
      <c r="L198" s="39"/>
      <c r="M198" s="179" t="s">
        <v>1</v>
      </c>
      <c r="N198" s="180" t="s">
        <v>44</v>
      </c>
      <c r="O198" s="77"/>
      <c r="P198" s="181">
        <f>O198*H198</f>
        <v>0</v>
      </c>
      <c r="Q198" s="181">
        <v>0</v>
      </c>
      <c r="R198" s="181">
        <f>Q198*H198</f>
        <v>0</v>
      </c>
      <c r="S198" s="181">
        <v>0</v>
      </c>
      <c r="T198" s="18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83" t="s">
        <v>263</v>
      </c>
      <c r="AT198" s="183" t="s">
        <v>258</v>
      </c>
      <c r="AU198" s="183" t="s">
        <v>90</v>
      </c>
      <c r="AY198" s="19" t="s">
        <v>255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19" t="s">
        <v>87</v>
      </c>
      <c r="BK198" s="184">
        <f>ROUND(I198*H198,2)</f>
        <v>0</v>
      </c>
      <c r="BL198" s="19" t="s">
        <v>263</v>
      </c>
      <c r="BM198" s="183" t="s">
        <v>2634</v>
      </c>
    </row>
    <row r="199" s="14" customFormat="1">
      <c r="A199" s="14"/>
      <c r="B199" s="193"/>
      <c r="C199" s="14"/>
      <c r="D199" s="186" t="s">
        <v>265</v>
      </c>
      <c r="E199" s="194" t="s">
        <v>1</v>
      </c>
      <c r="F199" s="195" t="s">
        <v>87</v>
      </c>
      <c r="G199" s="14"/>
      <c r="H199" s="196">
        <v>1</v>
      </c>
      <c r="I199" s="197"/>
      <c r="J199" s="14"/>
      <c r="K199" s="14"/>
      <c r="L199" s="193"/>
      <c r="M199" s="198"/>
      <c r="N199" s="199"/>
      <c r="O199" s="199"/>
      <c r="P199" s="199"/>
      <c r="Q199" s="199"/>
      <c r="R199" s="199"/>
      <c r="S199" s="199"/>
      <c r="T199" s="20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194" t="s">
        <v>265</v>
      </c>
      <c r="AU199" s="194" t="s">
        <v>90</v>
      </c>
      <c r="AV199" s="14" t="s">
        <v>90</v>
      </c>
      <c r="AW199" s="14" t="s">
        <v>35</v>
      </c>
      <c r="AX199" s="14" t="s">
        <v>87</v>
      </c>
      <c r="AY199" s="194" t="s">
        <v>255</v>
      </c>
    </row>
    <row r="200" s="2" customFormat="1" ht="16.5" customHeight="1">
      <c r="A200" s="38"/>
      <c r="B200" s="171"/>
      <c r="C200" s="209" t="s">
        <v>348</v>
      </c>
      <c r="D200" s="209" t="s">
        <v>277</v>
      </c>
      <c r="E200" s="210" t="s">
        <v>779</v>
      </c>
      <c r="F200" s="211" t="s">
        <v>780</v>
      </c>
      <c r="G200" s="212" t="s">
        <v>261</v>
      </c>
      <c r="H200" s="213">
        <v>1</v>
      </c>
      <c r="I200" s="214"/>
      <c r="J200" s="215">
        <f>ROUND(I200*H200,2)</f>
        <v>0</v>
      </c>
      <c r="K200" s="211" t="s">
        <v>262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0.00014999999999999999</v>
      </c>
      <c r="R200" s="181">
        <f>Q200*H200</f>
        <v>0.00014999999999999999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397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263</v>
      </c>
      <c r="BM200" s="183" t="s">
        <v>2635</v>
      </c>
    </row>
    <row r="201" s="2" customFormat="1" ht="24.15" customHeight="1">
      <c r="A201" s="38"/>
      <c r="B201" s="171"/>
      <c r="C201" s="172" t="s">
        <v>7</v>
      </c>
      <c r="D201" s="172" t="s">
        <v>258</v>
      </c>
      <c r="E201" s="173" t="s">
        <v>782</v>
      </c>
      <c r="F201" s="174" t="s">
        <v>783</v>
      </c>
      <c r="G201" s="175" t="s">
        <v>261</v>
      </c>
      <c r="H201" s="176">
        <v>1</v>
      </c>
      <c r="I201" s="177"/>
      <c r="J201" s="178">
        <f>ROUND(I201*H201,2)</f>
        <v>0</v>
      </c>
      <c r="K201" s="174" t="s">
        <v>262</v>
      </c>
      <c r="L201" s="39"/>
      <c r="M201" s="179" t="s">
        <v>1</v>
      </c>
      <c r="N201" s="180" t="s">
        <v>44</v>
      </c>
      <c r="O201" s="77"/>
      <c r="P201" s="181">
        <f>O201*H201</f>
        <v>0</v>
      </c>
      <c r="Q201" s="181">
        <v>0</v>
      </c>
      <c r="R201" s="181">
        <f>Q201*H201</f>
        <v>0</v>
      </c>
      <c r="S201" s="181">
        <v>0.00044999999999999999</v>
      </c>
      <c r="T201" s="182">
        <f>S201*H201</f>
        <v>0.00044999999999999999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3" t="s">
        <v>263</v>
      </c>
      <c r="AT201" s="183" t="s">
        <v>258</v>
      </c>
      <c r="AU201" s="183" t="s">
        <v>90</v>
      </c>
      <c r="AY201" s="19" t="s">
        <v>255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19" t="s">
        <v>87</v>
      </c>
      <c r="BK201" s="184">
        <f>ROUND(I201*H201,2)</f>
        <v>0</v>
      </c>
      <c r="BL201" s="19" t="s">
        <v>263</v>
      </c>
      <c r="BM201" s="183" t="s">
        <v>2636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87</v>
      </c>
      <c r="G202" s="14"/>
      <c r="H202" s="196">
        <v>1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87</v>
      </c>
      <c r="AY202" s="194" t="s">
        <v>255</v>
      </c>
    </row>
    <row r="203" s="2" customFormat="1" ht="24.15" customHeight="1">
      <c r="A203" s="38"/>
      <c r="B203" s="171"/>
      <c r="C203" s="172" t="s">
        <v>357</v>
      </c>
      <c r="D203" s="172" t="s">
        <v>258</v>
      </c>
      <c r="E203" s="173" t="s">
        <v>785</v>
      </c>
      <c r="F203" s="174" t="s">
        <v>786</v>
      </c>
      <c r="G203" s="175" t="s">
        <v>297</v>
      </c>
      <c r="H203" s="176">
        <v>4.7999999999999998</v>
      </c>
      <c r="I203" s="177"/>
      <c r="J203" s="178">
        <f>ROUND(I203*H203,2)</f>
        <v>0</v>
      </c>
      <c r="K203" s="174" t="s">
        <v>262</v>
      </c>
      <c r="L203" s="39"/>
      <c r="M203" s="179" t="s">
        <v>1</v>
      </c>
      <c r="N203" s="180" t="s">
        <v>44</v>
      </c>
      <c r="O203" s="77"/>
      <c r="P203" s="181">
        <f>O203*H203</f>
        <v>0</v>
      </c>
      <c r="Q203" s="181">
        <v>0</v>
      </c>
      <c r="R203" s="181">
        <f>Q203*H203</f>
        <v>0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263</v>
      </c>
      <c r="AT203" s="183" t="s">
        <v>258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263</v>
      </c>
      <c r="BM203" s="183" t="s">
        <v>2637</v>
      </c>
    </row>
    <row r="204" s="14" customFormat="1">
      <c r="A204" s="14"/>
      <c r="B204" s="193"/>
      <c r="C204" s="14"/>
      <c r="D204" s="186" t="s">
        <v>265</v>
      </c>
      <c r="E204" s="194" t="s">
        <v>1</v>
      </c>
      <c r="F204" s="195" t="s">
        <v>2250</v>
      </c>
      <c r="G204" s="14"/>
      <c r="H204" s="196">
        <v>4.7999999999999998</v>
      </c>
      <c r="I204" s="197"/>
      <c r="J204" s="14"/>
      <c r="K204" s="14"/>
      <c r="L204" s="193"/>
      <c r="M204" s="198"/>
      <c r="N204" s="199"/>
      <c r="O204" s="199"/>
      <c r="P204" s="199"/>
      <c r="Q204" s="199"/>
      <c r="R204" s="199"/>
      <c r="S204" s="199"/>
      <c r="T204" s="20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194" t="s">
        <v>265</v>
      </c>
      <c r="AU204" s="194" t="s">
        <v>90</v>
      </c>
      <c r="AV204" s="14" t="s">
        <v>90</v>
      </c>
      <c r="AW204" s="14" t="s">
        <v>35</v>
      </c>
      <c r="AX204" s="14" t="s">
        <v>79</v>
      </c>
      <c r="AY204" s="194" t="s">
        <v>255</v>
      </c>
    </row>
    <row r="205" s="15" customFormat="1">
      <c r="A205" s="15"/>
      <c r="B205" s="201"/>
      <c r="C205" s="15"/>
      <c r="D205" s="186" t="s">
        <v>265</v>
      </c>
      <c r="E205" s="202" t="s">
        <v>1</v>
      </c>
      <c r="F205" s="203" t="s">
        <v>269</v>
      </c>
      <c r="G205" s="15"/>
      <c r="H205" s="204">
        <v>4.7999999999999998</v>
      </c>
      <c r="I205" s="205"/>
      <c r="J205" s="15"/>
      <c r="K205" s="15"/>
      <c r="L205" s="201"/>
      <c r="M205" s="206"/>
      <c r="N205" s="207"/>
      <c r="O205" s="207"/>
      <c r="P205" s="207"/>
      <c r="Q205" s="207"/>
      <c r="R205" s="207"/>
      <c r="S205" s="207"/>
      <c r="T205" s="20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02" t="s">
        <v>265</v>
      </c>
      <c r="AU205" s="202" t="s">
        <v>90</v>
      </c>
      <c r="AV205" s="15" t="s">
        <v>270</v>
      </c>
      <c r="AW205" s="15" t="s">
        <v>35</v>
      </c>
      <c r="AX205" s="15" t="s">
        <v>87</v>
      </c>
      <c r="AY205" s="202" t="s">
        <v>255</v>
      </c>
    </row>
    <row r="206" s="2" customFormat="1" ht="24.15" customHeight="1">
      <c r="A206" s="38"/>
      <c r="B206" s="171"/>
      <c r="C206" s="172" t="s">
        <v>362</v>
      </c>
      <c r="D206" s="172" t="s">
        <v>258</v>
      </c>
      <c r="E206" s="173" t="s">
        <v>789</v>
      </c>
      <c r="F206" s="174" t="s">
        <v>790</v>
      </c>
      <c r="G206" s="175" t="s">
        <v>261</v>
      </c>
      <c r="H206" s="176">
        <v>1</v>
      </c>
      <c r="I206" s="177"/>
      <c r="J206" s="178">
        <f>ROUND(I206*H206,2)</f>
        <v>0</v>
      </c>
      <c r="K206" s="174" t="s">
        <v>262</v>
      </c>
      <c r="L206" s="39"/>
      <c r="M206" s="179" t="s">
        <v>1</v>
      </c>
      <c r="N206" s="180" t="s">
        <v>44</v>
      </c>
      <c r="O206" s="77"/>
      <c r="P206" s="181">
        <f>O206*H206</f>
        <v>0</v>
      </c>
      <c r="Q206" s="181">
        <v>0</v>
      </c>
      <c r="R206" s="181">
        <f>Q206*H206</f>
        <v>0</v>
      </c>
      <c r="S206" s="181">
        <v>0.024</v>
      </c>
      <c r="T206" s="182">
        <f>S206*H206</f>
        <v>0.024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83" t="s">
        <v>263</v>
      </c>
      <c r="AT206" s="183" t="s">
        <v>258</v>
      </c>
      <c r="AU206" s="183" t="s">
        <v>90</v>
      </c>
      <c r="AY206" s="19" t="s">
        <v>255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19" t="s">
        <v>87</v>
      </c>
      <c r="BK206" s="184">
        <f>ROUND(I206*H206,2)</f>
        <v>0</v>
      </c>
      <c r="BL206" s="19" t="s">
        <v>263</v>
      </c>
      <c r="BM206" s="183" t="s">
        <v>2638</v>
      </c>
    </row>
    <row r="207" s="13" customFormat="1">
      <c r="A207" s="13"/>
      <c r="B207" s="185"/>
      <c r="C207" s="13"/>
      <c r="D207" s="186" t="s">
        <v>265</v>
      </c>
      <c r="E207" s="187" t="s">
        <v>1</v>
      </c>
      <c r="F207" s="188" t="s">
        <v>792</v>
      </c>
      <c r="G207" s="13"/>
      <c r="H207" s="187" t="s">
        <v>1</v>
      </c>
      <c r="I207" s="189"/>
      <c r="J207" s="13"/>
      <c r="K207" s="13"/>
      <c r="L207" s="185"/>
      <c r="M207" s="190"/>
      <c r="N207" s="191"/>
      <c r="O207" s="191"/>
      <c r="P207" s="191"/>
      <c r="Q207" s="191"/>
      <c r="R207" s="191"/>
      <c r="S207" s="191"/>
      <c r="T207" s="19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87" t="s">
        <v>265</v>
      </c>
      <c r="AU207" s="187" t="s">
        <v>90</v>
      </c>
      <c r="AV207" s="13" t="s">
        <v>87</v>
      </c>
      <c r="AW207" s="13" t="s">
        <v>35</v>
      </c>
      <c r="AX207" s="13" t="s">
        <v>79</v>
      </c>
      <c r="AY207" s="187" t="s">
        <v>255</v>
      </c>
    </row>
    <row r="208" s="14" customFormat="1">
      <c r="A208" s="14"/>
      <c r="B208" s="193"/>
      <c r="C208" s="14"/>
      <c r="D208" s="186" t="s">
        <v>265</v>
      </c>
      <c r="E208" s="194" t="s">
        <v>1</v>
      </c>
      <c r="F208" s="195" t="s">
        <v>87</v>
      </c>
      <c r="G208" s="14"/>
      <c r="H208" s="196">
        <v>1</v>
      </c>
      <c r="I208" s="197"/>
      <c r="J208" s="14"/>
      <c r="K208" s="14"/>
      <c r="L208" s="193"/>
      <c r="M208" s="198"/>
      <c r="N208" s="199"/>
      <c r="O208" s="199"/>
      <c r="P208" s="199"/>
      <c r="Q208" s="199"/>
      <c r="R208" s="199"/>
      <c r="S208" s="199"/>
      <c r="T208" s="20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194" t="s">
        <v>265</v>
      </c>
      <c r="AU208" s="194" t="s">
        <v>90</v>
      </c>
      <c r="AV208" s="14" t="s">
        <v>90</v>
      </c>
      <c r="AW208" s="14" t="s">
        <v>35</v>
      </c>
      <c r="AX208" s="14" t="s">
        <v>87</v>
      </c>
      <c r="AY208" s="194" t="s">
        <v>255</v>
      </c>
    </row>
    <row r="209" s="2" customFormat="1" ht="24.15" customHeight="1">
      <c r="A209" s="38"/>
      <c r="B209" s="171"/>
      <c r="C209" s="172" t="s">
        <v>366</v>
      </c>
      <c r="D209" s="172" t="s">
        <v>258</v>
      </c>
      <c r="E209" s="173" t="s">
        <v>793</v>
      </c>
      <c r="F209" s="174" t="s">
        <v>794</v>
      </c>
      <c r="G209" s="175" t="s">
        <v>261</v>
      </c>
      <c r="H209" s="176">
        <v>1</v>
      </c>
      <c r="I209" s="177"/>
      <c r="J209" s="178">
        <f>ROUND(I209*H209,2)</f>
        <v>0</v>
      </c>
      <c r="K209" s="174" t="s">
        <v>262</v>
      </c>
      <c r="L209" s="39"/>
      <c r="M209" s="179" t="s">
        <v>1</v>
      </c>
      <c r="N209" s="180" t="s">
        <v>44</v>
      </c>
      <c r="O209" s="77"/>
      <c r="P209" s="181">
        <f>O209*H209</f>
        <v>0</v>
      </c>
      <c r="Q209" s="181">
        <v>0</v>
      </c>
      <c r="R209" s="181">
        <f>Q209*H209</f>
        <v>0</v>
      </c>
      <c r="S209" s="181">
        <v>0</v>
      </c>
      <c r="T209" s="18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83" t="s">
        <v>263</v>
      </c>
      <c r="AT209" s="183" t="s">
        <v>258</v>
      </c>
      <c r="AU209" s="183" t="s">
        <v>90</v>
      </c>
      <c r="AY209" s="19" t="s">
        <v>255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19" t="s">
        <v>87</v>
      </c>
      <c r="BK209" s="184">
        <f>ROUND(I209*H209,2)</f>
        <v>0</v>
      </c>
      <c r="BL209" s="19" t="s">
        <v>263</v>
      </c>
      <c r="BM209" s="183" t="s">
        <v>2639</v>
      </c>
    </row>
    <row r="210" s="13" customFormat="1">
      <c r="A210" s="13"/>
      <c r="B210" s="185"/>
      <c r="C210" s="13"/>
      <c r="D210" s="186" t="s">
        <v>265</v>
      </c>
      <c r="E210" s="187" t="s">
        <v>1</v>
      </c>
      <c r="F210" s="188" t="s">
        <v>766</v>
      </c>
      <c r="G210" s="13"/>
      <c r="H210" s="187" t="s">
        <v>1</v>
      </c>
      <c r="I210" s="189"/>
      <c r="J210" s="13"/>
      <c r="K210" s="13"/>
      <c r="L210" s="185"/>
      <c r="M210" s="190"/>
      <c r="N210" s="191"/>
      <c r="O210" s="191"/>
      <c r="P210" s="191"/>
      <c r="Q210" s="191"/>
      <c r="R210" s="191"/>
      <c r="S210" s="191"/>
      <c r="T210" s="19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87" t="s">
        <v>265</v>
      </c>
      <c r="AU210" s="187" t="s">
        <v>90</v>
      </c>
      <c r="AV210" s="13" t="s">
        <v>87</v>
      </c>
      <c r="AW210" s="13" t="s">
        <v>35</v>
      </c>
      <c r="AX210" s="13" t="s">
        <v>79</v>
      </c>
      <c r="AY210" s="187" t="s">
        <v>255</v>
      </c>
    </row>
    <row r="211" s="13" customFormat="1">
      <c r="A211" s="13"/>
      <c r="B211" s="185"/>
      <c r="C211" s="13"/>
      <c r="D211" s="186" t="s">
        <v>265</v>
      </c>
      <c r="E211" s="187" t="s">
        <v>1</v>
      </c>
      <c r="F211" s="188" t="s">
        <v>2277</v>
      </c>
      <c r="G211" s="13"/>
      <c r="H211" s="187" t="s">
        <v>1</v>
      </c>
      <c r="I211" s="189"/>
      <c r="J211" s="13"/>
      <c r="K211" s="13"/>
      <c r="L211" s="185"/>
      <c r="M211" s="190"/>
      <c r="N211" s="191"/>
      <c r="O211" s="191"/>
      <c r="P211" s="191"/>
      <c r="Q211" s="191"/>
      <c r="R211" s="191"/>
      <c r="S211" s="191"/>
      <c r="T211" s="19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87" t="s">
        <v>265</v>
      </c>
      <c r="AU211" s="187" t="s">
        <v>90</v>
      </c>
      <c r="AV211" s="13" t="s">
        <v>87</v>
      </c>
      <c r="AW211" s="13" t="s">
        <v>35</v>
      </c>
      <c r="AX211" s="13" t="s">
        <v>79</v>
      </c>
      <c r="AY211" s="187" t="s">
        <v>255</v>
      </c>
    </row>
    <row r="212" s="14" customFormat="1">
      <c r="A212" s="14"/>
      <c r="B212" s="193"/>
      <c r="C212" s="14"/>
      <c r="D212" s="186" t="s">
        <v>265</v>
      </c>
      <c r="E212" s="194" t="s">
        <v>1</v>
      </c>
      <c r="F212" s="195" t="s">
        <v>87</v>
      </c>
      <c r="G212" s="14"/>
      <c r="H212" s="196">
        <v>1</v>
      </c>
      <c r="I212" s="197"/>
      <c r="J212" s="14"/>
      <c r="K212" s="14"/>
      <c r="L212" s="193"/>
      <c r="M212" s="198"/>
      <c r="N212" s="199"/>
      <c r="O212" s="199"/>
      <c r="P212" s="199"/>
      <c r="Q212" s="199"/>
      <c r="R212" s="199"/>
      <c r="S212" s="199"/>
      <c r="T212" s="20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194" t="s">
        <v>265</v>
      </c>
      <c r="AU212" s="194" t="s">
        <v>90</v>
      </c>
      <c r="AV212" s="14" t="s">
        <v>90</v>
      </c>
      <c r="AW212" s="14" t="s">
        <v>35</v>
      </c>
      <c r="AX212" s="14" t="s">
        <v>79</v>
      </c>
      <c r="AY212" s="194" t="s">
        <v>255</v>
      </c>
    </row>
    <row r="213" s="15" customFormat="1">
      <c r="A213" s="15"/>
      <c r="B213" s="201"/>
      <c r="C213" s="15"/>
      <c r="D213" s="186" t="s">
        <v>265</v>
      </c>
      <c r="E213" s="202" t="s">
        <v>1</v>
      </c>
      <c r="F213" s="203" t="s">
        <v>269</v>
      </c>
      <c r="G213" s="15"/>
      <c r="H213" s="204">
        <v>1</v>
      </c>
      <c r="I213" s="205"/>
      <c r="J213" s="15"/>
      <c r="K213" s="15"/>
      <c r="L213" s="201"/>
      <c r="M213" s="206"/>
      <c r="N213" s="207"/>
      <c r="O213" s="207"/>
      <c r="P213" s="207"/>
      <c r="Q213" s="207"/>
      <c r="R213" s="207"/>
      <c r="S213" s="207"/>
      <c r="T213" s="208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02" t="s">
        <v>265</v>
      </c>
      <c r="AU213" s="202" t="s">
        <v>90</v>
      </c>
      <c r="AV213" s="15" t="s">
        <v>270</v>
      </c>
      <c r="AW213" s="15" t="s">
        <v>35</v>
      </c>
      <c r="AX213" s="15" t="s">
        <v>87</v>
      </c>
      <c r="AY213" s="202" t="s">
        <v>255</v>
      </c>
    </row>
    <row r="214" s="2" customFormat="1" ht="24.15" customHeight="1">
      <c r="A214" s="38"/>
      <c r="B214" s="171"/>
      <c r="C214" s="209" t="s">
        <v>371</v>
      </c>
      <c r="D214" s="209" t="s">
        <v>277</v>
      </c>
      <c r="E214" s="210" t="s">
        <v>796</v>
      </c>
      <c r="F214" s="211" t="s">
        <v>797</v>
      </c>
      <c r="G214" s="212" t="s">
        <v>261</v>
      </c>
      <c r="H214" s="213">
        <v>1</v>
      </c>
      <c r="I214" s="214"/>
      <c r="J214" s="215">
        <f>ROUND(I214*H214,2)</f>
        <v>0</v>
      </c>
      <c r="K214" s="211" t="s">
        <v>262</v>
      </c>
      <c r="L214" s="216"/>
      <c r="M214" s="217" t="s">
        <v>1</v>
      </c>
      <c r="N214" s="218" t="s">
        <v>44</v>
      </c>
      <c r="O214" s="77"/>
      <c r="P214" s="181">
        <f>O214*H214</f>
        <v>0</v>
      </c>
      <c r="Q214" s="181">
        <v>0.00085999999999999998</v>
      </c>
      <c r="R214" s="181">
        <f>Q214*H214</f>
        <v>0.00085999999999999998</v>
      </c>
      <c r="S214" s="181">
        <v>0</v>
      </c>
      <c r="T214" s="18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83" t="s">
        <v>397</v>
      </c>
      <c r="AT214" s="183" t="s">
        <v>277</v>
      </c>
      <c r="AU214" s="183" t="s">
        <v>90</v>
      </c>
      <c r="AY214" s="19" t="s">
        <v>255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19" t="s">
        <v>87</v>
      </c>
      <c r="BK214" s="184">
        <f>ROUND(I214*H214,2)</f>
        <v>0</v>
      </c>
      <c r="BL214" s="19" t="s">
        <v>263</v>
      </c>
      <c r="BM214" s="183" t="s">
        <v>2640</v>
      </c>
    </row>
    <row r="215" s="13" customFormat="1">
      <c r="A215" s="13"/>
      <c r="B215" s="185"/>
      <c r="C215" s="13"/>
      <c r="D215" s="186" t="s">
        <v>265</v>
      </c>
      <c r="E215" s="187" t="s">
        <v>1</v>
      </c>
      <c r="F215" s="188" t="s">
        <v>766</v>
      </c>
      <c r="G215" s="13"/>
      <c r="H215" s="187" t="s">
        <v>1</v>
      </c>
      <c r="I215" s="189"/>
      <c r="J215" s="13"/>
      <c r="K215" s="13"/>
      <c r="L215" s="185"/>
      <c r="M215" s="190"/>
      <c r="N215" s="191"/>
      <c r="O215" s="191"/>
      <c r="P215" s="191"/>
      <c r="Q215" s="191"/>
      <c r="R215" s="191"/>
      <c r="S215" s="191"/>
      <c r="T215" s="19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87" t="s">
        <v>265</v>
      </c>
      <c r="AU215" s="187" t="s">
        <v>90</v>
      </c>
      <c r="AV215" s="13" t="s">
        <v>87</v>
      </c>
      <c r="AW215" s="13" t="s">
        <v>35</v>
      </c>
      <c r="AX215" s="13" t="s">
        <v>79</v>
      </c>
      <c r="AY215" s="187" t="s">
        <v>255</v>
      </c>
    </row>
    <row r="216" s="13" customFormat="1">
      <c r="A216" s="13"/>
      <c r="B216" s="185"/>
      <c r="C216" s="13"/>
      <c r="D216" s="186" t="s">
        <v>265</v>
      </c>
      <c r="E216" s="187" t="s">
        <v>1</v>
      </c>
      <c r="F216" s="188" t="s">
        <v>2277</v>
      </c>
      <c r="G216" s="13"/>
      <c r="H216" s="187" t="s">
        <v>1</v>
      </c>
      <c r="I216" s="189"/>
      <c r="J216" s="13"/>
      <c r="K216" s="13"/>
      <c r="L216" s="185"/>
      <c r="M216" s="190"/>
      <c r="N216" s="191"/>
      <c r="O216" s="191"/>
      <c r="P216" s="191"/>
      <c r="Q216" s="191"/>
      <c r="R216" s="191"/>
      <c r="S216" s="191"/>
      <c r="T216" s="19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87" t="s">
        <v>265</v>
      </c>
      <c r="AU216" s="187" t="s">
        <v>90</v>
      </c>
      <c r="AV216" s="13" t="s">
        <v>87</v>
      </c>
      <c r="AW216" s="13" t="s">
        <v>35</v>
      </c>
      <c r="AX216" s="13" t="s">
        <v>79</v>
      </c>
      <c r="AY216" s="187" t="s">
        <v>255</v>
      </c>
    </row>
    <row r="217" s="14" customFormat="1">
      <c r="A217" s="14"/>
      <c r="B217" s="193"/>
      <c r="C217" s="14"/>
      <c r="D217" s="186" t="s">
        <v>265</v>
      </c>
      <c r="E217" s="194" t="s">
        <v>1</v>
      </c>
      <c r="F217" s="195" t="s">
        <v>87</v>
      </c>
      <c r="G217" s="14"/>
      <c r="H217" s="196">
        <v>1</v>
      </c>
      <c r="I217" s="197"/>
      <c r="J217" s="14"/>
      <c r="K217" s="14"/>
      <c r="L217" s="193"/>
      <c r="M217" s="198"/>
      <c r="N217" s="199"/>
      <c r="O217" s="199"/>
      <c r="P217" s="199"/>
      <c r="Q217" s="199"/>
      <c r="R217" s="199"/>
      <c r="S217" s="199"/>
      <c r="T217" s="20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194" t="s">
        <v>265</v>
      </c>
      <c r="AU217" s="194" t="s">
        <v>90</v>
      </c>
      <c r="AV217" s="14" t="s">
        <v>90</v>
      </c>
      <c r="AW217" s="14" t="s">
        <v>35</v>
      </c>
      <c r="AX217" s="14" t="s">
        <v>87</v>
      </c>
      <c r="AY217" s="194" t="s">
        <v>255</v>
      </c>
    </row>
    <row r="218" s="2" customFormat="1" ht="24.15" customHeight="1">
      <c r="A218" s="38"/>
      <c r="B218" s="171"/>
      <c r="C218" s="172" t="s">
        <v>375</v>
      </c>
      <c r="D218" s="172" t="s">
        <v>258</v>
      </c>
      <c r="E218" s="173" t="s">
        <v>799</v>
      </c>
      <c r="F218" s="174" t="s">
        <v>800</v>
      </c>
      <c r="G218" s="175" t="s">
        <v>261</v>
      </c>
      <c r="H218" s="176">
        <v>1</v>
      </c>
      <c r="I218" s="177"/>
      <c r="J218" s="178">
        <f>ROUND(I218*H218,2)</f>
        <v>0</v>
      </c>
      <c r="K218" s="174" t="s">
        <v>1</v>
      </c>
      <c r="L218" s="39"/>
      <c r="M218" s="179" t="s">
        <v>1</v>
      </c>
      <c r="N218" s="180" t="s">
        <v>44</v>
      </c>
      <c r="O218" s="77"/>
      <c r="P218" s="181">
        <f>O218*H218</f>
        <v>0</v>
      </c>
      <c r="Q218" s="181">
        <v>0</v>
      </c>
      <c r="R218" s="181">
        <f>Q218*H218</f>
        <v>0</v>
      </c>
      <c r="S218" s="181">
        <v>0</v>
      </c>
      <c r="T218" s="18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3" t="s">
        <v>263</v>
      </c>
      <c r="AT218" s="183" t="s">
        <v>258</v>
      </c>
      <c r="AU218" s="183" t="s">
        <v>90</v>
      </c>
      <c r="AY218" s="19" t="s">
        <v>255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19" t="s">
        <v>87</v>
      </c>
      <c r="BK218" s="184">
        <f>ROUND(I218*H218,2)</f>
        <v>0</v>
      </c>
      <c r="BL218" s="19" t="s">
        <v>263</v>
      </c>
      <c r="BM218" s="183" t="s">
        <v>2641</v>
      </c>
    </row>
    <row r="219" s="14" customFormat="1">
      <c r="A219" s="14"/>
      <c r="B219" s="193"/>
      <c r="C219" s="14"/>
      <c r="D219" s="186" t="s">
        <v>265</v>
      </c>
      <c r="E219" s="194" t="s">
        <v>1</v>
      </c>
      <c r="F219" s="195" t="s">
        <v>87</v>
      </c>
      <c r="G219" s="14"/>
      <c r="H219" s="196">
        <v>1</v>
      </c>
      <c r="I219" s="197"/>
      <c r="J219" s="14"/>
      <c r="K219" s="14"/>
      <c r="L219" s="193"/>
      <c r="M219" s="198"/>
      <c r="N219" s="199"/>
      <c r="O219" s="199"/>
      <c r="P219" s="199"/>
      <c r="Q219" s="199"/>
      <c r="R219" s="199"/>
      <c r="S219" s="199"/>
      <c r="T219" s="20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194" t="s">
        <v>265</v>
      </c>
      <c r="AU219" s="194" t="s">
        <v>90</v>
      </c>
      <c r="AV219" s="14" t="s">
        <v>90</v>
      </c>
      <c r="AW219" s="14" t="s">
        <v>35</v>
      </c>
      <c r="AX219" s="14" t="s">
        <v>87</v>
      </c>
      <c r="AY219" s="194" t="s">
        <v>255</v>
      </c>
    </row>
    <row r="220" s="2" customFormat="1" ht="16.5" customHeight="1">
      <c r="A220" s="38"/>
      <c r="B220" s="171"/>
      <c r="C220" s="209" t="s">
        <v>379</v>
      </c>
      <c r="D220" s="209" t="s">
        <v>277</v>
      </c>
      <c r="E220" s="210" t="s">
        <v>2258</v>
      </c>
      <c r="F220" s="211" t="s">
        <v>2259</v>
      </c>
      <c r="G220" s="212" t="s">
        <v>261</v>
      </c>
      <c r="H220" s="213">
        <v>1</v>
      </c>
      <c r="I220" s="214"/>
      <c r="J220" s="215">
        <f>ROUND(I220*H220,2)</f>
        <v>0</v>
      </c>
      <c r="K220" s="211" t="s">
        <v>262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0.0022000000000000001</v>
      </c>
      <c r="R220" s="181">
        <f>Q220*H220</f>
        <v>0.0022000000000000001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397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263</v>
      </c>
      <c r="BM220" s="183" t="s">
        <v>2642</v>
      </c>
    </row>
    <row r="221" s="2" customFormat="1" ht="49.05" customHeight="1">
      <c r="A221" s="38"/>
      <c r="B221" s="171"/>
      <c r="C221" s="172" t="s">
        <v>383</v>
      </c>
      <c r="D221" s="172" t="s">
        <v>258</v>
      </c>
      <c r="E221" s="173" t="s">
        <v>805</v>
      </c>
      <c r="F221" s="174" t="s">
        <v>806</v>
      </c>
      <c r="G221" s="175" t="s">
        <v>759</v>
      </c>
      <c r="H221" s="224"/>
      <c r="I221" s="177"/>
      <c r="J221" s="178">
        <f>ROUND(I221*H221,2)</f>
        <v>0</v>
      </c>
      <c r="K221" s="174" t="s">
        <v>262</v>
      </c>
      <c r="L221" s="39"/>
      <c r="M221" s="179" t="s">
        <v>1</v>
      </c>
      <c r="N221" s="180" t="s">
        <v>44</v>
      </c>
      <c r="O221" s="77"/>
      <c r="P221" s="181">
        <f>O221*H221</f>
        <v>0</v>
      </c>
      <c r="Q221" s="181">
        <v>0</v>
      </c>
      <c r="R221" s="181">
        <f>Q221*H221</f>
        <v>0</v>
      </c>
      <c r="S221" s="181">
        <v>0</v>
      </c>
      <c r="T221" s="18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83" t="s">
        <v>263</v>
      </c>
      <c r="AT221" s="183" t="s">
        <v>258</v>
      </c>
      <c r="AU221" s="183" t="s">
        <v>90</v>
      </c>
      <c r="AY221" s="19" t="s">
        <v>255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19" t="s">
        <v>87</v>
      </c>
      <c r="BK221" s="184">
        <f>ROUND(I221*H221,2)</f>
        <v>0</v>
      </c>
      <c r="BL221" s="19" t="s">
        <v>263</v>
      </c>
      <c r="BM221" s="183" t="s">
        <v>2643</v>
      </c>
    </row>
    <row r="222" s="12" customFormat="1" ht="22.8" customHeight="1">
      <c r="A222" s="12"/>
      <c r="B222" s="158"/>
      <c r="C222" s="12"/>
      <c r="D222" s="159" t="s">
        <v>78</v>
      </c>
      <c r="E222" s="169" t="s">
        <v>823</v>
      </c>
      <c r="F222" s="169" t="s">
        <v>824</v>
      </c>
      <c r="G222" s="12"/>
      <c r="H222" s="12"/>
      <c r="I222" s="161"/>
      <c r="J222" s="170">
        <f>BK222</f>
        <v>0</v>
      </c>
      <c r="K222" s="12"/>
      <c r="L222" s="158"/>
      <c r="M222" s="163"/>
      <c r="N222" s="164"/>
      <c r="O222" s="164"/>
      <c r="P222" s="165">
        <f>SUM(P223:P255)</f>
        <v>0</v>
      </c>
      <c r="Q222" s="164"/>
      <c r="R222" s="165">
        <f>SUM(R223:R255)</f>
        <v>0.041666230000000005</v>
      </c>
      <c r="S222" s="164"/>
      <c r="T222" s="166">
        <f>SUM(T223:T255)</f>
        <v>0.089820000000000011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159" t="s">
        <v>90</v>
      </c>
      <c r="AT222" s="167" t="s">
        <v>78</v>
      </c>
      <c r="AU222" s="167" t="s">
        <v>87</v>
      </c>
      <c r="AY222" s="159" t="s">
        <v>255</v>
      </c>
      <c r="BK222" s="168">
        <f>SUM(BK223:BK255)</f>
        <v>0</v>
      </c>
    </row>
    <row r="223" s="2" customFormat="1" ht="37.8" customHeight="1">
      <c r="A223" s="38"/>
      <c r="B223" s="171"/>
      <c r="C223" s="172" t="s">
        <v>387</v>
      </c>
      <c r="D223" s="172" t="s">
        <v>258</v>
      </c>
      <c r="E223" s="173" t="s">
        <v>825</v>
      </c>
      <c r="F223" s="174" t="s">
        <v>826</v>
      </c>
      <c r="G223" s="175" t="s">
        <v>693</v>
      </c>
      <c r="H223" s="176">
        <v>9.9800000000000004</v>
      </c>
      <c r="I223" s="177"/>
      <c r="J223" s="178">
        <f>ROUND(I223*H223,2)</f>
        <v>0</v>
      </c>
      <c r="K223" s="174" t="s">
        <v>262</v>
      </c>
      <c r="L223" s="39"/>
      <c r="M223" s="179" t="s">
        <v>1</v>
      </c>
      <c r="N223" s="180" t="s">
        <v>44</v>
      </c>
      <c r="O223" s="77"/>
      <c r="P223" s="181">
        <f>O223*H223</f>
        <v>0</v>
      </c>
      <c r="Q223" s="181">
        <v>0</v>
      </c>
      <c r="R223" s="181">
        <f>Q223*H223</f>
        <v>0</v>
      </c>
      <c r="S223" s="181">
        <v>0</v>
      </c>
      <c r="T223" s="18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263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263</v>
      </c>
      <c r="BM223" s="183" t="s">
        <v>2644</v>
      </c>
    </row>
    <row r="224" s="13" customFormat="1">
      <c r="A224" s="13"/>
      <c r="B224" s="185"/>
      <c r="C224" s="13"/>
      <c r="D224" s="186" t="s">
        <v>265</v>
      </c>
      <c r="E224" s="187" t="s">
        <v>1</v>
      </c>
      <c r="F224" s="188" t="s">
        <v>828</v>
      </c>
      <c r="G224" s="13"/>
      <c r="H224" s="187" t="s">
        <v>1</v>
      </c>
      <c r="I224" s="189"/>
      <c r="J224" s="13"/>
      <c r="K224" s="13"/>
      <c r="L224" s="185"/>
      <c r="M224" s="190"/>
      <c r="N224" s="191"/>
      <c r="O224" s="191"/>
      <c r="P224" s="191"/>
      <c r="Q224" s="191"/>
      <c r="R224" s="191"/>
      <c r="S224" s="191"/>
      <c r="T224" s="19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187" t="s">
        <v>265</v>
      </c>
      <c r="AU224" s="187" t="s">
        <v>90</v>
      </c>
      <c r="AV224" s="13" t="s">
        <v>87</v>
      </c>
      <c r="AW224" s="13" t="s">
        <v>35</v>
      </c>
      <c r="AX224" s="13" t="s">
        <v>79</v>
      </c>
      <c r="AY224" s="187" t="s">
        <v>255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2277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2615</v>
      </c>
      <c r="G226" s="14"/>
      <c r="H226" s="196">
        <v>9.9800000000000004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9.9800000000000004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172" t="s">
        <v>300</v>
      </c>
      <c r="D228" s="172" t="s">
        <v>258</v>
      </c>
      <c r="E228" s="173" t="s">
        <v>829</v>
      </c>
      <c r="F228" s="174" t="s">
        <v>830</v>
      </c>
      <c r="G228" s="175" t="s">
        <v>693</v>
      </c>
      <c r="H228" s="176">
        <v>9.9800000000000004</v>
      </c>
      <c r="I228" s="177"/>
      <c r="J228" s="178">
        <f>ROUND(I228*H228,2)</f>
        <v>0</v>
      </c>
      <c r="K228" s="174" t="s">
        <v>262</v>
      </c>
      <c r="L228" s="39"/>
      <c r="M228" s="179" t="s">
        <v>1</v>
      </c>
      <c r="N228" s="180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263</v>
      </c>
      <c r="AT228" s="183" t="s">
        <v>258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263</v>
      </c>
      <c r="BM228" s="183" t="s">
        <v>2645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828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3" customFormat="1">
      <c r="A230" s="13"/>
      <c r="B230" s="185"/>
      <c r="C230" s="13"/>
      <c r="D230" s="186" t="s">
        <v>265</v>
      </c>
      <c r="E230" s="187" t="s">
        <v>1</v>
      </c>
      <c r="F230" s="188" t="s">
        <v>2277</v>
      </c>
      <c r="G230" s="13"/>
      <c r="H230" s="187" t="s">
        <v>1</v>
      </c>
      <c r="I230" s="189"/>
      <c r="J230" s="13"/>
      <c r="K230" s="13"/>
      <c r="L230" s="185"/>
      <c r="M230" s="190"/>
      <c r="N230" s="191"/>
      <c r="O230" s="191"/>
      <c r="P230" s="191"/>
      <c r="Q230" s="191"/>
      <c r="R230" s="191"/>
      <c r="S230" s="191"/>
      <c r="T230" s="19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87" t="s">
        <v>265</v>
      </c>
      <c r="AU230" s="187" t="s">
        <v>90</v>
      </c>
      <c r="AV230" s="13" t="s">
        <v>87</v>
      </c>
      <c r="AW230" s="13" t="s">
        <v>35</v>
      </c>
      <c r="AX230" s="13" t="s">
        <v>79</v>
      </c>
      <c r="AY230" s="187" t="s">
        <v>255</v>
      </c>
    </row>
    <row r="231" s="14" customFormat="1">
      <c r="A231" s="14"/>
      <c r="B231" s="193"/>
      <c r="C231" s="14"/>
      <c r="D231" s="186" t="s">
        <v>265</v>
      </c>
      <c r="E231" s="194" t="s">
        <v>1</v>
      </c>
      <c r="F231" s="195" t="s">
        <v>2615</v>
      </c>
      <c r="G231" s="14"/>
      <c r="H231" s="196">
        <v>9.9800000000000004</v>
      </c>
      <c r="I231" s="197"/>
      <c r="J231" s="14"/>
      <c r="K231" s="14"/>
      <c r="L231" s="193"/>
      <c r="M231" s="198"/>
      <c r="N231" s="199"/>
      <c r="O231" s="199"/>
      <c r="P231" s="199"/>
      <c r="Q231" s="199"/>
      <c r="R231" s="199"/>
      <c r="S231" s="199"/>
      <c r="T231" s="20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194" t="s">
        <v>265</v>
      </c>
      <c r="AU231" s="194" t="s">
        <v>90</v>
      </c>
      <c r="AV231" s="14" t="s">
        <v>90</v>
      </c>
      <c r="AW231" s="14" t="s">
        <v>35</v>
      </c>
      <c r="AX231" s="14" t="s">
        <v>79</v>
      </c>
      <c r="AY231" s="194" t="s">
        <v>255</v>
      </c>
    </row>
    <row r="232" s="15" customFormat="1">
      <c r="A232" s="15"/>
      <c r="B232" s="201"/>
      <c r="C232" s="15"/>
      <c r="D232" s="186" t="s">
        <v>265</v>
      </c>
      <c r="E232" s="202" t="s">
        <v>1</v>
      </c>
      <c r="F232" s="203" t="s">
        <v>269</v>
      </c>
      <c r="G232" s="15"/>
      <c r="H232" s="204">
        <v>9.9800000000000004</v>
      </c>
      <c r="I232" s="205"/>
      <c r="J232" s="15"/>
      <c r="K232" s="15"/>
      <c r="L232" s="201"/>
      <c r="M232" s="206"/>
      <c r="N232" s="207"/>
      <c r="O232" s="207"/>
      <c r="P232" s="207"/>
      <c r="Q232" s="207"/>
      <c r="R232" s="207"/>
      <c r="S232" s="207"/>
      <c r="T232" s="208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02" t="s">
        <v>265</v>
      </c>
      <c r="AU232" s="202" t="s">
        <v>90</v>
      </c>
      <c r="AV232" s="15" t="s">
        <v>270</v>
      </c>
      <c r="AW232" s="15" t="s">
        <v>35</v>
      </c>
      <c r="AX232" s="15" t="s">
        <v>87</v>
      </c>
      <c r="AY232" s="202" t="s">
        <v>255</v>
      </c>
    </row>
    <row r="233" s="2" customFormat="1" ht="24.15" customHeight="1">
      <c r="A233" s="38"/>
      <c r="B233" s="171"/>
      <c r="C233" s="172" t="s">
        <v>306</v>
      </c>
      <c r="D233" s="172" t="s">
        <v>258</v>
      </c>
      <c r="E233" s="173" t="s">
        <v>832</v>
      </c>
      <c r="F233" s="174" t="s">
        <v>833</v>
      </c>
      <c r="G233" s="175" t="s">
        <v>693</v>
      </c>
      <c r="H233" s="176">
        <v>29.940000000000001</v>
      </c>
      <c r="I233" s="177"/>
      <c r="J233" s="178">
        <f>ROUND(I233*H233,2)</f>
        <v>0</v>
      </c>
      <c r="K233" s="174" t="s">
        <v>262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0.0030000000000000001</v>
      </c>
      <c r="T233" s="182">
        <f>S233*H233</f>
        <v>0.089820000000000011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263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263</v>
      </c>
      <c r="BM233" s="183" t="s">
        <v>2646</v>
      </c>
    </row>
    <row r="234" s="13" customFormat="1">
      <c r="A234" s="13"/>
      <c r="B234" s="185"/>
      <c r="C234" s="13"/>
      <c r="D234" s="186" t="s">
        <v>265</v>
      </c>
      <c r="E234" s="187" t="s">
        <v>1</v>
      </c>
      <c r="F234" s="188" t="s">
        <v>835</v>
      </c>
      <c r="G234" s="13"/>
      <c r="H234" s="187" t="s">
        <v>1</v>
      </c>
      <c r="I234" s="189"/>
      <c r="J234" s="13"/>
      <c r="K234" s="13"/>
      <c r="L234" s="185"/>
      <c r="M234" s="190"/>
      <c r="N234" s="191"/>
      <c r="O234" s="191"/>
      <c r="P234" s="191"/>
      <c r="Q234" s="191"/>
      <c r="R234" s="191"/>
      <c r="S234" s="191"/>
      <c r="T234" s="19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87" t="s">
        <v>265</v>
      </c>
      <c r="AU234" s="187" t="s">
        <v>90</v>
      </c>
      <c r="AV234" s="13" t="s">
        <v>87</v>
      </c>
      <c r="AW234" s="13" t="s">
        <v>35</v>
      </c>
      <c r="AX234" s="13" t="s">
        <v>79</v>
      </c>
      <c r="AY234" s="187" t="s">
        <v>255</v>
      </c>
    </row>
    <row r="235" s="13" customFormat="1">
      <c r="A235" s="13"/>
      <c r="B235" s="185"/>
      <c r="C235" s="13"/>
      <c r="D235" s="186" t="s">
        <v>265</v>
      </c>
      <c r="E235" s="187" t="s">
        <v>1</v>
      </c>
      <c r="F235" s="188" t="s">
        <v>2277</v>
      </c>
      <c r="G235" s="13"/>
      <c r="H235" s="187" t="s">
        <v>1</v>
      </c>
      <c r="I235" s="189"/>
      <c r="J235" s="13"/>
      <c r="K235" s="13"/>
      <c r="L235" s="185"/>
      <c r="M235" s="190"/>
      <c r="N235" s="191"/>
      <c r="O235" s="191"/>
      <c r="P235" s="191"/>
      <c r="Q235" s="191"/>
      <c r="R235" s="191"/>
      <c r="S235" s="191"/>
      <c r="T235" s="19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87" t="s">
        <v>265</v>
      </c>
      <c r="AU235" s="187" t="s">
        <v>90</v>
      </c>
      <c r="AV235" s="13" t="s">
        <v>87</v>
      </c>
      <c r="AW235" s="13" t="s">
        <v>35</v>
      </c>
      <c r="AX235" s="13" t="s">
        <v>79</v>
      </c>
      <c r="AY235" s="187" t="s">
        <v>255</v>
      </c>
    </row>
    <row r="236" s="14" customFormat="1">
      <c r="A236" s="14"/>
      <c r="B236" s="193"/>
      <c r="C236" s="14"/>
      <c r="D236" s="186" t="s">
        <v>265</v>
      </c>
      <c r="E236" s="194" t="s">
        <v>1</v>
      </c>
      <c r="F236" s="195" t="s">
        <v>2647</v>
      </c>
      <c r="G236" s="14"/>
      <c r="H236" s="196">
        <v>29.940000000000001</v>
      </c>
      <c r="I236" s="197"/>
      <c r="J236" s="14"/>
      <c r="K236" s="14"/>
      <c r="L236" s="193"/>
      <c r="M236" s="198"/>
      <c r="N236" s="199"/>
      <c r="O236" s="199"/>
      <c r="P236" s="199"/>
      <c r="Q236" s="199"/>
      <c r="R236" s="199"/>
      <c r="S236" s="199"/>
      <c r="T236" s="20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194" t="s">
        <v>265</v>
      </c>
      <c r="AU236" s="194" t="s">
        <v>90</v>
      </c>
      <c r="AV236" s="14" t="s">
        <v>90</v>
      </c>
      <c r="AW236" s="14" t="s">
        <v>35</v>
      </c>
      <c r="AX236" s="14" t="s">
        <v>79</v>
      </c>
      <c r="AY236" s="194" t="s">
        <v>255</v>
      </c>
    </row>
    <row r="237" s="15" customFormat="1">
      <c r="A237" s="15"/>
      <c r="B237" s="201"/>
      <c r="C237" s="15"/>
      <c r="D237" s="186" t="s">
        <v>265</v>
      </c>
      <c r="E237" s="202" t="s">
        <v>1</v>
      </c>
      <c r="F237" s="203" t="s">
        <v>269</v>
      </c>
      <c r="G237" s="15"/>
      <c r="H237" s="204">
        <v>29.940000000000001</v>
      </c>
      <c r="I237" s="205"/>
      <c r="J237" s="15"/>
      <c r="K237" s="15"/>
      <c r="L237" s="201"/>
      <c r="M237" s="206"/>
      <c r="N237" s="207"/>
      <c r="O237" s="207"/>
      <c r="P237" s="207"/>
      <c r="Q237" s="207"/>
      <c r="R237" s="207"/>
      <c r="S237" s="207"/>
      <c r="T237" s="20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02" t="s">
        <v>265</v>
      </c>
      <c r="AU237" s="202" t="s">
        <v>90</v>
      </c>
      <c r="AV237" s="15" t="s">
        <v>270</v>
      </c>
      <c r="AW237" s="15" t="s">
        <v>35</v>
      </c>
      <c r="AX237" s="15" t="s">
        <v>87</v>
      </c>
      <c r="AY237" s="202" t="s">
        <v>255</v>
      </c>
    </row>
    <row r="238" s="2" customFormat="1" ht="24.15" customHeight="1">
      <c r="A238" s="38"/>
      <c r="B238" s="171"/>
      <c r="C238" s="172" t="s">
        <v>397</v>
      </c>
      <c r="D238" s="172" t="s">
        <v>258</v>
      </c>
      <c r="E238" s="173" t="s">
        <v>838</v>
      </c>
      <c r="F238" s="174" t="s">
        <v>839</v>
      </c>
      <c r="G238" s="175" t="s">
        <v>693</v>
      </c>
      <c r="H238" s="176">
        <v>9.9800000000000004</v>
      </c>
      <c r="I238" s="177"/>
      <c r="J238" s="178">
        <f>ROUND(I238*H238,2)</f>
        <v>0</v>
      </c>
      <c r="K238" s="174" t="s">
        <v>840</v>
      </c>
      <c r="L238" s="39"/>
      <c r="M238" s="179" t="s">
        <v>1</v>
      </c>
      <c r="N238" s="180" t="s">
        <v>44</v>
      </c>
      <c r="O238" s="77"/>
      <c r="P238" s="181">
        <f>O238*H238</f>
        <v>0</v>
      </c>
      <c r="Q238" s="181">
        <v>0.00029999999999999997</v>
      </c>
      <c r="R238" s="181">
        <f>Q238*H238</f>
        <v>0.0029939999999999997</v>
      </c>
      <c r="S238" s="181">
        <v>0</v>
      </c>
      <c r="T238" s="18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3" t="s">
        <v>263</v>
      </c>
      <c r="AT238" s="183" t="s">
        <v>258</v>
      </c>
      <c r="AU238" s="183" t="s">
        <v>90</v>
      </c>
      <c r="AY238" s="19" t="s">
        <v>255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19" t="s">
        <v>87</v>
      </c>
      <c r="BK238" s="184">
        <f>ROUND(I238*H238,2)</f>
        <v>0</v>
      </c>
      <c r="BL238" s="19" t="s">
        <v>263</v>
      </c>
      <c r="BM238" s="183" t="s">
        <v>2648</v>
      </c>
    </row>
    <row r="239" s="13" customFormat="1">
      <c r="A239" s="13"/>
      <c r="B239" s="185"/>
      <c r="C239" s="13"/>
      <c r="D239" s="186" t="s">
        <v>265</v>
      </c>
      <c r="E239" s="187" t="s">
        <v>1</v>
      </c>
      <c r="F239" s="188" t="s">
        <v>2277</v>
      </c>
      <c r="G239" s="13"/>
      <c r="H239" s="187" t="s">
        <v>1</v>
      </c>
      <c r="I239" s="189"/>
      <c r="J239" s="13"/>
      <c r="K239" s="13"/>
      <c r="L239" s="185"/>
      <c r="M239" s="190"/>
      <c r="N239" s="191"/>
      <c r="O239" s="191"/>
      <c r="P239" s="191"/>
      <c r="Q239" s="191"/>
      <c r="R239" s="191"/>
      <c r="S239" s="191"/>
      <c r="T239" s="19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87" t="s">
        <v>265</v>
      </c>
      <c r="AU239" s="187" t="s">
        <v>90</v>
      </c>
      <c r="AV239" s="13" t="s">
        <v>87</v>
      </c>
      <c r="AW239" s="13" t="s">
        <v>35</v>
      </c>
      <c r="AX239" s="13" t="s">
        <v>79</v>
      </c>
      <c r="AY239" s="187" t="s">
        <v>255</v>
      </c>
    </row>
    <row r="240" s="14" customFormat="1">
      <c r="A240" s="14"/>
      <c r="B240" s="193"/>
      <c r="C240" s="14"/>
      <c r="D240" s="186" t="s">
        <v>265</v>
      </c>
      <c r="E240" s="194" t="s">
        <v>1</v>
      </c>
      <c r="F240" s="195" t="s">
        <v>2615</v>
      </c>
      <c r="G240" s="14"/>
      <c r="H240" s="196">
        <v>9.9800000000000004</v>
      </c>
      <c r="I240" s="197"/>
      <c r="J240" s="14"/>
      <c r="K240" s="14"/>
      <c r="L240" s="193"/>
      <c r="M240" s="198"/>
      <c r="N240" s="199"/>
      <c r="O240" s="199"/>
      <c r="P240" s="199"/>
      <c r="Q240" s="199"/>
      <c r="R240" s="199"/>
      <c r="S240" s="199"/>
      <c r="T240" s="20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194" t="s">
        <v>265</v>
      </c>
      <c r="AU240" s="194" t="s">
        <v>90</v>
      </c>
      <c r="AV240" s="14" t="s">
        <v>90</v>
      </c>
      <c r="AW240" s="14" t="s">
        <v>35</v>
      </c>
      <c r="AX240" s="14" t="s">
        <v>79</v>
      </c>
      <c r="AY240" s="194" t="s">
        <v>255</v>
      </c>
    </row>
    <row r="241" s="15" customFormat="1">
      <c r="A241" s="15"/>
      <c r="B241" s="201"/>
      <c r="C241" s="15"/>
      <c r="D241" s="186" t="s">
        <v>265</v>
      </c>
      <c r="E241" s="202" t="s">
        <v>1</v>
      </c>
      <c r="F241" s="203" t="s">
        <v>269</v>
      </c>
      <c r="G241" s="15"/>
      <c r="H241" s="204">
        <v>9.9800000000000004</v>
      </c>
      <c r="I241" s="205"/>
      <c r="J241" s="15"/>
      <c r="K241" s="15"/>
      <c r="L241" s="201"/>
      <c r="M241" s="206"/>
      <c r="N241" s="207"/>
      <c r="O241" s="207"/>
      <c r="P241" s="207"/>
      <c r="Q241" s="207"/>
      <c r="R241" s="207"/>
      <c r="S241" s="207"/>
      <c r="T241" s="208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02" t="s">
        <v>265</v>
      </c>
      <c r="AU241" s="202" t="s">
        <v>90</v>
      </c>
      <c r="AV241" s="15" t="s">
        <v>270</v>
      </c>
      <c r="AW241" s="15" t="s">
        <v>35</v>
      </c>
      <c r="AX241" s="15" t="s">
        <v>87</v>
      </c>
      <c r="AY241" s="202" t="s">
        <v>255</v>
      </c>
    </row>
    <row r="242" s="2" customFormat="1" ht="37.8" customHeight="1">
      <c r="A242" s="38"/>
      <c r="B242" s="171"/>
      <c r="C242" s="209" t="s">
        <v>401</v>
      </c>
      <c r="D242" s="209" t="s">
        <v>277</v>
      </c>
      <c r="E242" s="210" t="s">
        <v>842</v>
      </c>
      <c r="F242" s="211" t="s">
        <v>843</v>
      </c>
      <c r="G242" s="212" t="s">
        <v>693</v>
      </c>
      <c r="H242" s="213">
        <v>12.082000000000001</v>
      </c>
      <c r="I242" s="214"/>
      <c r="J242" s="215">
        <f>ROUND(I242*H242,2)</f>
        <v>0</v>
      </c>
      <c r="K242" s="211" t="s">
        <v>262</v>
      </c>
      <c r="L242" s="216"/>
      <c r="M242" s="217" t="s">
        <v>1</v>
      </c>
      <c r="N242" s="218" t="s">
        <v>44</v>
      </c>
      <c r="O242" s="77"/>
      <c r="P242" s="181">
        <f>O242*H242</f>
        <v>0</v>
      </c>
      <c r="Q242" s="181">
        <v>0.0032000000000000002</v>
      </c>
      <c r="R242" s="181">
        <f>Q242*H242</f>
        <v>0.038662400000000006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397</v>
      </c>
      <c r="AT242" s="183" t="s">
        <v>277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2649</v>
      </c>
    </row>
    <row r="243" s="14" customFormat="1">
      <c r="A243" s="14"/>
      <c r="B243" s="193"/>
      <c r="C243" s="14"/>
      <c r="D243" s="186" t="s">
        <v>265</v>
      </c>
      <c r="E243" s="194" t="s">
        <v>1</v>
      </c>
      <c r="F243" s="195" t="s">
        <v>2650</v>
      </c>
      <c r="G243" s="14"/>
      <c r="H243" s="196">
        <v>12.082000000000001</v>
      </c>
      <c r="I243" s="197"/>
      <c r="J243" s="14"/>
      <c r="K243" s="14"/>
      <c r="L243" s="193"/>
      <c r="M243" s="198"/>
      <c r="N243" s="199"/>
      <c r="O243" s="199"/>
      <c r="P243" s="199"/>
      <c r="Q243" s="199"/>
      <c r="R243" s="199"/>
      <c r="S243" s="199"/>
      <c r="T243" s="200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194" t="s">
        <v>265</v>
      </c>
      <c r="AU243" s="194" t="s">
        <v>90</v>
      </c>
      <c r="AV243" s="14" t="s">
        <v>90</v>
      </c>
      <c r="AW243" s="14" t="s">
        <v>35</v>
      </c>
      <c r="AX243" s="14" t="s">
        <v>87</v>
      </c>
      <c r="AY243" s="194" t="s">
        <v>255</v>
      </c>
    </row>
    <row r="244" s="2" customFormat="1" ht="21.75" customHeight="1">
      <c r="A244" s="38"/>
      <c r="B244" s="171"/>
      <c r="C244" s="172" t="s">
        <v>406</v>
      </c>
      <c r="D244" s="172" t="s">
        <v>258</v>
      </c>
      <c r="E244" s="173" t="s">
        <v>846</v>
      </c>
      <c r="F244" s="174" t="s">
        <v>847</v>
      </c>
      <c r="G244" s="175" t="s">
        <v>297</v>
      </c>
      <c r="H244" s="176">
        <v>0.98299999999999998</v>
      </c>
      <c r="I244" s="177"/>
      <c r="J244" s="178">
        <f>ROUND(I244*H244,2)</f>
        <v>0</v>
      </c>
      <c r="K244" s="174" t="s">
        <v>262</v>
      </c>
      <c r="L244" s="39"/>
      <c r="M244" s="179" t="s">
        <v>1</v>
      </c>
      <c r="N244" s="180" t="s">
        <v>44</v>
      </c>
      <c r="O244" s="77"/>
      <c r="P244" s="181">
        <f>O244*H244</f>
        <v>0</v>
      </c>
      <c r="Q244" s="181">
        <v>1.0000000000000001E-05</v>
      </c>
      <c r="R244" s="181">
        <f>Q244*H244</f>
        <v>9.8300000000000008E-06</v>
      </c>
      <c r="S244" s="181">
        <v>0</v>
      </c>
      <c r="T244" s="18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3" t="s">
        <v>263</v>
      </c>
      <c r="AT244" s="183" t="s">
        <v>258</v>
      </c>
      <c r="AU244" s="183" t="s">
        <v>90</v>
      </c>
      <c r="AY244" s="19" t="s">
        <v>255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19" t="s">
        <v>87</v>
      </c>
      <c r="BK244" s="184">
        <f>ROUND(I244*H244,2)</f>
        <v>0</v>
      </c>
      <c r="BL244" s="19" t="s">
        <v>263</v>
      </c>
      <c r="BM244" s="183" t="s">
        <v>2651</v>
      </c>
    </row>
    <row r="245" s="13" customFormat="1">
      <c r="A245" s="13"/>
      <c r="B245" s="185"/>
      <c r="C245" s="13"/>
      <c r="D245" s="186" t="s">
        <v>265</v>
      </c>
      <c r="E245" s="187" t="s">
        <v>1</v>
      </c>
      <c r="F245" s="188" t="s">
        <v>849</v>
      </c>
      <c r="G245" s="13"/>
      <c r="H245" s="187" t="s">
        <v>1</v>
      </c>
      <c r="I245" s="189"/>
      <c r="J245" s="13"/>
      <c r="K245" s="13"/>
      <c r="L245" s="185"/>
      <c r="M245" s="190"/>
      <c r="N245" s="191"/>
      <c r="O245" s="191"/>
      <c r="P245" s="191"/>
      <c r="Q245" s="191"/>
      <c r="R245" s="191"/>
      <c r="S245" s="191"/>
      <c r="T245" s="19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87" t="s">
        <v>265</v>
      </c>
      <c r="AU245" s="187" t="s">
        <v>90</v>
      </c>
      <c r="AV245" s="13" t="s">
        <v>87</v>
      </c>
      <c r="AW245" s="13" t="s">
        <v>35</v>
      </c>
      <c r="AX245" s="13" t="s">
        <v>79</v>
      </c>
      <c r="AY245" s="187" t="s">
        <v>255</v>
      </c>
    </row>
    <row r="246" s="13" customFormat="1">
      <c r="A246" s="13"/>
      <c r="B246" s="185"/>
      <c r="C246" s="13"/>
      <c r="D246" s="186" t="s">
        <v>265</v>
      </c>
      <c r="E246" s="187" t="s">
        <v>1</v>
      </c>
      <c r="F246" s="188" t="s">
        <v>2277</v>
      </c>
      <c r="G246" s="13"/>
      <c r="H246" s="187" t="s">
        <v>1</v>
      </c>
      <c r="I246" s="189"/>
      <c r="J246" s="13"/>
      <c r="K246" s="13"/>
      <c r="L246" s="185"/>
      <c r="M246" s="190"/>
      <c r="N246" s="191"/>
      <c r="O246" s="191"/>
      <c r="P246" s="191"/>
      <c r="Q246" s="191"/>
      <c r="R246" s="191"/>
      <c r="S246" s="191"/>
      <c r="T246" s="19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87" t="s">
        <v>265</v>
      </c>
      <c r="AU246" s="187" t="s">
        <v>90</v>
      </c>
      <c r="AV246" s="13" t="s">
        <v>87</v>
      </c>
      <c r="AW246" s="13" t="s">
        <v>35</v>
      </c>
      <c r="AX246" s="13" t="s">
        <v>79</v>
      </c>
      <c r="AY246" s="187" t="s">
        <v>255</v>
      </c>
    </row>
    <row r="247" s="14" customFormat="1">
      <c r="A247" s="14"/>
      <c r="B247" s="193"/>
      <c r="C247" s="14"/>
      <c r="D247" s="186" t="s">
        <v>265</v>
      </c>
      <c r="E247" s="194" t="s">
        <v>1</v>
      </c>
      <c r="F247" s="195" t="s">
        <v>2278</v>
      </c>
      <c r="G247" s="14"/>
      <c r="H247" s="196">
        <v>1.0469999999999999</v>
      </c>
      <c r="I247" s="197"/>
      <c r="J247" s="14"/>
      <c r="K247" s="14"/>
      <c r="L247" s="193"/>
      <c r="M247" s="198"/>
      <c r="N247" s="199"/>
      <c r="O247" s="199"/>
      <c r="P247" s="199"/>
      <c r="Q247" s="199"/>
      <c r="R247" s="199"/>
      <c r="S247" s="199"/>
      <c r="T247" s="20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194" t="s">
        <v>265</v>
      </c>
      <c r="AU247" s="194" t="s">
        <v>90</v>
      </c>
      <c r="AV247" s="14" t="s">
        <v>90</v>
      </c>
      <c r="AW247" s="14" t="s">
        <v>35</v>
      </c>
      <c r="AX247" s="14" t="s">
        <v>79</v>
      </c>
      <c r="AY247" s="194" t="s">
        <v>255</v>
      </c>
    </row>
    <row r="248" s="14" customFormat="1">
      <c r="A248" s="14"/>
      <c r="B248" s="193"/>
      <c r="C248" s="14"/>
      <c r="D248" s="186" t="s">
        <v>265</v>
      </c>
      <c r="E248" s="194" t="s">
        <v>1</v>
      </c>
      <c r="F248" s="195" t="s">
        <v>2279</v>
      </c>
      <c r="G248" s="14"/>
      <c r="H248" s="196">
        <v>-0.064000000000000001</v>
      </c>
      <c r="I248" s="197"/>
      <c r="J248" s="14"/>
      <c r="K248" s="14"/>
      <c r="L248" s="193"/>
      <c r="M248" s="198"/>
      <c r="N248" s="199"/>
      <c r="O248" s="199"/>
      <c r="P248" s="199"/>
      <c r="Q248" s="199"/>
      <c r="R248" s="199"/>
      <c r="S248" s="199"/>
      <c r="T248" s="200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194" t="s">
        <v>265</v>
      </c>
      <c r="AU248" s="194" t="s">
        <v>90</v>
      </c>
      <c r="AV248" s="14" t="s">
        <v>90</v>
      </c>
      <c r="AW248" s="14" t="s">
        <v>35</v>
      </c>
      <c r="AX248" s="14" t="s">
        <v>79</v>
      </c>
      <c r="AY248" s="194" t="s">
        <v>255</v>
      </c>
    </row>
    <row r="249" s="15" customFormat="1">
      <c r="A249" s="15"/>
      <c r="B249" s="201"/>
      <c r="C249" s="15"/>
      <c r="D249" s="186" t="s">
        <v>265</v>
      </c>
      <c r="E249" s="202" t="s">
        <v>1</v>
      </c>
      <c r="F249" s="203" t="s">
        <v>269</v>
      </c>
      <c r="G249" s="15"/>
      <c r="H249" s="204">
        <v>0.98299999999999987</v>
      </c>
      <c r="I249" s="205"/>
      <c r="J249" s="15"/>
      <c r="K249" s="15"/>
      <c r="L249" s="201"/>
      <c r="M249" s="206"/>
      <c r="N249" s="207"/>
      <c r="O249" s="207"/>
      <c r="P249" s="207"/>
      <c r="Q249" s="207"/>
      <c r="R249" s="207"/>
      <c r="S249" s="207"/>
      <c r="T249" s="208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02" t="s">
        <v>265</v>
      </c>
      <c r="AU249" s="202" t="s">
        <v>90</v>
      </c>
      <c r="AV249" s="15" t="s">
        <v>270</v>
      </c>
      <c r="AW249" s="15" t="s">
        <v>35</v>
      </c>
      <c r="AX249" s="15" t="s">
        <v>87</v>
      </c>
      <c r="AY249" s="202" t="s">
        <v>255</v>
      </c>
    </row>
    <row r="250" s="2" customFormat="1" ht="16.5" customHeight="1">
      <c r="A250" s="38"/>
      <c r="B250" s="171"/>
      <c r="C250" s="172" t="s">
        <v>410</v>
      </c>
      <c r="D250" s="172" t="s">
        <v>258</v>
      </c>
      <c r="E250" s="173" t="s">
        <v>853</v>
      </c>
      <c r="F250" s="174" t="s">
        <v>854</v>
      </c>
      <c r="G250" s="175" t="s">
        <v>693</v>
      </c>
      <c r="H250" s="176">
        <v>9.9800000000000004</v>
      </c>
      <c r="I250" s="177"/>
      <c r="J250" s="178">
        <f>ROUND(I250*H250,2)</f>
        <v>0</v>
      </c>
      <c r="K250" s="174" t="s">
        <v>262</v>
      </c>
      <c r="L250" s="39"/>
      <c r="M250" s="179" t="s">
        <v>1</v>
      </c>
      <c r="N250" s="180" t="s">
        <v>44</v>
      </c>
      <c r="O250" s="77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3" t="s">
        <v>263</v>
      </c>
      <c r="AT250" s="183" t="s">
        <v>258</v>
      </c>
      <c r="AU250" s="183" t="s">
        <v>90</v>
      </c>
      <c r="AY250" s="19" t="s">
        <v>255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19" t="s">
        <v>87</v>
      </c>
      <c r="BK250" s="184">
        <f>ROUND(I250*H250,2)</f>
        <v>0</v>
      </c>
      <c r="BL250" s="19" t="s">
        <v>263</v>
      </c>
      <c r="BM250" s="183" t="s">
        <v>2652</v>
      </c>
    </row>
    <row r="251" s="13" customFormat="1">
      <c r="A251" s="13"/>
      <c r="B251" s="185"/>
      <c r="C251" s="13"/>
      <c r="D251" s="186" t="s">
        <v>265</v>
      </c>
      <c r="E251" s="187" t="s">
        <v>1</v>
      </c>
      <c r="F251" s="188" t="s">
        <v>828</v>
      </c>
      <c r="G251" s="13"/>
      <c r="H251" s="187" t="s">
        <v>1</v>
      </c>
      <c r="I251" s="189"/>
      <c r="J251" s="13"/>
      <c r="K251" s="13"/>
      <c r="L251" s="185"/>
      <c r="M251" s="190"/>
      <c r="N251" s="191"/>
      <c r="O251" s="191"/>
      <c r="P251" s="191"/>
      <c r="Q251" s="191"/>
      <c r="R251" s="191"/>
      <c r="S251" s="191"/>
      <c r="T251" s="19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87" t="s">
        <v>265</v>
      </c>
      <c r="AU251" s="187" t="s">
        <v>90</v>
      </c>
      <c r="AV251" s="13" t="s">
        <v>87</v>
      </c>
      <c r="AW251" s="13" t="s">
        <v>35</v>
      </c>
      <c r="AX251" s="13" t="s">
        <v>79</v>
      </c>
      <c r="AY251" s="187" t="s">
        <v>255</v>
      </c>
    </row>
    <row r="252" s="13" customFormat="1">
      <c r="A252" s="13"/>
      <c r="B252" s="185"/>
      <c r="C252" s="13"/>
      <c r="D252" s="186" t="s">
        <v>265</v>
      </c>
      <c r="E252" s="187" t="s">
        <v>1</v>
      </c>
      <c r="F252" s="188" t="s">
        <v>2277</v>
      </c>
      <c r="G252" s="13"/>
      <c r="H252" s="187" t="s">
        <v>1</v>
      </c>
      <c r="I252" s="189"/>
      <c r="J252" s="13"/>
      <c r="K252" s="13"/>
      <c r="L252" s="185"/>
      <c r="M252" s="190"/>
      <c r="N252" s="191"/>
      <c r="O252" s="191"/>
      <c r="P252" s="191"/>
      <c r="Q252" s="191"/>
      <c r="R252" s="191"/>
      <c r="S252" s="191"/>
      <c r="T252" s="19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187" t="s">
        <v>265</v>
      </c>
      <c r="AU252" s="187" t="s">
        <v>90</v>
      </c>
      <c r="AV252" s="13" t="s">
        <v>87</v>
      </c>
      <c r="AW252" s="13" t="s">
        <v>35</v>
      </c>
      <c r="AX252" s="13" t="s">
        <v>79</v>
      </c>
      <c r="AY252" s="187" t="s">
        <v>255</v>
      </c>
    </row>
    <row r="253" s="14" customFormat="1">
      <c r="A253" s="14"/>
      <c r="B253" s="193"/>
      <c r="C253" s="14"/>
      <c r="D253" s="186" t="s">
        <v>265</v>
      </c>
      <c r="E253" s="194" t="s">
        <v>1</v>
      </c>
      <c r="F253" s="195" t="s">
        <v>2615</v>
      </c>
      <c r="G253" s="14"/>
      <c r="H253" s="196">
        <v>9.9800000000000004</v>
      </c>
      <c r="I253" s="197"/>
      <c r="J253" s="14"/>
      <c r="K253" s="14"/>
      <c r="L253" s="193"/>
      <c r="M253" s="198"/>
      <c r="N253" s="199"/>
      <c r="O253" s="199"/>
      <c r="P253" s="199"/>
      <c r="Q253" s="199"/>
      <c r="R253" s="199"/>
      <c r="S253" s="199"/>
      <c r="T253" s="20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194" t="s">
        <v>265</v>
      </c>
      <c r="AU253" s="194" t="s">
        <v>90</v>
      </c>
      <c r="AV253" s="14" t="s">
        <v>90</v>
      </c>
      <c r="AW253" s="14" t="s">
        <v>35</v>
      </c>
      <c r="AX253" s="14" t="s">
        <v>79</v>
      </c>
      <c r="AY253" s="194" t="s">
        <v>255</v>
      </c>
    </row>
    <row r="254" s="15" customFormat="1">
      <c r="A254" s="15"/>
      <c r="B254" s="201"/>
      <c r="C254" s="15"/>
      <c r="D254" s="186" t="s">
        <v>265</v>
      </c>
      <c r="E254" s="202" t="s">
        <v>1</v>
      </c>
      <c r="F254" s="203" t="s">
        <v>269</v>
      </c>
      <c r="G254" s="15"/>
      <c r="H254" s="204">
        <v>9.9800000000000004</v>
      </c>
      <c r="I254" s="205"/>
      <c r="J254" s="15"/>
      <c r="K254" s="15"/>
      <c r="L254" s="201"/>
      <c r="M254" s="206"/>
      <c r="N254" s="207"/>
      <c r="O254" s="207"/>
      <c r="P254" s="207"/>
      <c r="Q254" s="207"/>
      <c r="R254" s="207"/>
      <c r="S254" s="207"/>
      <c r="T254" s="20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02" t="s">
        <v>265</v>
      </c>
      <c r="AU254" s="202" t="s">
        <v>90</v>
      </c>
      <c r="AV254" s="15" t="s">
        <v>270</v>
      </c>
      <c r="AW254" s="15" t="s">
        <v>35</v>
      </c>
      <c r="AX254" s="15" t="s">
        <v>87</v>
      </c>
      <c r="AY254" s="202" t="s">
        <v>255</v>
      </c>
    </row>
    <row r="255" s="2" customFormat="1" ht="49.05" customHeight="1">
      <c r="A255" s="38"/>
      <c r="B255" s="171"/>
      <c r="C255" s="172" t="s">
        <v>414</v>
      </c>
      <c r="D255" s="172" t="s">
        <v>258</v>
      </c>
      <c r="E255" s="173" t="s">
        <v>856</v>
      </c>
      <c r="F255" s="174" t="s">
        <v>857</v>
      </c>
      <c r="G255" s="175" t="s">
        <v>759</v>
      </c>
      <c r="H255" s="224"/>
      <c r="I255" s="177"/>
      <c r="J255" s="178">
        <f>ROUND(I255*H255,2)</f>
        <v>0</v>
      </c>
      <c r="K255" s="174" t="s">
        <v>262</v>
      </c>
      <c r="L255" s="39"/>
      <c r="M255" s="179" t="s">
        <v>1</v>
      </c>
      <c r="N255" s="180" t="s">
        <v>44</v>
      </c>
      <c r="O255" s="77"/>
      <c r="P255" s="181">
        <f>O255*H255</f>
        <v>0</v>
      </c>
      <c r="Q255" s="181">
        <v>0</v>
      </c>
      <c r="R255" s="181">
        <f>Q255*H255</f>
        <v>0</v>
      </c>
      <c r="S255" s="181">
        <v>0</v>
      </c>
      <c r="T255" s="18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83" t="s">
        <v>263</v>
      </c>
      <c r="AT255" s="183" t="s">
        <v>258</v>
      </c>
      <c r="AU255" s="183" t="s">
        <v>90</v>
      </c>
      <c r="AY255" s="19" t="s">
        <v>255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19" t="s">
        <v>87</v>
      </c>
      <c r="BK255" s="184">
        <f>ROUND(I255*H255,2)</f>
        <v>0</v>
      </c>
      <c r="BL255" s="19" t="s">
        <v>263</v>
      </c>
      <c r="BM255" s="183" t="s">
        <v>2653</v>
      </c>
    </row>
    <row r="256" s="12" customFormat="1" ht="22.8" customHeight="1">
      <c r="A256" s="12"/>
      <c r="B256" s="158"/>
      <c r="C256" s="12"/>
      <c r="D256" s="159" t="s">
        <v>78</v>
      </c>
      <c r="E256" s="169" t="s">
        <v>859</v>
      </c>
      <c r="F256" s="169" t="s">
        <v>860</v>
      </c>
      <c r="G256" s="12"/>
      <c r="H256" s="12"/>
      <c r="I256" s="161"/>
      <c r="J256" s="170">
        <f>BK256</f>
        <v>0</v>
      </c>
      <c r="K256" s="12"/>
      <c r="L256" s="158"/>
      <c r="M256" s="163"/>
      <c r="N256" s="164"/>
      <c r="O256" s="164"/>
      <c r="P256" s="165">
        <f>SUM(P257:P293)</f>
        <v>0</v>
      </c>
      <c r="Q256" s="164"/>
      <c r="R256" s="165">
        <f>SUM(R257:R293)</f>
        <v>0.0034350000000000001</v>
      </c>
      <c r="S256" s="164"/>
      <c r="T256" s="166">
        <f>SUM(T257:T293)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59" t="s">
        <v>90</v>
      </c>
      <c r="AT256" s="167" t="s">
        <v>78</v>
      </c>
      <c r="AU256" s="167" t="s">
        <v>87</v>
      </c>
      <c r="AY256" s="159" t="s">
        <v>255</v>
      </c>
      <c r="BK256" s="168">
        <f>SUM(BK257:BK293)</f>
        <v>0</v>
      </c>
    </row>
    <row r="257" s="2" customFormat="1" ht="37.8" customHeight="1">
      <c r="A257" s="38"/>
      <c r="B257" s="171"/>
      <c r="C257" s="172" t="s">
        <v>418</v>
      </c>
      <c r="D257" s="172" t="s">
        <v>258</v>
      </c>
      <c r="E257" s="173" t="s">
        <v>861</v>
      </c>
      <c r="F257" s="174" t="s">
        <v>862</v>
      </c>
      <c r="G257" s="175" t="s">
        <v>693</v>
      </c>
      <c r="H257" s="176">
        <v>7.0999999999999996</v>
      </c>
      <c r="I257" s="177"/>
      <c r="J257" s="178">
        <f>ROUND(I257*H257,2)</f>
        <v>0</v>
      </c>
      <c r="K257" s="174" t="s">
        <v>262</v>
      </c>
      <c r="L257" s="39"/>
      <c r="M257" s="179" t="s">
        <v>1</v>
      </c>
      <c r="N257" s="180" t="s">
        <v>44</v>
      </c>
      <c r="O257" s="77"/>
      <c r="P257" s="181">
        <f>O257*H257</f>
        <v>0</v>
      </c>
      <c r="Q257" s="181">
        <v>6.9999999999999994E-05</v>
      </c>
      <c r="R257" s="181">
        <f>Q257*H257</f>
        <v>0.00049699999999999994</v>
      </c>
      <c r="S257" s="181">
        <v>0</v>
      </c>
      <c r="T257" s="18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83" t="s">
        <v>263</v>
      </c>
      <c r="AT257" s="183" t="s">
        <v>258</v>
      </c>
      <c r="AU257" s="183" t="s">
        <v>90</v>
      </c>
      <c r="AY257" s="19" t="s">
        <v>255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19" t="s">
        <v>87</v>
      </c>
      <c r="BK257" s="184">
        <f>ROUND(I257*H257,2)</f>
        <v>0</v>
      </c>
      <c r="BL257" s="19" t="s">
        <v>263</v>
      </c>
      <c r="BM257" s="183" t="s">
        <v>2654</v>
      </c>
    </row>
    <row r="258" s="13" customFormat="1">
      <c r="A258" s="13"/>
      <c r="B258" s="185"/>
      <c r="C258" s="13"/>
      <c r="D258" s="186" t="s">
        <v>265</v>
      </c>
      <c r="E258" s="187" t="s">
        <v>1</v>
      </c>
      <c r="F258" s="188" t="s">
        <v>868</v>
      </c>
      <c r="G258" s="13"/>
      <c r="H258" s="187" t="s">
        <v>1</v>
      </c>
      <c r="I258" s="189"/>
      <c r="J258" s="13"/>
      <c r="K258" s="13"/>
      <c r="L258" s="185"/>
      <c r="M258" s="190"/>
      <c r="N258" s="191"/>
      <c r="O258" s="191"/>
      <c r="P258" s="191"/>
      <c r="Q258" s="191"/>
      <c r="R258" s="191"/>
      <c r="S258" s="191"/>
      <c r="T258" s="19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87" t="s">
        <v>265</v>
      </c>
      <c r="AU258" s="187" t="s">
        <v>90</v>
      </c>
      <c r="AV258" s="13" t="s">
        <v>87</v>
      </c>
      <c r="AW258" s="13" t="s">
        <v>35</v>
      </c>
      <c r="AX258" s="13" t="s">
        <v>79</v>
      </c>
      <c r="AY258" s="187" t="s">
        <v>255</v>
      </c>
    </row>
    <row r="259" s="13" customFormat="1">
      <c r="A259" s="13"/>
      <c r="B259" s="185"/>
      <c r="C259" s="13"/>
      <c r="D259" s="186" t="s">
        <v>265</v>
      </c>
      <c r="E259" s="187" t="s">
        <v>1</v>
      </c>
      <c r="F259" s="188" t="s">
        <v>2655</v>
      </c>
      <c r="G259" s="13"/>
      <c r="H259" s="187" t="s">
        <v>1</v>
      </c>
      <c r="I259" s="189"/>
      <c r="J259" s="13"/>
      <c r="K259" s="13"/>
      <c r="L259" s="185"/>
      <c r="M259" s="190"/>
      <c r="N259" s="191"/>
      <c r="O259" s="191"/>
      <c r="P259" s="191"/>
      <c r="Q259" s="191"/>
      <c r="R259" s="191"/>
      <c r="S259" s="191"/>
      <c r="T259" s="19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87" t="s">
        <v>265</v>
      </c>
      <c r="AU259" s="187" t="s">
        <v>90</v>
      </c>
      <c r="AV259" s="13" t="s">
        <v>87</v>
      </c>
      <c r="AW259" s="13" t="s">
        <v>35</v>
      </c>
      <c r="AX259" s="13" t="s">
        <v>79</v>
      </c>
      <c r="AY259" s="187" t="s">
        <v>255</v>
      </c>
    </row>
    <row r="260" s="14" customFormat="1">
      <c r="A260" s="14"/>
      <c r="B260" s="193"/>
      <c r="C260" s="14"/>
      <c r="D260" s="186" t="s">
        <v>265</v>
      </c>
      <c r="E260" s="194" t="s">
        <v>1</v>
      </c>
      <c r="F260" s="195" t="s">
        <v>870</v>
      </c>
      <c r="G260" s="14"/>
      <c r="H260" s="196">
        <v>1.3999999999999999</v>
      </c>
      <c r="I260" s="197"/>
      <c r="J260" s="14"/>
      <c r="K260" s="14"/>
      <c r="L260" s="193"/>
      <c r="M260" s="198"/>
      <c r="N260" s="199"/>
      <c r="O260" s="199"/>
      <c r="P260" s="199"/>
      <c r="Q260" s="199"/>
      <c r="R260" s="199"/>
      <c r="S260" s="199"/>
      <c r="T260" s="20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194" t="s">
        <v>265</v>
      </c>
      <c r="AU260" s="194" t="s">
        <v>90</v>
      </c>
      <c r="AV260" s="14" t="s">
        <v>90</v>
      </c>
      <c r="AW260" s="14" t="s">
        <v>35</v>
      </c>
      <c r="AX260" s="14" t="s">
        <v>79</v>
      </c>
      <c r="AY260" s="194" t="s">
        <v>255</v>
      </c>
    </row>
    <row r="261" s="16" customFormat="1">
      <c r="A261" s="16"/>
      <c r="B261" s="225"/>
      <c r="C261" s="16"/>
      <c r="D261" s="186" t="s">
        <v>265</v>
      </c>
      <c r="E261" s="226" t="s">
        <v>1</v>
      </c>
      <c r="F261" s="227" t="s">
        <v>867</v>
      </c>
      <c r="G261" s="16"/>
      <c r="H261" s="228">
        <v>1.3999999999999999</v>
      </c>
      <c r="I261" s="229"/>
      <c r="J261" s="16"/>
      <c r="K261" s="16"/>
      <c r="L261" s="225"/>
      <c r="M261" s="230"/>
      <c r="N261" s="231"/>
      <c r="O261" s="231"/>
      <c r="P261" s="231"/>
      <c r="Q261" s="231"/>
      <c r="R261" s="231"/>
      <c r="S261" s="231"/>
      <c r="T261" s="232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226" t="s">
        <v>265</v>
      </c>
      <c r="AU261" s="226" t="s">
        <v>90</v>
      </c>
      <c r="AV261" s="16" t="s">
        <v>268</v>
      </c>
      <c r="AW261" s="16" t="s">
        <v>35</v>
      </c>
      <c r="AX261" s="16" t="s">
        <v>79</v>
      </c>
      <c r="AY261" s="226" t="s">
        <v>255</v>
      </c>
    </row>
    <row r="262" s="13" customFormat="1">
      <c r="A262" s="13"/>
      <c r="B262" s="185"/>
      <c r="C262" s="13"/>
      <c r="D262" s="186" t="s">
        <v>265</v>
      </c>
      <c r="E262" s="187" t="s">
        <v>1</v>
      </c>
      <c r="F262" s="188" t="s">
        <v>1192</v>
      </c>
      <c r="G262" s="13"/>
      <c r="H262" s="187" t="s">
        <v>1</v>
      </c>
      <c r="I262" s="189"/>
      <c r="J262" s="13"/>
      <c r="K262" s="13"/>
      <c r="L262" s="185"/>
      <c r="M262" s="190"/>
      <c r="N262" s="191"/>
      <c r="O262" s="191"/>
      <c r="P262" s="191"/>
      <c r="Q262" s="191"/>
      <c r="R262" s="191"/>
      <c r="S262" s="191"/>
      <c r="T262" s="19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87" t="s">
        <v>265</v>
      </c>
      <c r="AU262" s="187" t="s">
        <v>90</v>
      </c>
      <c r="AV262" s="13" t="s">
        <v>87</v>
      </c>
      <c r="AW262" s="13" t="s">
        <v>35</v>
      </c>
      <c r="AX262" s="13" t="s">
        <v>79</v>
      </c>
      <c r="AY262" s="187" t="s">
        <v>255</v>
      </c>
    </row>
    <row r="263" s="13" customFormat="1">
      <c r="A263" s="13"/>
      <c r="B263" s="185"/>
      <c r="C263" s="13"/>
      <c r="D263" s="186" t="s">
        <v>265</v>
      </c>
      <c r="E263" s="187" t="s">
        <v>1</v>
      </c>
      <c r="F263" s="188" t="s">
        <v>2656</v>
      </c>
      <c r="G263" s="13"/>
      <c r="H263" s="187" t="s">
        <v>1</v>
      </c>
      <c r="I263" s="189"/>
      <c r="J263" s="13"/>
      <c r="K263" s="13"/>
      <c r="L263" s="185"/>
      <c r="M263" s="190"/>
      <c r="N263" s="191"/>
      <c r="O263" s="191"/>
      <c r="P263" s="191"/>
      <c r="Q263" s="191"/>
      <c r="R263" s="191"/>
      <c r="S263" s="191"/>
      <c r="T263" s="19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87" t="s">
        <v>265</v>
      </c>
      <c r="AU263" s="187" t="s">
        <v>90</v>
      </c>
      <c r="AV263" s="13" t="s">
        <v>87</v>
      </c>
      <c r="AW263" s="13" t="s">
        <v>35</v>
      </c>
      <c r="AX263" s="13" t="s">
        <v>79</v>
      </c>
      <c r="AY263" s="187" t="s">
        <v>255</v>
      </c>
    </row>
    <row r="264" s="14" customFormat="1">
      <c r="A264" s="14"/>
      <c r="B264" s="193"/>
      <c r="C264" s="14"/>
      <c r="D264" s="186" t="s">
        <v>265</v>
      </c>
      <c r="E264" s="194" t="s">
        <v>1</v>
      </c>
      <c r="F264" s="195" t="s">
        <v>2657</v>
      </c>
      <c r="G264" s="14"/>
      <c r="H264" s="196">
        <v>5.7000000000000002</v>
      </c>
      <c r="I264" s="197"/>
      <c r="J264" s="14"/>
      <c r="K264" s="14"/>
      <c r="L264" s="193"/>
      <c r="M264" s="198"/>
      <c r="N264" s="199"/>
      <c r="O264" s="199"/>
      <c r="P264" s="199"/>
      <c r="Q264" s="199"/>
      <c r="R264" s="199"/>
      <c r="S264" s="199"/>
      <c r="T264" s="20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194" t="s">
        <v>265</v>
      </c>
      <c r="AU264" s="194" t="s">
        <v>90</v>
      </c>
      <c r="AV264" s="14" t="s">
        <v>90</v>
      </c>
      <c r="AW264" s="14" t="s">
        <v>35</v>
      </c>
      <c r="AX264" s="14" t="s">
        <v>79</v>
      </c>
      <c r="AY264" s="194" t="s">
        <v>255</v>
      </c>
    </row>
    <row r="265" s="16" customFormat="1">
      <c r="A265" s="16"/>
      <c r="B265" s="225"/>
      <c r="C265" s="16"/>
      <c r="D265" s="186" t="s">
        <v>265</v>
      </c>
      <c r="E265" s="226" t="s">
        <v>1</v>
      </c>
      <c r="F265" s="227" t="s">
        <v>867</v>
      </c>
      <c r="G265" s="16"/>
      <c r="H265" s="228">
        <v>5.7000000000000002</v>
      </c>
      <c r="I265" s="229"/>
      <c r="J265" s="16"/>
      <c r="K265" s="16"/>
      <c r="L265" s="225"/>
      <c r="M265" s="230"/>
      <c r="N265" s="231"/>
      <c r="O265" s="231"/>
      <c r="P265" s="231"/>
      <c r="Q265" s="231"/>
      <c r="R265" s="231"/>
      <c r="S265" s="231"/>
      <c r="T265" s="232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6" t="s">
        <v>265</v>
      </c>
      <c r="AU265" s="226" t="s">
        <v>90</v>
      </c>
      <c r="AV265" s="16" t="s">
        <v>268</v>
      </c>
      <c r="AW265" s="16" t="s">
        <v>35</v>
      </c>
      <c r="AX265" s="16" t="s">
        <v>79</v>
      </c>
      <c r="AY265" s="226" t="s">
        <v>255</v>
      </c>
    </row>
    <row r="266" s="15" customFormat="1">
      <c r="A266" s="15"/>
      <c r="B266" s="201"/>
      <c r="C266" s="15"/>
      <c r="D266" s="186" t="s">
        <v>265</v>
      </c>
      <c r="E266" s="202" t="s">
        <v>1</v>
      </c>
      <c r="F266" s="203" t="s">
        <v>269</v>
      </c>
      <c r="G266" s="15"/>
      <c r="H266" s="204">
        <v>7.0999999999999996</v>
      </c>
      <c r="I266" s="205"/>
      <c r="J266" s="15"/>
      <c r="K266" s="15"/>
      <c r="L266" s="201"/>
      <c r="M266" s="206"/>
      <c r="N266" s="207"/>
      <c r="O266" s="207"/>
      <c r="P266" s="207"/>
      <c r="Q266" s="207"/>
      <c r="R266" s="207"/>
      <c r="S266" s="207"/>
      <c r="T266" s="208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02" t="s">
        <v>265</v>
      </c>
      <c r="AU266" s="202" t="s">
        <v>90</v>
      </c>
      <c r="AV266" s="15" t="s">
        <v>270</v>
      </c>
      <c r="AW266" s="15" t="s">
        <v>35</v>
      </c>
      <c r="AX266" s="15" t="s">
        <v>87</v>
      </c>
      <c r="AY266" s="202" t="s">
        <v>255</v>
      </c>
    </row>
    <row r="267" s="2" customFormat="1" ht="24.15" customHeight="1">
      <c r="A267" s="38"/>
      <c r="B267" s="171"/>
      <c r="C267" s="172" t="s">
        <v>422</v>
      </c>
      <c r="D267" s="172" t="s">
        <v>258</v>
      </c>
      <c r="E267" s="173" t="s">
        <v>872</v>
      </c>
      <c r="F267" s="174" t="s">
        <v>873</v>
      </c>
      <c r="G267" s="175" t="s">
        <v>693</v>
      </c>
      <c r="H267" s="176">
        <v>1.3999999999999999</v>
      </c>
      <c r="I267" s="177"/>
      <c r="J267" s="178">
        <f>ROUND(I267*H267,2)</f>
        <v>0</v>
      </c>
      <c r="K267" s="174" t="s">
        <v>262</v>
      </c>
      <c r="L267" s="39"/>
      <c r="M267" s="179" t="s">
        <v>1</v>
      </c>
      <c r="N267" s="180" t="s">
        <v>44</v>
      </c>
      <c r="O267" s="77"/>
      <c r="P267" s="181">
        <f>O267*H267</f>
        <v>0</v>
      </c>
      <c r="Q267" s="181">
        <v>0.00011</v>
      </c>
      <c r="R267" s="181">
        <f>Q267*H267</f>
        <v>0.000154</v>
      </c>
      <c r="S267" s="181">
        <v>0</v>
      </c>
      <c r="T267" s="18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3" t="s">
        <v>263</v>
      </c>
      <c r="AT267" s="183" t="s">
        <v>258</v>
      </c>
      <c r="AU267" s="183" t="s">
        <v>90</v>
      </c>
      <c r="AY267" s="19" t="s">
        <v>255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19" t="s">
        <v>87</v>
      </c>
      <c r="BK267" s="184">
        <f>ROUND(I267*H267,2)</f>
        <v>0</v>
      </c>
      <c r="BL267" s="19" t="s">
        <v>263</v>
      </c>
      <c r="BM267" s="183" t="s">
        <v>2658</v>
      </c>
    </row>
    <row r="268" s="13" customFormat="1">
      <c r="A268" s="13"/>
      <c r="B268" s="185"/>
      <c r="C268" s="13"/>
      <c r="D268" s="186" t="s">
        <v>265</v>
      </c>
      <c r="E268" s="187" t="s">
        <v>1</v>
      </c>
      <c r="F268" s="188" t="s">
        <v>876</v>
      </c>
      <c r="G268" s="13"/>
      <c r="H268" s="187" t="s">
        <v>1</v>
      </c>
      <c r="I268" s="189"/>
      <c r="J268" s="13"/>
      <c r="K268" s="13"/>
      <c r="L268" s="185"/>
      <c r="M268" s="190"/>
      <c r="N268" s="191"/>
      <c r="O268" s="191"/>
      <c r="P268" s="191"/>
      <c r="Q268" s="191"/>
      <c r="R268" s="191"/>
      <c r="S268" s="191"/>
      <c r="T268" s="19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87" t="s">
        <v>265</v>
      </c>
      <c r="AU268" s="187" t="s">
        <v>90</v>
      </c>
      <c r="AV268" s="13" t="s">
        <v>87</v>
      </c>
      <c r="AW268" s="13" t="s">
        <v>35</v>
      </c>
      <c r="AX268" s="13" t="s">
        <v>79</v>
      </c>
      <c r="AY268" s="187" t="s">
        <v>255</v>
      </c>
    </row>
    <row r="269" s="13" customFormat="1">
      <c r="A269" s="13"/>
      <c r="B269" s="185"/>
      <c r="C269" s="13"/>
      <c r="D269" s="186" t="s">
        <v>265</v>
      </c>
      <c r="E269" s="187" t="s">
        <v>1</v>
      </c>
      <c r="F269" s="188" t="s">
        <v>2655</v>
      </c>
      <c r="G269" s="13"/>
      <c r="H269" s="187" t="s">
        <v>1</v>
      </c>
      <c r="I269" s="189"/>
      <c r="J269" s="13"/>
      <c r="K269" s="13"/>
      <c r="L269" s="185"/>
      <c r="M269" s="190"/>
      <c r="N269" s="191"/>
      <c r="O269" s="191"/>
      <c r="P269" s="191"/>
      <c r="Q269" s="191"/>
      <c r="R269" s="191"/>
      <c r="S269" s="191"/>
      <c r="T269" s="19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87" t="s">
        <v>265</v>
      </c>
      <c r="AU269" s="187" t="s">
        <v>90</v>
      </c>
      <c r="AV269" s="13" t="s">
        <v>87</v>
      </c>
      <c r="AW269" s="13" t="s">
        <v>35</v>
      </c>
      <c r="AX269" s="13" t="s">
        <v>79</v>
      </c>
      <c r="AY269" s="187" t="s">
        <v>255</v>
      </c>
    </row>
    <row r="270" s="14" customFormat="1">
      <c r="A270" s="14"/>
      <c r="B270" s="193"/>
      <c r="C270" s="14"/>
      <c r="D270" s="186" t="s">
        <v>265</v>
      </c>
      <c r="E270" s="194" t="s">
        <v>1</v>
      </c>
      <c r="F270" s="195" t="s">
        <v>870</v>
      </c>
      <c r="G270" s="14"/>
      <c r="H270" s="196">
        <v>1.3999999999999999</v>
      </c>
      <c r="I270" s="197"/>
      <c r="J270" s="14"/>
      <c r="K270" s="14"/>
      <c r="L270" s="193"/>
      <c r="M270" s="198"/>
      <c r="N270" s="199"/>
      <c r="O270" s="199"/>
      <c r="P270" s="199"/>
      <c r="Q270" s="199"/>
      <c r="R270" s="199"/>
      <c r="S270" s="199"/>
      <c r="T270" s="20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194" t="s">
        <v>265</v>
      </c>
      <c r="AU270" s="194" t="s">
        <v>90</v>
      </c>
      <c r="AV270" s="14" t="s">
        <v>90</v>
      </c>
      <c r="AW270" s="14" t="s">
        <v>35</v>
      </c>
      <c r="AX270" s="14" t="s">
        <v>79</v>
      </c>
      <c r="AY270" s="194" t="s">
        <v>255</v>
      </c>
    </row>
    <row r="271" s="15" customFormat="1">
      <c r="A271" s="15"/>
      <c r="B271" s="201"/>
      <c r="C271" s="15"/>
      <c r="D271" s="186" t="s">
        <v>265</v>
      </c>
      <c r="E271" s="202" t="s">
        <v>1</v>
      </c>
      <c r="F271" s="203" t="s">
        <v>269</v>
      </c>
      <c r="G271" s="15"/>
      <c r="H271" s="204">
        <v>1.3999999999999999</v>
      </c>
      <c r="I271" s="205"/>
      <c r="J271" s="15"/>
      <c r="K271" s="15"/>
      <c r="L271" s="201"/>
      <c r="M271" s="206"/>
      <c r="N271" s="207"/>
      <c r="O271" s="207"/>
      <c r="P271" s="207"/>
      <c r="Q271" s="207"/>
      <c r="R271" s="207"/>
      <c r="S271" s="207"/>
      <c r="T271" s="208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02" t="s">
        <v>265</v>
      </c>
      <c r="AU271" s="202" t="s">
        <v>90</v>
      </c>
      <c r="AV271" s="15" t="s">
        <v>270</v>
      </c>
      <c r="AW271" s="15" t="s">
        <v>35</v>
      </c>
      <c r="AX271" s="15" t="s">
        <v>87</v>
      </c>
      <c r="AY271" s="202" t="s">
        <v>255</v>
      </c>
    </row>
    <row r="272" s="2" customFormat="1" ht="24.15" customHeight="1">
      <c r="A272" s="38"/>
      <c r="B272" s="171"/>
      <c r="C272" s="172" t="s">
        <v>426</v>
      </c>
      <c r="D272" s="172" t="s">
        <v>258</v>
      </c>
      <c r="E272" s="173" t="s">
        <v>877</v>
      </c>
      <c r="F272" s="174" t="s">
        <v>878</v>
      </c>
      <c r="G272" s="175" t="s">
        <v>693</v>
      </c>
      <c r="H272" s="176">
        <v>1.3999999999999999</v>
      </c>
      <c r="I272" s="177"/>
      <c r="J272" s="178">
        <f>ROUND(I272*H272,2)</f>
        <v>0</v>
      </c>
      <c r="K272" s="174" t="s">
        <v>262</v>
      </c>
      <c r="L272" s="39"/>
      <c r="M272" s="179" t="s">
        <v>1</v>
      </c>
      <c r="N272" s="180" t="s">
        <v>44</v>
      </c>
      <c r="O272" s="77"/>
      <c r="P272" s="181">
        <f>O272*H272</f>
        <v>0</v>
      </c>
      <c r="Q272" s="181">
        <v>0.00012999999999999999</v>
      </c>
      <c r="R272" s="181">
        <f>Q272*H272</f>
        <v>0.00018199999999999998</v>
      </c>
      <c r="S272" s="181">
        <v>0</v>
      </c>
      <c r="T272" s="18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83" t="s">
        <v>263</v>
      </c>
      <c r="AT272" s="183" t="s">
        <v>258</v>
      </c>
      <c r="AU272" s="183" t="s">
        <v>90</v>
      </c>
      <c r="AY272" s="19" t="s">
        <v>255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19" t="s">
        <v>87</v>
      </c>
      <c r="BK272" s="184">
        <f>ROUND(I272*H272,2)</f>
        <v>0</v>
      </c>
      <c r="BL272" s="19" t="s">
        <v>263</v>
      </c>
      <c r="BM272" s="183" t="s">
        <v>2659</v>
      </c>
    </row>
    <row r="273" s="13" customFormat="1">
      <c r="A273" s="13"/>
      <c r="B273" s="185"/>
      <c r="C273" s="13"/>
      <c r="D273" s="186" t="s">
        <v>265</v>
      </c>
      <c r="E273" s="187" t="s">
        <v>1</v>
      </c>
      <c r="F273" s="188" t="s">
        <v>881</v>
      </c>
      <c r="G273" s="13"/>
      <c r="H273" s="187" t="s">
        <v>1</v>
      </c>
      <c r="I273" s="189"/>
      <c r="J273" s="13"/>
      <c r="K273" s="13"/>
      <c r="L273" s="185"/>
      <c r="M273" s="190"/>
      <c r="N273" s="191"/>
      <c r="O273" s="191"/>
      <c r="P273" s="191"/>
      <c r="Q273" s="191"/>
      <c r="R273" s="191"/>
      <c r="S273" s="191"/>
      <c r="T273" s="19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87" t="s">
        <v>265</v>
      </c>
      <c r="AU273" s="187" t="s">
        <v>90</v>
      </c>
      <c r="AV273" s="13" t="s">
        <v>87</v>
      </c>
      <c r="AW273" s="13" t="s">
        <v>35</v>
      </c>
      <c r="AX273" s="13" t="s">
        <v>79</v>
      </c>
      <c r="AY273" s="187" t="s">
        <v>255</v>
      </c>
    </row>
    <row r="274" s="13" customFormat="1">
      <c r="A274" s="13"/>
      <c r="B274" s="185"/>
      <c r="C274" s="13"/>
      <c r="D274" s="186" t="s">
        <v>265</v>
      </c>
      <c r="E274" s="187" t="s">
        <v>1</v>
      </c>
      <c r="F274" s="188" t="s">
        <v>2655</v>
      </c>
      <c r="G274" s="13"/>
      <c r="H274" s="187" t="s">
        <v>1</v>
      </c>
      <c r="I274" s="189"/>
      <c r="J274" s="13"/>
      <c r="K274" s="13"/>
      <c r="L274" s="185"/>
      <c r="M274" s="190"/>
      <c r="N274" s="191"/>
      <c r="O274" s="191"/>
      <c r="P274" s="191"/>
      <c r="Q274" s="191"/>
      <c r="R274" s="191"/>
      <c r="S274" s="191"/>
      <c r="T274" s="19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87" t="s">
        <v>265</v>
      </c>
      <c r="AU274" s="187" t="s">
        <v>90</v>
      </c>
      <c r="AV274" s="13" t="s">
        <v>87</v>
      </c>
      <c r="AW274" s="13" t="s">
        <v>35</v>
      </c>
      <c r="AX274" s="13" t="s">
        <v>79</v>
      </c>
      <c r="AY274" s="187" t="s">
        <v>255</v>
      </c>
    </row>
    <row r="275" s="14" customFormat="1">
      <c r="A275" s="14"/>
      <c r="B275" s="193"/>
      <c r="C275" s="14"/>
      <c r="D275" s="186" t="s">
        <v>265</v>
      </c>
      <c r="E275" s="194" t="s">
        <v>1</v>
      </c>
      <c r="F275" s="195" t="s">
        <v>870</v>
      </c>
      <c r="G275" s="14"/>
      <c r="H275" s="196">
        <v>1.3999999999999999</v>
      </c>
      <c r="I275" s="197"/>
      <c r="J275" s="14"/>
      <c r="K275" s="14"/>
      <c r="L275" s="193"/>
      <c r="M275" s="198"/>
      <c r="N275" s="199"/>
      <c r="O275" s="199"/>
      <c r="P275" s="199"/>
      <c r="Q275" s="199"/>
      <c r="R275" s="199"/>
      <c r="S275" s="199"/>
      <c r="T275" s="20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194" t="s">
        <v>265</v>
      </c>
      <c r="AU275" s="194" t="s">
        <v>90</v>
      </c>
      <c r="AV275" s="14" t="s">
        <v>90</v>
      </c>
      <c r="AW275" s="14" t="s">
        <v>35</v>
      </c>
      <c r="AX275" s="14" t="s">
        <v>79</v>
      </c>
      <c r="AY275" s="194" t="s">
        <v>255</v>
      </c>
    </row>
    <row r="276" s="15" customFormat="1">
      <c r="A276" s="15"/>
      <c r="B276" s="201"/>
      <c r="C276" s="15"/>
      <c r="D276" s="186" t="s">
        <v>265</v>
      </c>
      <c r="E276" s="202" t="s">
        <v>1</v>
      </c>
      <c r="F276" s="203" t="s">
        <v>269</v>
      </c>
      <c r="G276" s="15"/>
      <c r="H276" s="204">
        <v>1.3999999999999999</v>
      </c>
      <c r="I276" s="205"/>
      <c r="J276" s="15"/>
      <c r="K276" s="15"/>
      <c r="L276" s="201"/>
      <c r="M276" s="206"/>
      <c r="N276" s="207"/>
      <c r="O276" s="207"/>
      <c r="P276" s="207"/>
      <c r="Q276" s="207"/>
      <c r="R276" s="207"/>
      <c r="S276" s="207"/>
      <c r="T276" s="20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02" t="s">
        <v>265</v>
      </c>
      <c r="AU276" s="202" t="s">
        <v>90</v>
      </c>
      <c r="AV276" s="15" t="s">
        <v>270</v>
      </c>
      <c r="AW276" s="15" t="s">
        <v>35</v>
      </c>
      <c r="AX276" s="15" t="s">
        <v>87</v>
      </c>
      <c r="AY276" s="202" t="s">
        <v>255</v>
      </c>
    </row>
    <row r="277" s="2" customFormat="1" ht="24.15" customHeight="1">
      <c r="A277" s="38"/>
      <c r="B277" s="171"/>
      <c r="C277" s="172" t="s">
        <v>316</v>
      </c>
      <c r="D277" s="172" t="s">
        <v>258</v>
      </c>
      <c r="E277" s="173" t="s">
        <v>882</v>
      </c>
      <c r="F277" s="174" t="s">
        <v>883</v>
      </c>
      <c r="G277" s="175" t="s">
        <v>693</v>
      </c>
      <c r="H277" s="176">
        <v>1.3999999999999999</v>
      </c>
      <c r="I277" s="177"/>
      <c r="J277" s="178">
        <f>ROUND(I277*H277,2)</f>
        <v>0</v>
      </c>
      <c r="K277" s="174" t="s">
        <v>262</v>
      </c>
      <c r="L277" s="39"/>
      <c r="M277" s="179" t="s">
        <v>1</v>
      </c>
      <c r="N277" s="180" t="s">
        <v>44</v>
      </c>
      <c r="O277" s="77"/>
      <c r="P277" s="181">
        <f>O277*H277</f>
        <v>0</v>
      </c>
      <c r="Q277" s="181">
        <v>0.00023000000000000001</v>
      </c>
      <c r="R277" s="181">
        <f>Q277*H277</f>
        <v>0.00032199999999999997</v>
      </c>
      <c r="S277" s="181">
        <v>0</v>
      </c>
      <c r="T277" s="18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83" t="s">
        <v>263</v>
      </c>
      <c r="AT277" s="183" t="s">
        <v>258</v>
      </c>
      <c r="AU277" s="183" t="s">
        <v>90</v>
      </c>
      <c r="AY277" s="19" t="s">
        <v>255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19" t="s">
        <v>87</v>
      </c>
      <c r="BK277" s="184">
        <f>ROUND(I277*H277,2)</f>
        <v>0</v>
      </c>
      <c r="BL277" s="19" t="s">
        <v>263</v>
      </c>
      <c r="BM277" s="183" t="s">
        <v>2660</v>
      </c>
    </row>
    <row r="278" s="13" customFormat="1">
      <c r="A278" s="13"/>
      <c r="B278" s="185"/>
      <c r="C278" s="13"/>
      <c r="D278" s="186" t="s">
        <v>265</v>
      </c>
      <c r="E278" s="187" t="s">
        <v>1</v>
      </c>
      <c r="F278" s="188" t="s">
        <v>881</v>
      </c>
      <c r="G278" s="13"/>
      <c r="H278" s="187" t="s">
        <v>1</v>
      </c>
      <c r="I278" s="189"/>
      <c r="J278" s="13"/>
      <c r="K278" s="13"/>
      <c r="L278" s="185"/>
      <c r="M278" s="190"/>
      <c r="N278" s="191"/>
      <c r="O278" s="191"/>
      <c r="P278" s="191"/>
      <c r="Q278" s="191"/>
      <c r="R278" s="191"/>
      <c r="S278" s="191"/>
      <c r="T278" s="19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87" t="s">
        <v>265</v>
      </c>
      <c r="AU278" s="187" t="s">
        <v>90</v>
      </c>
      <c r="AV278" s="13" t="s">
        <v>87</v>
      </c>
      <c r="AW278" s="13" t="s">
        <v>35</v>
      </c>
      <c r="AX278" s="13" t="s">
        <v>79</v>
      </c>
      <c r="AY278" s="187" t="s">
        <v>255</v>
      </c>
    </row>
    <row r="279" s="13" customFormat="1">
      <c r="A279" s="13"/>
      <c r="B279" s="185"/>
      <c r="C279" s="13"/>
      <c r="D279" s="186" t="s">
        <v>265</v>
      </c>
      <c r="E279" s="187" t="s">
        <v>1</v>
      </c>
      <c r="F279" s="188" t="s">
        <v>2655</v>
      </c>
      <c r="G279" s="13"/>
      <c r="H279" s="187" t="s">
        <v>1</v>
      </c>
      <c r="I279" s="189"/>
      <c r="J279" s="13"/>
      <c r="K279" s="13"/>
      <c r="L279" s="185"/>
      <c r="M279" s="190"/>
      <c r="N279" s="191"/>
      <c r="O279" s="191"/>
      <c r="P279" s="191"/>
      <c r="Q279" s="191"/>
      <c r="R279" s="191"/>
      <c r="S279" s="191"/>
      <c r="T279" s="19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87" t="s">
        <v>265</v>
      </c>
      <c r="AU279" s="187" t="s">
        <v>90</v>
      </c>
      <c r="AV279" s="13" t="s">
        <v>87</v>
      </c>
      <c r="AW279" s="13" t="s">
        <v>35</v>
      </c>
      <c r="AX279" s="13" t="s">
        <v>79</v>
      </c>
      <c r="AY279" s="187" t="s">
        <v>255</v>
      </c>
    </row>
    <row r="280" s="14" customFormat="1">
      <c r="A280" s="14"/>
      <c r="B280" s="193"/>
      <c r="C280" s="14"/>
      <c r="D280" s="186" t="s">
        <v>265</v>
      </c>
      <c r="E280" s="194" t="s">
        <v>1</v>
      </c>
      <c r="F280" s="195" t="s">
        <v>870</v>
      </c>
      <c r="G280" s="14"/>
      <c r="H280" s="196">
        <v>1.3999999999999999</v>
      </c>
      <c r="I280" s="197"/>
      <c r="J280" s="14"/>
      <c r="K280" s="14"/>
      <c r="L280" s="193"/>
      <c r="M280" s="198"/>
      <c r="N280" s="199"/>
      <c r="O280" s="199"/>
      <c r="P280" s="199"/>
      <c r="Q280" s="199"/>
      <c r="R280" s="199"/>
      <c r="S280" s="199"/>
      <c r="T280" s="20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194" t="s">
        <v>265</v>
      </c>
      <c r="AU280" s="194" t="s">
        <v>90</v>
      </c>
      <c r="AV280" s="14" t="s">
        <v>90</v>
      </c>
      <c r="AW280" s="14" t="s">
        <v>35</v>
      </c>
      <c r="AX280" s="14" t="s">
        <v>79</v>
      </c>
      <c r="AY280" s="194" t="s">
        <v>255</v>
      </c>
    </row>
    <row r="281" s="15" customFormat="1">
      <c r="A281" s="15"/>
      <c r="B281" s="201"/>
      <c r="C281" s="15"/>
      <c r="D281" s="186" t="s">
        <v>265</v>
      </c>
      <c r="E281" s="202" t="s">
        <v>1</v>
      </c>
      <c r="F281" s="203" t="s">
        <v>269</v>
      </c>
      <c r="G281" s="15"/>
      <c r="H281" s="204">
        <v>1.3999999999999999</v>
      </c>
      <c r="I281" s="205"/>
      <c r="J281" s="15"/>
      <c r="K281" s="15"/>
      <c r="L281" s="201"/>
      <c r="M281" s="206"/>
      <c r="N281" s="207"/>
      <c r="O281" s="207"/>
      <c r="P281" s="207"/>
      <c r="Q281" s="207"/>
      <c r="R281" s="207"/>
      <c r="S281" s="207"/>
      <c r="T281" s="208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02" t="s">
        <v>265</v>
      </c>
      <c r="AU281" s="202" t="s">
        <v>90</v>
      </c>
      <c r="AV281" s="15" t="s">
        <v>270</v>
      </c>
      <c r="AW281" s="15" t="s">
        <v>35</v>
      </c>
      <c r="AX281" s="15" t="s">
        <v>87</v>
      </c>
      <c r="AY281" s="202" t="s">
        <v>255</v>
      </c>
    </row>
    <row r="282" s="2" customFormat="1" ht="24.15" customHeight="1">
      <c r="A282" s="38"/>
      <c r="B282" s="171"/>
      <c r="C282" s="172" t="s">
        <v>434</v>
      </c>
      <c r="D282" s="172" t="s">
        <v>258</v>
      </c>
      <c r="E282" s="173" t="s">
        <v>1198</v>
      </c>
      <c r="F282" s="174" t="s">
        <v>1199</v>
      </c>
      <c r="G282" s="175" t="s">
        <v>693</v>
      </c>
      <c r="H282" s="176">
        <v>5.7000000000000002</v>
      </c>
      <c r="I282" s="177"/>
      <c r="J282" s="178">
        <f>ROUND(I282*H282,2)</f>
        <v>0</v>
      </c>
      <c r="K282" s="174" t="s">
        <v>262</v>
      </c>
      <c r="L282" s="39"/>
      <c r="M282" s="179" t="s">
        <v>1</v>
      </c>
      <c r="N282" s="180" t="s">
        <v>44</v>
      </c>
      <c r="O282" s="77"/>
      <c r="P282" s="181">
        <f>O282*H282</f>
        <v>0</v>
      </c>
      <c r="Q282" s="181">
        <v>0.00022000000000000001</v>
      </c>
      <c r="R282" s="181">
        <f>Q282*H282</f>
        <v>0.0012540000000000001</v>
      </c>
      <c r="S282" s="181">
        <v>0</v>
      </c>
      <c r="T282" s="18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83" t="s">
        <v>263</v>
      </c>
      <c r="AT282" s="183" t="s">
        <v>258</v>
      </c>
      <c r="AU282" s="183" t="s">
        <v>90</v>
      </c>
      <c r="AY282" s="19" t="s">
        <v>255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19" t="s">
        <v>87</v>
      </c>
      <c r="BK282" s="184">
        <f>ROUND(I282*H282,2)</f>
        <v>0</v>
      </c>
      <c r="BL282" s="19" t="s">
        <v>263</v>
      </c>
      <c r="BM282" s="183" t="s">
        <v>2661</v>
      </c>
    </row>
    <row r="283" s="13" customFormat="1">
      <c r="A283" s="13"/>
      <c r="B283" s="185"/>
      <c r="C283" s="13"/>
      <c r="D283" s="186" t="s">
        <v>265</v>
      </c>
      <c r="E283" s="187" t="s">
        <v>1</v>
      </c>
      <c r="F283" s="188" t="s">
        <v>1201</v>
      </c>
      <c r="G283" s="13"/>
      <c r="H283" s="187" t="s">
        <v>1</v>
      </c>
      <c r="I283" s="189"/>
      <c r="J283" s="13"/>
      <c r="K283" s="13"/>
      <c r="L283" s="185"/>
      <c r="M283" s="190"/>
      <c r="N283" s="191"/>
      <c r="O283" s="191"/>
      <c r="P283" s="191"/>
      <c r="Q283" s="191"/>
      <c r="R283" s="191"/>
      <c r="S283" s="191"/>
      <c r="T283" s="19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87" t="s">
        <v>265</v>
      </c>
      <c r="AU283" s="187" t="s">
        <v>90</v>
      </c>
      <c r="AV283" s="13" t="s">
        <v>87</v>
      </c>
      <c r="AW283" s="13" t="s">
        <v>35</v>
      </c>
      <c r="AX283" s="13" t="s">
        <v>79</v>
      </c>
      <c r="AY283" s="187" t="s">
        <v>255</v>
      </c>
    </row>
    <row r="284" s="13" customFormat="1">
      <c r="A284" s="13"/>
      <c r="B284" s="185"/>
      <c r="C284" s="13"/>
      <c r="D284" s="186" t="s">
        <v>265</v>
      </c>
      <c r="E284" s="187" t="s">
        <v>1</v>
      </c>
      <c r="F284" s="188" t="s">
        <v>2656</v>
      </c>
      <c r="G284" s="13"/>
      <c r="H284" s="187" t="s">
        <v>1</v>
      </c>
      <c r="I284" s="189"/>
      <c r="J284" s="13"/>
      <c r="K284" s="13"/>
      <c r="L284" s="185"/>
      <c r="M284" s="190"/>
      <c r="N284" s="191"/>
      <c r="O284" s="191"/>
      <c r="P284" s="191"/>
      <c r="Q284" s="191"/>
      <c r="R284" s="191"/>
      <c r="S284" s="191"/>
      <c r="T284" s="19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87" t="s">
        <v>265</v>
      </c>
      <c r="AU284" s="187" t="s">
        <v>90</v>
      </c>
      <c r="AV284" s="13" t="s">
        <v>87</v>
      </c>
      <c r="AW284" s="13" t="s">
        <v>35</v>
      </c>
      <c r="AX284" s="13" t="s">
        <v>79</v>
      </c>
      <c r="AY284" s="187" t="s">
        <v>255</v>
      </c>
    </row>
    <row r="285" s="14" customFormat="1">
      <c r="A285" s="14"/>
      <c r="B285" s="193"/>
      <c r="C285" s="14"/>
      <c r="D285" s="186" t="s">
        <v>265</v>
      </c>
      <c r="E285" s="194" t="s">
        <v>1</v>
      </c>
      <c r="F285" s="195" t="s">
        <v>2657</v>
      </c>
      <c r="G285" s="14"/>
      <c r="H285" s="196">
        <v>5.7000000000000002</v>
      </c>
      <c r="I285" s="197"/>
      <c r="J285" s="14"/>
      <c r="K285" s="14"/>
      <c r="L285" s="193"/>
      <c r="M285" s="198"/>
      <c r="N285" s="199"/>
      <c r="O285" s="199"/>
      <c r="P285" s="199"/>
      <c r="Q285" s="199"/>
      <c r="R285" s="199"/>
      <c r="S285" s="199"/>
      <c r="T285" s="20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194" t="s">
        <v>265</v>
      </c>
      <c r="AU285" s="194" t="s">
        <v>90</v>
      </c>
      <c r="AV285" s="14" t="s">
        <v>90</v>
      </c>
      <c r="AW285" s="14" t="s">
        <v>35</v>
      </c>
      <c r="AX285" s="14" t="s">
        <v>79</v>
      </c>
      <c r="AY285" s="194" t="s">
        <v>255</v>
      </c>
    </row>
    <row r="286" s="15" customFormat="1">
      <c r="A286" s="15"/>
      <c r="B286" s="201"/>
      <c r="C286" s="15"/>
      <c r="D286" s="186" t="s">
        <v>265</v>
      </c>
      <c r="E286" s="202" t="s">
        <v>1</v>
      </c>
      <c r="F286" s="203" t="s">
        <v>269</v>
      </c>
      <c r="G286" s="15"/>
      <c r="H286" s="204">
        <v>5.7000000000000002</v>
      </c>
      <c r="I286" s="205"/>
      <c r="J286" s="15"/>
      <c r="K286" s="15"/>
      <c r="L286" s="201"/>
      <c r="M286" s="206"/>
      <c r="N286" s="207"/>
      <c r="O286" s="207"/>
      <c r="P286" s="207"/>
      <c r="Q286" s="207"/>
      <c r="R286" s="207"/>
      <c r="S286" s="207"/>
      <c r="T286" s="20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02" t="s">
        <v>265</v>
      </c>
      <c r="AU286" s="202" t="s">
        <v>90</v>
      </c>
      <c r="AV286" s="15" t="s">
        <v>270</v>
      </c>
      <c r="AW286" s="15" t="s">
        <v>35</v>
      </c>
      <c r="AX286" s="15" t="s">
        <v>87</v>
      </c>
      <c r="AY286" s="202" t="s">
        <v>255</v>
      </c>
    </row>
    <row r="287" s="2" customFormat="1" ht="24.15" customHeight="1">
      <c r="A287" s="38"/>
      <c r="B287" s="171"/>
      <c r="C287" s="172" t="s">
        <v>438</v>
      </c>
      <c r="D287" s="172" t="s">
        <v>258</v>
      </c>
      <c r="E287" s="173" t="s">
        <v>1202</v>
      </c>
      <c r="F287" s="174" t="s">
        <v>1203</v>
      </c>
      <c r="G287" s="175" t="s">
        <v>693</v>
      </c>
      <c r="H287" s="176">
        <v>5.7000000000000002</v>
      </c>
      <c r="I287" s="177"/>
      <c r="J287" s="178">
        <f>ROUND(I287*H287,2)</f>
        <v>0</v>
      </c>
      <c r="K287" s="174" t="s">
        <v>262</v>
      </c>
      <c r="L287" s="39"/>
      <c r="M287" s="179" t="s">
        <v>1</v>
      </c>
      <c r="N287" s="180" t="s">
        <v>44</v>
      </c>
      <c r="O287" s="77"/>
      <c r="P287" s="181">
        <f>O287*H287</f>
        <v>0</v>
      </c>
      <c r="Q287" s="181">
        <v>0</v>
      </c>
      <c r="R287" s="181">
        <f>Q287*H287</f>
        <v>0</v>
      </c>
      <c r="S287" s="181">
        <v>0</v>
      </c>
      <c r="T287" s="18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83" t="s">
        <v>263</v>
      </c>
      <c r="AT287" s="183" t="s">
        <v>258</v>
      </c>
      <c r="AU287" s="183" t="s">
        <v>90</v>
      </c>
      <c r="AY287" s="19" t="s">
        <v>255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19" t="s">
        <v>87</v>
      </c>
      <c r="BK287" s="184">
        <f>ROUND(I287*H287,2)</f>
        <v>0</v>
      </c>
      <c r="BL287" s="19" t="s">
        <v>263</v>
      </c>
      <c r="BM287" s="183" t="s">
        <v>2662</v>
      </c>
    </row>
    <row r="288" s="13" customFormat="1">
      <c r="A288" s="13"/>
      <c r="B288" s="185"/>
      <c r="C288" s="13"/>
      <c r="D288" s="186" t="s">
        <v>265</v>
      </c>
      <c r="E288" s="187" t="s">
        <v>1</v>
      </c>
      <c r="F288" s="188" t="s">
        <v>1205</v>
      </c>
      <c r="G288" s="13"/>
      <c r="H288" s="187" t="s">
        <v>1</v>
      </c>
      <c r="I288" s="189"/>
      <c r="J288" s="13"/>
      <c r="K288" s="13"/>
      <c r="L288" s="185"/>
      <c r="M288" s="190"/>
      <c r="N288" s="191"/>
      <c r="O288" s="191"/>
      <c r="P288" s="191"/>
      <c r="Q288" s="191"/>
      <c r="R288" s="191"/>
      <c r="S288" s="191"/>
      <c r="T288" s="19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87" t="s">
        <v>265</v>
      </c>
      <c r="AU288" s="187" t="s">
        <v>90</v>
      </c>
      <c r="AV288" s="13" t="s">
        <v>87</v>
      </c>
      <c r="AW288" s="13" t="s">
        <v>35</v>
      </c>
      <c r="AX288" s="13" t="s">
        <v>79</v>
      </c>
      <c r="AY288" s="187" t="s">
        <v>255</v>
      </c>
    </row>
    <row r="289" s="13" customFormat="1">
      <c r="A289" s="13"/>
      <c r="B289" s="185"/>
      <c r="C289" s="13"/>
      <c r="D289" s="186" t="s">
        <v>265</v>
      </c>
      <c r="E289" s="187" t="s">
        <v>1</v>
      </c>
      <c r="F289" s="188" t="s">
        <v>2656</v>
      </c>
      <c r="G289" s="13"/>
      <c r="H289" s="187" t="s">
        <v>1</v>
      </c>
      <c r="I289" s="189"/>
      <c r="J289" s="13"/>
      <c r="K289" s="13"/>
      <c r="L289" s="185"/>
      <c r="M289" s="190"/>
      <c r="N289" s="191"/>
      <c r="O289" s="191"/>
      <c r="P289" s="191"/>
      <c r="Q289" s="191"/>
      <c r="R289" s="191"/>
      <c r="S289" s="191"/>
      <c r="T289" s="19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87" t="s">
        <v>265</v>
      </c>
      <c r="AU289" s="187" t="s">
        <v>90</v>
      </c>
      <c r="AV289" s="13" t="s">
        <v>87</v>
      </c>
      <c r="AW289" s="13" t="s">
        <v>35</v>
      </c>
      <c r="AX289" s="13" t="s">
        <v>79</v>
      </c>
      <c r="AY289" s="187" t="s">
        <v>255</v>
      </c>
    </row>
    <row r="290" s="14" customFormat="1">
      <c r="A290" s="14"/>
      <c r="B290" s="193"/>
      <c r="C290" s="14"/>
      <c r="D290" s="186" t="s">
        <v>265</v>
      </c>
      <c r="E290" s="194" t="s">
        <v>1</v>
      </c>
      <c r="F290" s="195" t="s">
        <v>2657</v>
      </c>
      <c r="G290" s="14"/>
      <c r="H290" s="196">
        <v>5.7000000000000002</v>
      </c>
      <c r="I290" s="197"/>
      <c r="J290" s="14"/>
      <c r="K290" s="14"/>
      <c r="L290" s="193"/>
      <c r="M290" s="198"/>
      <c r="N290" s="199"/>
      <c r="O290" s="199"/>
      <c r="P290" s="199"/>
      <c r="Q290" s="199"/>
      <c r="R290" s="199"/>
      <c r="S290" s="199"/>
      <c r="T290" s="20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194" t="s">
        <v>265</v>
      </c>
      <c r="AU290" s="194" t="s">
        <v>90</v>
      </c>
      <c r="AV290" s="14" t="s">
        <v>90</v>
      </c>
      <c r="AW290" s="14" t="s">
        <v>35</v>
      </c>
      <c r="AX290" s="14" t="s">
        <v>79</v>
      </c>
      <c r="AY290" s="194" t="s">
        <v>255</v>
      </c>
    </row>
    <row r="291" s="15" customFormat="1">
      <c r="A291" s="15"/>
      <c r="B291" s="201"/>
      <c r="C291" s="15"/>
      <c r="D291" s="186" t="s">
        <v>265</v>
      </c>
      <c r="E291" s="202" t="s">
        <v>1</v>
      </c>
      <c r="F291" s="203" t="s">
        <v>269</v>
      </c>
      <c r="G291" s="15"/>
      <c r="H291" s="204">
        <v>5.7000000000000002</v>
      </c>
      <c r="I291" s="205"/>
      <c r="J291" s="15"/>
      <c r="K291" s="15"/>
      <c r="L291" s="201"/>
      <c r="M291" s="206"/>
      <c r="N291" s="207"/>
      <c r="O291" s="207"/>
      <c r="P291" s="207"/>
      <c r="Q291" s="207"/>
      <c r="R291" s="207"/>
      <c r="S291" s="207"/>
      <c r="T291" s="20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02" t="s">
        <v>265</v>
      </c>
      <c r="AU291" s="202" t="s">
        <v>90</v>
      </c>
      <c r="AV291" s="15" t="s">
        <v>270</v>
      </c>
      <c r="AW291" s="15" t="s">
        <v>35</v>
      </c>
      <c r="AX291" s="15" t="s">
        <v>87</v>
      </c>
      <c r="AY291" s="202" t="s">
        <v>255</v>
      </c>
    </row>
    <row r="292" s="2" customFormat="1" ht="24.15" customHeight="1">
      <c r="A292" s="38"/>
      <c r="B292" s="171"/>
      <c r="C292" s="209" t="s">
        <v>442</v>
      </c>
      <c r="D292" s="209" t="s">
        <v>277</v>
      </c>
      <c r="E292" s="210" t="s">
        <v>1206</v>
      </c>
      <c r="F292" s="211" t="s">
        <v>1207</v>
      </c>
      <c r="G292" s="212" t="s">
        <v>1208</v>
      </c>
      <c r="H292" s="213">
        <v>1.026</v>
      </c>
      <c r="I292" s="214"/>
      <c r="J292" s="215">
        <f>ROUND(I292*H292,2)</f>
        <v>0</v>
      </c>
      <c r="K292" s="211" t="s">
        <v>262</v>
      </c>
      <c r="L292" s="216"/>
      <c r="M292" s="217" t="s">
        <v>1</v>
      </c>
      <c r="N292" s="218" t="s">
        <v>44</v>
      </c>
      <c r="O292" s="77"/>
      <c r="P292" s="181">
        <f>O292*H292</f>
        <v>0</v>
      </c>
      <c r="Q292" s="181">
        <v>0.001</v>
      </c>
      <c r="R292" s="181">
        <f>Q292*H292</f>
        <v>0.001026</v>
      </c>
      <c r="S292" s="181">
        <v>0</v>
      </c>
      <c r="T292" s="18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3" t="s">
        <v>397</v>
      </c>
      <c r="AT292" s="183" t="s">
        <v>277</v>
      </c>
      <c r="AU292" s="183" t="s">
        <v>90</v>
      </c>
      <c r="AY292" s="19" t="s">
        <v>255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19" t="s">
        <v>87</v>
      </c>
      <c r="BK292" s="184">
        <f>ROUND(I292*H292,2)</f>
        <v>0</v>
      </c>
      <c r="BL292" s="19" t="s">
        <v>263</v>
      </c>
      <c r="BM292" s="183" t="s">
        <v>2663</v>
      </c>
    </row>
    <row r="293" s="14" customFormat="1">
      <c r="A293" s="14"/>
      <c r="B293" s="193"/>
      <c r="C293" s="14"/>
      <c r="D293" s="186" t="s">
        <v>265</v>
      </c>
      <c r="E293" s="194" t="s">
        <v>1</v>
      </c>
      <c r="F293" s="195" t="s">
        <v>2664</v>
      </c>
      <c r="G293" s="14"/>
      <c r="H293" s="196">
        <v>1.026</v>
      </c>
      <c r="I293" s="197"/>
      <c r="J293" s="14"/>
      <c r="K293" s="14"/>
      <c r="L293" s="193"/>
      <c r="M293" s="198"/>
      <c r="N293" s="199"/>
      <c r="O293" s="199"/>
      <c r="P293" s="199"/>
      <c r="Q293" s="199"/>
      <c r="R293" s="199"/>
      <c r="S293" s="199"/>
      <c r="T293" s="20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4" t="s">
        <v>265</v>
      </c>
      <c r="AU293" s="194" t="s">
        <v>90</v>
      </c>
      <c r="AV293" s="14" t="s">
        <v>90</v>
      </c>
      <c r="AW293" s="14" t="s">
        <v>35</v>
      </c>
      <c r="AX293" s="14" t="s">
        <v>87</v>
      </c>
      <c r="AY293" s="194" t="s">
        <v>255</v>
      </c>
    </row>
    <row r="294" s="12" customFormat="1" ht="22.8" customHeight="1">
      <c r="A294" s="12"/>
      <c r="B294" s="158"/>
      <c r="C294" s="12"/>
      <c r="D294" s="159" t="s">
        <v>78</v>
      </c>
      <c r="E294" s="169" t="s">
        <v>886</v>
      </c>
      <c r="F294" s="169" t="s">
        <v>887</v>
      </c>
      <c r="G294" s="12"/>
      <c r="H294" s="12"/>
      <c r="I294" s="161"/>
      <c r="J294" s="170">
        <f>BK294</f>
        <v>0</v>
      </c>
      <c r="K294" s="12"/>
      <c r="L294" s="158"/>
      <c r="M294" s="163"/>
      <c r="N294" s="164"/>
      <c r="O294" s="164"/>
      <c r="P294" s="165">
        <f>SUM(P295:P330)</f>
        <v>0</v>
      </c>
      <c r="Q294" s="164"/>
      <c r="R294" s="165">
        <f>SUM(R295:R330)</f>
        <v>0.039590849999999997</v>
      </c>
      <c r="S294" s="164"/>
      <c r="T294" s="166">
        <f>SUM(T295:T330)</f>
        <v>0.01088314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159" t="s">
        <v>90</v>
      </c>
      <c r="AT294" s="167" t="s">
        <v>78</v>
      </c>
      <c r="AU294" s="167" t="s">
        <v>87</v>
      </c>
      <c r="AY294" s="159" t="s">
        <v>255</v>
      </c>
      <c r="BK294" s="168">
        <f>SUM(BK295:BK330)</f>
        <v>0</v>
      </c>
    </row>
    <row r="295" s="2" customFormat="1" ht="24.15" customHeight="1">
      <c r="A295" s="38"/>
      <c r="B295" s="171"/>
      <c r="C295" s="172" t="s">
        <v>446</v>
      </c>
      <c r="D295" s="172" t="s">
        <v>258</v>
      </c>
      <c r="E295" s="173" t="s">
        <v>888</v>
      </c>
      <c r="F295" s="174" t="s">
        <v>889</v>
      </c>
      <c r="G295" s="175" t="s">
        <v>693</v>
      </c>
      <c r="H295" s="176">
        <v>23.658999999999999</v>
      </c>
      <c r="I295" s="177"/>
      <c r="J295" s="178">
        <f>ROUND(I295*H295,2)</f>
        <v>0</v>
      </c>
      <c r="K295" s="174" t="s">
        <v>262</v>
      </c>
      <c r="L295" s="39"/>
      <c r="M295" s="179" t="s">
        <v>1</v>
      </c>
      <c r="N295" s="180" t="s">
        <v>44</v>
      </c>
      <c r="O295" s="77"/>
      <c r="P295" s="181">
        <f>O295*H295</f>
        <v>0</v>
      </c>
      <c r="Q295" s="181">
        <v>0</v>
      </c>
      <c r="R295" s="181">
        <f>Q295*H295</f>
        <v>0</v>
      </c>
      <c r="S295" s="181">
        <v>0</v>
      </c>
      <c r="T295" s="18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83" t="s">
        <v>263</v>
      </c>
      <c r="AT295" s="183" t="s">
        <v>258</v>
      </c>
      <c r="AU295" s="183" t="s">
        <v>90</v>
      </c>
      <c r="AY295" s="19" t="s">
        <v>255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19" t="s">
        <v>87</v>
      </c>
      <c r="BK295" s="184">
        <f>ROUND(I295*H295,2)</f>
        <v>0</v>
      </c>
      <c r="BL295" s="19" t="s">
        <v>263</v>
      </c>
      <c r="BM295" s="183" t="s">
        <v>2665</v>
      </c>
    </row>
    <row r="296" s="13" customFormat="1">
      <c r="A296" s="13"/>
      <c r="B296" s="185"/>
      <c r="C296" s="13"/>
      <c r="D296" s="186" t="s">
        <v>265</v>
      </c>
      <c r="E296" s="187" t="s">
        <v>1</v>
      </c>
      <c r="F296" s="188" t="s">
        <v>2277</v>
      </c>
      <c r="G296" s="13"/>
      <c r="H296" s="187" t="s">
        <v>1</v>
      </c>
      <c r="I296" s="189"/>
      <c r="J296" s="13"/>
      <c r="K296" s="13"/>
      <c r="L296" s="185"/>
      <c r="M296" s="190"/>
      <c r="N296" s="191"/>
      <c r="O296" s="191"/>
      <c r="P296" s="191"/>
      <c r="Q296" s="191"/>
      <c r="R296" s="191"/>
      <c r="S296" s="191"/>
      <c r="T296" s="19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187" t="s">
        <v>265</v>
      </c>
      <c r="AU296" s="187" t="s">
        <v>90</v>
      </c>
      <c r="AV296" s="13" t="s">
        <v>87</v>
      </c>
      <c r="AW296" s="13" t="s">
        <v>35</v>
      </c>
      <c r="AX296" s="13" t="s">
        <v>79</v>
      </c>
      <c r="AY296" s="187" t="s">
        <v>255</v>
      </c>
    </row>
    <row r="297" s="14" customFormat="1">
      <c r="A297" s="14"/>
      <c r="B297" s="193"/>
      <c r="C297" s="14"/>
      <c r="D297" s="186" t="s">
        <v>265</v>
      </c>
      <c r="E297" s="194" t="s">
        <v>1</v>
      </c>
      <c r="F297" s="195" t="s">
        <v>2609</v>
      </c>
      <c r="G297" s="14"/>
      <c r="H297" s="196">
        <v>19.635000000000002</v>
      </c>
      <c r="I297" s="197"/>
      <c r="J297" s="14"/>
      <c r="K297" s="14"/>
      <c r="L297" s="193"/>
      <c r="M297" s="198"/>
      <c r="N297" s="199"/>
      <c r="O297" s="199"/>
      <c r="P297" s="199"/>
      <c r="Q297" s="199"/>
      <c r="R297" s="199"/>
      <c r="S297" s="199"/>
      <c r="T297" s="20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194" t="s">
        <v>265</v>
      </c>
      <c r="AU297" s="194" t="s">
        <v>90</v>
      </c>
      <c r="AV297" s="14" t="s">
        <v>90</v>
      </c>
      <c r="AW297" s="14" t="s">
        <v>35</v>
      </c>
      <c r="AX297" s="14" t="s">
        <v>79</v>
      </c>
      <c r="AY297" s="194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2208</v>
      </c>
      <c r="G298" s="14"/>
      <c r="H298" s="196">
        <v>-0.376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4" customFormat="1">
      <c r="A299" s="14"/>
      <c r="B299" s="193"/>
      <c r="C299" s="14"/>
      <c r="D299" s="186" t="s">
        <v>265</v>
      </c>
      <c r="E299" s="194" t="s">
        <v>1</v>
      </c>
      <c r="F299" s="195" t="s">
        <v>2610</v>
      </c>
      <c r="G299" s="14"/>
      <c r="H299" s="196">
        <v>4.4000000000000004</v>
      </c>
      <c r="I299" s="197"/>
      <c r="J299" s="14"/>
      <c r="K299" s="14"/>
      <c r="L299" s="193"/>
      <c r="M299" s="198"/>
      <c r="N299" s="199"/>
      <c r="O299" s="199"/>
      <c r="P299" s="199"/>
      <c r="Q299" s="199"/>
      <c r="R299" s="199"/>
      <c r="S299" s="199"/>
      <c r="T299" s="20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194" t="s">
        <v>265</v>
      </c>
      <c r="AU299" s="194" t="s">
        <v>90</v>
      </c>
      <c r="AV299" s="14" t="s">
        <v>90</v>
      </c>
      <c r="AW299" s="14" t="s">
        <v>35</v>
      </c>
      <c r="AX299" s="14" t="s">
        <v>79</v>
      </c>
      <c r="AY299" s="194" t="s">
        <v>255</v>
      </c>
    </row>
    <row r="300" s="15" customFormat="1">
      <c r="A300" s="15"/>
      <c r="B300" s="201"/>
      <c r="C300" s="15"/>
      <c r="D300" s="186" t="s">
        <v>265</v>
      </c>
      <c r="E300" s="202" t="s">
        <v>1</v>
      </c>
      <c r="F300" s="203" t="s">
        <v>269</v>
      </c>
      <c r="G300" s="15"/>
      <c r="H300" s="204">
        <v>23.658999999999999</v>
      </c>
      <c r="I300" s="205"/>
      <c r="J300" s="15"/>
      <c r="K300" s="15"/>
      <c r="L300" s="201"/>
      <c r="M300" s="206"/>
      <c r="N300" s="207"/>
      <c r="O300" s="207"/>
      <c r="P300" s="207"/>
      <c r="Q300" s="207"/>
      <c r="R300" s="207"/>
      <c r="S300" s="207"/>
      <c r="T300" s="208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02" t="s">
        <v>265</v>
      </c>
      <c r="AU300" s="202" t="s">
        <v>90</v>
      </c>
      <c r="AV300" s="15" t="s">
        <v>270</v>
      </c>
      <c r="AW300" s="15" t="s">
        <v>35</v>
      </c>
      <c r="AX300" s="15" t="s">
        <v>87</v>
      </c>
      <c r="AY300" s="202" t="s">
        <v>255</v>
      </c>
    </row>
    <row r="301" s="2" customFormat="1" ht="24.15" customHeight="1">
      <c r="A301" s="38"/>
      <c r="B301" s="171"/>
      <c r="C301" s="172" t="s">
        <v>450</v>
      </c>
      <c r="D301" s="172" t="s">
        <v>258</v>
      </c>
      <c r="E301" s="173" t="s">
        <v>894</v>
      </c>
      <c r="F301" s="174" t="s">
        <v>895</v>
      </c>
      <c r="G301" s="175" t="s">
        <v>693</v>
      </c>
      <c r="H301" s="176">
        <v>23.658999999999999</v>
      </c>
      <c r="I301" s="177"/>
      <c r="J301" s="178">
        <f>ROUND(I301*H301,2)</f>
        <v>0</v>
      </c>
      <c r="K301" s="174" t="s">
        <v>262</v>
      </c>
      <c r="L301" s="39"/>
      <c r="M301" s="179" t="s">
        <v>1</v>
      </c>
      <c r="N301" s="180" t="s">
        <v>44</v>
      </c>
      <c r="O301" s="77"/>
      <c r="P301" s="181">
        <f>O301*H301</f>
        <v>0</v>
      </c>
      <c r="Q301" s="181">
        <v>0</v>
      </c>
      <c r="R301" s="181">
        <f>Q301*H301</f>
        <v>0</v>
      </c>
      <c r="S301" s="181">
        <v>0.00014999999999999999</v>
      </c>
      <c r="T301" s="182">
        <f>S301*H301</f>
        <v>0.0035488499999999997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83" t="s">
        <v>263</v>
      </c>
      <c r="AT301" s="183" t="s">
        <v>258</v>
      </c>
      <c r="AU301" s="183" t="s">
        <v>90</v>
      </c>
      <c r="AY301" s="19" t="s">
        <v>255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19" t="s">
        <v>87</v>
      </c>
      <c r="BK301" s="184">
        <f>ROUND(I301*H301,2)</f>
        <v>0</v>
      </c>
      <c r="BL301" s="19" t="s">
        <v>263</v>
      </c>
      <c r="BM301" s="183" t="s">
        <v>2666</v>
      </c>
    </row>
    <row r="302" s="13" customFormat="1">
      <c r="A302" s="13"/>
      <c r="B302" s="185"/>
      <c r="C302" s="13"/>
      <c r="D302" s="186" t="s">
        <v>265</v>
      </c>
      <c r="E302" s="187" t="s">
        <v>1</v>
      </c>
      <c r="F302" s="188" t="s">
        <v>2277</v>
      </c>
      <c r="G302" s="13"/>
      <c r="H302" s="187" t="s">
        <v>1</v>
      </c>
      <c r="I302" s="189"/>
      <c r="J302" s="13"/>
      <c r="K302" s="13"/>
      <c r="L302" s="185"/>
      <c r="M302" s="190"/>
      <c r="N302" s="191"/>
      <c r="O302" s="191"/>
      <c r="P302" s="191"/>
      <c r="Q302" s="191"/>
      <c r="R302" s="191"/>
      <c r="S302" s="191"/>
      <c r="T302" s="19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187" t="s">
        <v>265</v>
      </c>
      <c r="AU302" s="187" t="s">
        <v>90</v>
      </c>
      <c r="AV302" s="13" t="s">
        <v>87</v>
      </c>
      <c r="AW302" s="13" t="s">
        <v>35</v>
      </c>
      <c r="AX302" s="13" t="s">
        <v>79</v>
      </c>
      <c r="AY302" s="187" t="s">
        <v>255</v>
      </c>
    </row>
    <row r="303" s="14" customFormat="1">
      <c r="A303" s="14"/>
      <c r="B303" s="193"/>
      <c r="C303" s="14"/>
      <c r="D303" s="186" t="s">
        <v>265</v>
      </c>
      <c r="E303" s="194" t="s">
        <v>1</v>
      </c>
      <c r="F303" s="195" t="s">
        <v>2609</v>
      </c>
      <c r="G303" s="14"/>
      <c r="H303" s="196">
        <v>19.635000000000002</v>
      </c>
      <c r="I303" s="197"/>
      <c r="J303" s="14"/>
      <c r="K303" s="14"/>
      <c r="L303" s="193"/>
      <c r="M303" s="198"/>
      <c r="N303" s="199"/>
      <c r="O303" s="199"/>
      <c r="P303" s="199"/>
      <c r="Q303" s="199"/>
      <c r="R303" s="199"/>
      <c r="S303" s="199"/>
      <c r="T303" s="20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194" t="s">
        <v>265</v>
      </c>
      <c r="AU303" s="194" t="s">
        <v>90</v>
      </c>
      <c r="AV303" s="14" t="s">
        <v>90</v>
      </c>
      <c r="AW303" s="14" t="s">
        <v>35</v>
      </c>
      <c r="AX303" s="14" t="s">
        <v>79</v>
      </c>
      <c r="AY303" s="194" t="s">
        <v>255</v>
      </c>
    </row>
    <row r="304" s="14" customFormat="1">
      <c r="A304" s="14"/>
      <c r="B304" s="193"/>
      <c r="C304" s="14"/>
      <c r="D304" s="186" t="s">
        <v>265</v>
      </c>
      <c r="E304" s="194" t="s">
        <v>1</v>
      </c>
      <c r="F304" s="195" t="s">
        <v>2208</v>
      </c>
      <c r="G304" s="14"/>
      <c r="H304" s="196">
        <v>-0.376</v>
      </c>
      <c r="I304" s="197"/>
      <c r="J304" s="14"/>
      <c r="K304" s="14"/>
      <c r="L304" s="193"/>
      <c r="M304" s="198"/>
      <c r="N304" s="199"/>
      <c r="O304" s="199"/>
      <c r="P304" s="199"/>
      <c r="Q304" s="199"/>
      <c r="R304" s="199"/>
      <c r="S304" s="199"/>
      <c r="T304" s="20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194" t="s">
        <v>265</v>
      </c>
      <c r="AU304" s="194" t="s">
        <v>90</v>
      </c>
      <c r="AV304" s="14" t="s">
        <v>90</v>
      </c>
      <c r="AW304" s="14" t="s">
        <v>35</v>
      </c>
      <c r="AX304" s="14" t="s">
        <v>79</v>
      </c>
      <c r="AY304" s="194" t="s">
        <v>255</v>
      </c>
    </row>
    <row r="305" s="14" customFormat="1">
      <c r="A305" s="14"/>
      <c r="B305" s="193"/>
      <c r="C305" s="14"/>
      <c r="D305" s="186" t="s">
        <v>265</v>
      </c>
      <c r="E305" s="194" t="s">
        <v>1</v>
      </c>
      <c r="F305" s="195" t="s">
        <v>2610</v>
      </c>
      <c r="G305" s="14"/>
      <c r="H305" s="196">
        <v>4.4000000000000004</v>
      </c>
      <c r="I305" s="197"/>
      <c r="J305" s="14"/>
      <c r="K305" s="14"/>
      <c r="L305" s="193"/>
      <c r="M305" s="198"/>
      <c r="N305" s="199"/>
      <c r="O305" s="199"/>
      <c r="P305" s="199"/>
      <c r="Q305" s="199"/>
      <c r="R305" s="199"/>
      <c r="S305" s="199"/>
      <c r="T305" s="20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194" t="s">
        <v>265</v>
      </c>
      <c r="AU305" s="194" t="s">
        <v>90</v>
      </c>
      <c r="AV305" s="14" t="s">
        <v>90</v>
      </c>
      <c r="AW305" s="14" t="s">
        <v>35</v>
      </c>
      <c r="AX305" s="14" t="s">
        <v>79</v>
      </c>
      <c r="AY305" s="194" t="s">
        <v>255</v>
      </c>
    </row>
    <row r="306" s="15" customFormat="1">
      <c r="A306" s="15"/>
      <c r="B306" s="201"/>
      <c r="C306" s="15"/>
      <c r="D306" s="186" t="s">
        <v>265</v>
      </c>
      <c r="E306" s="202" t="s">
        <v>1</v>
      </c>
      <c r="F306" s="203" t="s">
        <v>269</v>
      </c>
      <c r="G306" s="15"/>
      <c r="H306" s="204">
        <v>23.658999999999999</v>
      </c>
      <c r="I306" s="205"/>
      <c r="J306" s="15"/>
      <c r="K306" s="15"/>
      <c r="L306" s="201"/>
      <c r="M306" s="206"/>
      <c r="N306" s="207"/>
      <c r="O306" s="207"/>
      <c r="P306" s="207"/>
      <c r="Q306" s="207"/>
      <c r="R306" s="207"/>
      <c r="S306" s="207"/>
      <c r="T306" s="20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02" t="s">
        <v>265</v>
      </c>
      <c r="AU306" s="202" t="s">
        <v>90</v>
      </c>
      <c r="AV306" s="15" t="s">
        <v>270</v>
      </c>
      <c r="AW306" s="15" t="s">
        <v>35</v>
      </c>
      <c r="AX306" s="15" t="s">
        <v>87</v>
      </c>
      <c r="AY306" s="202" t="s">
        <v>255</v>
      </c>
    </row>
    <row r="307" s="2" customFormat="1" ht="16.5" customHeight="1">
      <c r="A307" s="38"/>
      <c r="B307" s="171"/>
      <c r="C307" s="172" t="s">
        <v>454</v>
      </c>
      <c r="D307" s="172" t="s">
        <v>258</v>
      </c>
      <c r="E307" s="173" t="s">
        <v>900</v>
      </c>
      <c r="F307" s="174" t="s">
        <v>901</v>
      </c>
      <c r="G307" s="175" t="s">
        <v>693</v>
      </c>
      <c r="H307" s="176">
        <v>23.658999999999999</v>
      </c>
      <c r="I307" s="177"/>
      <c r="J307" s="178">
        <f>ROUND(I307*H307,2)</f>
        <v>0</v>
      </c>
      <c r="K307" s="174" t="s">
        <v>262</v>
      </c>
      <c r="L307" s="39"/>
      <c r="M307" s="179" t="s">
        <v>1</v>
      </c>
      <c r="N307" s="180" t="s">
        <v>44</v>
      </c>
      <c r="O307" s="77"/>
      <c r="P307" s="181">
        <f>O307*H307</f>
        <v>0</v>
      </c>
      <c r="Q307" s="181">
        <v>0.001</v>
      </c>
      <c r="R307" s="181">
        <f>Q307*H307</f>
        <v>0.023658999999999999</v>
      </c>
      <c r="S307" s="181">
        <v>0.00031</v>
      </c>
      <c r="T307" s="182">
        <f>S307*H307</f>
        <v>0.0073342899999999994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83" t="s">
        <v>263</v>
      </c>
      <c r="AT307" s="183" t="s">
        <v>258</v>
      </c>
      <c r="AU307" s="183" t="s">
        <v>90</v>
      </c>
      <c r="AY307" s="19" t="s">
        <v>255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19" t="s">
        <v>87</v>
      </c>
      <c r="BK307" s="184">
        <f>ROUND(I307*H307,2)</f>
        <v>0</v>
      </c>
      <c r="BL307" s="19" t="s">
        <v>263</v>
      </c>
      <c r="BM307" s="183" t="s">
        <v>2667</v>
      </c>
    </row>
    <row r="308" s="13" customFormat="1">
      <c r="A308" s="13"/>
      <c r="B308" s="185"/>
      <c r="C308" s="13"/>
      <c r="D308" s="186" t="s">
        <v>265</v>
      </c>
      <c r="E308" s="187" t="s">
        <v>1</v>
      </c>
      <c r="F308" s="188" t="s">
        <v>2277</v>
      </c>
      <c r="G308" s="13"/>
      <c r="H308" s="187" t="s">
        <v>1</v>
      </c>
      <c r="I308" s="189"/>
      <c r="J308" s="13"/>
      <c r="K308" s="13"/>
      <c r="L308" s="185"/>
      <c r="M308" s="190"/>
      <c r="N308" s="191"/>
      <c r="O308" s="191"/>
      <c r="P308" s="191"/>
      <c r="Q308" s="191"/>
      <c r="R308" s="191"/>
      <c r="S308" s="191"/>
      <c r="T308" s="19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87" t="s">
        <v>265</v>
      </c>
      <c r="AU308" s="187" t="s">
        <v>90</v>
      </c>
      <c r="AV308" s="13" t="s">
        <v>87</v>
      </c>
      <c r="AW308" s="13" t="s">
        <v>35</v>
      </c>
      <c r="AX308" s="13" t="s">
        <v>79</v>
      </c>
      <c r="AY308" s="187" t="s">
        <v>255</v>
      </c>
    </row>
    <row r="309" s="14" customFormat="1">
      <c r="A309" s="14"/>
      <c r="B309" s="193"/>
      <c r="C309" s="14"/>
      <c r="D309" s="186" t="s">
        <v>265</v>
      </c>
      <c r="E309" s="194" t="s">
        <v>1</v>
      </c>
      <c r="F309" s="195" t="s">
        <v>2609</v>
      </c>
      <c r="G309" s="14"/>
      <c r="H309" s="196">
        <v>19.635000000000002</v>
      </c>
      <c r="I309" s="197"/>
      <c r="J309" s="14"/>
      <c r="K309" s="14"/>
      <c r="L309" s="193"/>
      <c r="M309" s="198"/>
      <c r="N309" s="199"/>
      <c r="O309" s="199"/>
      <c r="P309" s="199"/>
      <c r="Q309" s="199"/>
      <c r="R309" s="199"/>
      <c r="S309" s="199"/>
      <c r="T309" s="20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194" t="s">
        <v>265</v>
      </c>
      <c r="AU309" s="194" t="s">
        <v>90</v>
      </c>
      <c r="AV309" s="14" t="s">
        <v>90</v>
      </c>
      <c r="AW309" s="14" t="s">
        <v>35</v>
      </c>
      <c r="AX309" s="14" t="s">
        <v>79</v>
      </c>
      <c r="AY309" s="194" t="s">
        <v>255</v>
      </c>
    </row>
    <row r="310" s="14" customFormat="1">
      <c r="A310" s="14"/>
      <c r="B310" s="193"/>
      <c r="C310" s="14"/>
      <c r="D310" s="186" t="s">
        <v>265</v>
      </c>
      <c r="E310" s="194" t="s">
        <v>1</v>
      </c>
      <c r="F310" s="195" t="s">
        <v>2208</v>
      </c>
      <c r="G310" s="14"/>
      <c r="H310" s="196">
        <v>-0.376</v>
      </c>
      <c r="I310" s="197"/>
      <c r="J310" s="14"/>
      <c r="K310" s="14"/>
      <c r="L310" s="193"/>
      <c r="M310" s="198"/>
      <c r="N310" s="199"/>
      <c r="O310" s="199"/>
      <c r="P310" s="199"/>
      <c r="Q310" s="199"/>
      <c r="R310" s="199"/>
      <c r="S310" s="199"/>
      <c r="T310" s="20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194" t="s">
        <v>265</v>
      </c>
      <c r="AU310" s="194" t="s">
        <v>90</v>
      </c>
      <c r="AV310" s="14" t="s">
        <v>90</v>
      </c>
      <c r="AW310" s="14" t="s">
        <v>35</v>
      </c>
      <c r="AX310" s="14" t="s">
        <v>79</v>
      </c>
      <c r="AY310" s="194" t="s">
        <v>255</v>
      </c>
    </row>
    <row r="311" s="14" customFormat="1">
      <c r="A311" s="14"/>
      <c r="B311" s="193"/>
      <c r="C311" s="14"/>
      <c r="D311" s="186" t="s">
        <v>265</v>
      </c>
      <c r="E311" s="194" t="s">
        <v>1</v>
      </c>
      <c r="F311" s="195" t="s">
        <v>2610</v>
      </c>
      <c r="G311" s="14"/>
      <c r="H311" s="196">
        <v>4.4000000000000004</v>
      </c>
      <c r="I311" s="197"/>
      <c r="J311" s="14"/>
      <c r="K311" s="14"/>
      <c r="L311" s="193"/>
      <c r="M311" s="198"/>
      <c r="N311" s="199"/>
      <c r="O311" s="199"/>
      <c r="P311" s="199"/>
      <c r="Q311" s="199"/>
      <c r="R311" s="199"/>
      <c r="S311" s="199"/>
      <c r="T311" s="20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194" t="s">
        <v>265</v>
      </c>
      <c r="AU311" s="194" t="s">
        <v>90</v>
      </c>
      <c r="AV311" s="14" t="s">
        <v>90</v>
      </c>
      <c r="AW311" s="14" t="s">
        <v>35</v>
      </c>
      <c r="AX311" s="14" t="s">
        <v>79</v>
      </c>
      <c r="AY311" s="194" t="s">
        <v>255</v>
      </c>
    </row>
    <row r="312" s="15" customFormat="1">
      <c r="A312" s="15"/>
      <c r="B312" s="201"/>
      <c r="C312" s="15"/>
      <c r="D312" s="186" t="s">
        <v>265</v>
      </c>
      <c r="E312" s="202" t="s">
        <v>1</v>
      </c>
      <c r="F312" s="203" t="s">
        <v>269</v>
      </c>
      <c r="G312" s="15"/>
      <c r="H312" s="204">
        <v>23.658999999999999</v>
      </c>
      <c r="I312" s="205"/>
      <c r="J312" s="15"/>
      <c r="K312" s="15"/>
      <c r="L312" s="201"/>
      <c r="M312" s="206"/>
      <c r="N312" s="207"/>
      <c r="O312" s="207"/>
      <c r="P312" s="207"/>
      <c r="Q312" s="207"/>
      <c r="R312" s="207"/>
      <c r="S312" s="207"/>
      <c r="T312" s="208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02" t="s">
        <v>265</v>
      </c>
      <c r="AU312" s="202" t="s">
        <v>90</v>
      </c>
      <c r="AV312" s="15" t="s">
        <v>270</v>
      </c>
      <c r="AW312" s="15" t="s">
        <v>35</v>
      </c>
      <c r="AX312" s="15" t="s">
        <v>87</v>
      </c>
      <c r="AY312" s="202" t="s">
        <v>255</v>
      </c>
    </row>
    <row r="313" s="2" customFormat="1" ht="33" customHeight="1">
      <c r="A313" s="38"/>
      <c r="B313" s="171"/>
      <c r="C313" s="172" t="s">
        <v>458</v>
      </c>
      <c r="D313" s="172" t="s">
        <v>258</v>
      </c>
      <c r="E313" s="173" t="s">
        <v>906</v>
      </c>
      <c r="F313" s="174" t="s">
        <v>907</v>
      </c>
      <c r="G313" s="175" t="s">
        <v>693</v>
      </c>
      <c r="H313" s="176">
        <v>23.658999999999999</v>
      </c>
      <c r="I313" s="177"/>
      <c r="J313" s="178">
        <f>ROUND(I313*H313,2)</f>
        <v>0</v>
      </c>
      <c r="K313" s="174" t="s">
        <v>262</v>
      </c>
      <c r="L313" s="39"/>
      <c r="M313" s="179" t="s">
        <v>1</v>
      </c>
      <c r="N313" s="180" t="s">
        <v>44</v>
      </c>
      <c r="O313" s="77"/>
      <c r="P313" s="181">
        <f>O313*H313</f>
        <v>0</v>
      </c>
      <c r="Q313" s="181">
        <v>0.00021000000000000001</v>
      </c>
      <c r="R313" s="181">
        <f>Q313*H313</f>
        <v>0.0049683899999999996</v>
      </c>
      <c r="S313" s="181">
        <v>0</v>
      </c>
      <c r="T313" s="182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83" t="s">
        <v>263</v>
      </c>
      <c r="AT313" s="183" t="s">
        <v>258</v>
      </c>
      <c r="AU313" s="183" t="s">
        <v>90</v>
      </c>
      <c r="AY313" s="19" t="s">
        <v>255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19" t="s">
        <v>87</v>
      </c>
      <c r="BK313" s="184">
        <f>ROUND(I313*H313,2)</f>
        <v>0</v>
      </c>
      <c r="BL313" s="19" t="s">
        <v>263</v>
      </c>
      <c r="BM313" s="183" t="s">
        <v>2668</v>
      </c>
    </row>
    <row r="314" s="13" customFormat="1">
      <c r="A314" s="13"/>
      <c r="B314" s="185"/>
      <c r="C314" s="13"/>
      <c r="D314" s="186" t="s">
        <v>265</v>
      </c>
      <c r="E314" s="187" t="s">
        <v>1</v>
      </c>
      <c r="F314" s="188" t="s">
        <v>2277</v>
      </c>
      <c r="G314" s="13"/>
      <c r="H314" s="187" t="s">
        <v>1</v>
      </c>
      <c r="I314" s="189"/>
      <c r="J314" s="13"/>
      <c r="K314" s="13"/>
      <c r="L314" s="185"/>
      <c r="M314" s="190"/>
      <c r="N314" s="191"/>
      <c r="O314" s="191"/>
      <c r="P314" s="191"/>
      <c r="Q314" s="191"/>
      <c r="R314" s="191"/>
      <c r="S314" s="191"/>
      <c r="T314" s="19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87" t="s">
        <v>265</v>
      </c>
      <c r="AU314" s="187" t="s">
        <v>90</v>
      </c>
      <c r="AV314" s="13" t="s">
        <v>87</v>
      </c>
      <c r="AW314" s="13" t="s">
        <v>35</v>
      </c>
      <c r="AX314" s="13" t="s">
        <v>79</v>
      </c>
      <c r="AY314" s="187" t="s">
        <v>255</v>
      </c>
    </row>
    <row r="315" s="14" customFormat="1">
      <c r="A315" s="14"/>
      <c r="B315" s="193"/>
      <c r="C315" s="14"/>
      <c r="D315" s="186" t="s">
        <v>265</v>
      </c>
      <c r="E315" s="194" t="s">
        <v>1</v>
      </c>
      <c r="F315" s="195" t="s">
        <v>2609</v>
      </c>
      <c r="G315" s="14"/>
      <c r="H315" s="196">
        <v>19.635000000000002</v>
      </c>
      <c r="I315" s="197"/>
      <c r="J315" s="14"/>
      <c r="K315" s="14"/>
      <c r="L315" s="193"/>
      <c r="M315" s="198"/>
      <c r="N315" s="199"/>
      <c r="O315" s="199"/>
      <c r="P315" s="199"/>
      <c r="Q315" s="199"/>
      <c r="R315" s="199"/>
      <c r="S315" s="199"/>
      <c r="T315" s="20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194" t="s">
        <v>265</v>
      </c>
      <c r="AU315" s="194" t="s">
        <v>90</v>
      </c>
      <c r="AV315" s="14" t="s">
        <v>90</v>
      </c>
      <c r="AW315" s="14" t="s">
        <v>35</v>
      </c>
      <c r="AX315" s="14" t="s">
        <v>79</v>
      </c>
      <c r="AY315" s="194" t="s">
        <v>255</v>
      </c>
    </row>
    <row r="316" s="14" customFormat="1">
      <c r="A316" s="14"/>
      <c r="B316" s="193"/>
      <c r="C316" s="14"/>
      <c r="D316" s="186" t="s">
        <v>265</v>
      </c>
      <c r="E316" s="194" t="s">
        <v>1</v>
      </c>
      <c r="F316" s="195" t="s">
        <v>2208</v>
      </c>
      <c r="G316" s="14"/>
      <c r="H316" s="196">
        <v>-0.376</v>
      </c>
      <c r="I316" s="197"/>
      <c r="J316" s="14"/>
      <c r="K316" s="14"/>
      <c r="L316" s="193"/>
      <c r="M316" s="198"/>
      <c r="N316" s="199"/>
      <c r="O316" s="199"/>
      <c r="P316" s="199"/>
      <c r="Q316" s="199"/>
      <c r="R316" s="199"/>
      <c r="S316" s="199"/>
      <c r="T316" s="20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194" t="s">
        <v>265</v>
      </c>
      <c r="AU316" s="194" t="s">
        <v>90</v>
      </c>
      <c r="AV316" s="14" t="s">
        <v>90</v>
      </c>
      <c r="AW316" s="14" t="s">
        <v>35</v>
      </c>
      <c r="AX316" s="14" t="s">
        <v>79</v>
      </c>
      <c r="AY316" s="194" t="s">
        <v>255</v>
      </c>
    </row>
    <row r="317" s="14" customFormat="1">
      <c r="A317" s="14"/>
      <c r="B317" s="193"/>
      <c r="C317" s="14"/>
      <c r="D317" s="186" t="s">
        <v>265</v>
      </c>
      <c r="E317" s="194" t="s">
        <v>1</v>
      </c>
      <c r="F317" s="195" t="s">
        <v>2610</v>
      </c>
      <c r="G317" s="14"/>
      <c r="H317" s="196">
        <v>4.4000000000000004</v>
      </c>
      <c r="I317" s="197"/>
      <c r="J317" s="14"/>
      <c r="K317" s="14"/>
      <c r="L317" s="193"/>
      <c r="M317" s="198"/>
      <c r="N317" s="199"/>
      <c r="O317" s="199"/>
      <c r="P317" s="199"/>
      <c r="Q317" s="199"/>
      <c r="R317" s="199"/>
      <c r="S317" s="199"/>
      <c r="T317" s="20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194" t="s">
        <v>265</v>
      </c>
      <c r="AU317" s="194" t="s">
        <v>90</v>
      </c>
      <c r="AV317" s="14" t="s">
        <v>90</v>
      </c>
      <c r="AW317" s="14" t="s">
        <v>35</v>
      </c>
      <c r="AX317" s="14" t="s">
        <v>79</v>
      </c>
      <c r="AY317" s="194" t="s">
        <v>255</v>
      </c>
    </row>
    <row r="318" s="15" customFormat="1">
      <c r="A318" s="15"/>
      <c r="B318" s="201"/>
      <c r="C318" s="15"/>
      <c r="D318" s="186" t="s">
        <v>265</v>
      </c>
      <c r="E318" s="202" t="s">
        <v>1</v>
      </c>
      <c r="F318" s="203" t="s">
        <v>269</v>
      </c>
      <c r="G318" s="15"/>
      <c r="H318" s="204">
        <v>23.658999999999999</v>
      </c>
      <c r="I318" s="205"/>
      <c r="J318" s="15"/>
      <c r="K318" s="15"/>
      <c r="L318" s="201"/>
      <c r="M318" s="206"/>
      <c r="N318" s="207"/>
      <c r="O318" s="207"/>
      <c r="P318" s="207"/>
      <c r="Q318" s="207"/>
      <c r="R318" s="207"/>
      <c r="S318" s="207"/>
      <c r="T318" s="208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02" t="s">
        <v>265</v>
      </c>
      <c r="AU318" s="202" t="s">
        <v>90</v>
      </c>
      <c r="AV318" s="15" t="s">
        <v>270</v>
      </c>
      <c r="AW318" s="15" t="s">
        <v>35</v>
      </c>
      <c r="AX318" s="15" t="s">
        <v>87</v>
      </c>
      <c r="AY318" s="202" t="s">
        <v>255</v>
      </c>
    </row>
    <row r="319" s="2" customFormat="1" ht="37.8" customHeight="1">
      <c r="A319" s="38"/>
      <c r="B319" s="171"/>
      <c r="C319" s="172" t="s">
        <v>462</v>
      </c>
      <c r="D319" s="172" t="s">
        <v>258</v>
      </c>
      <c r="E319" s="173" t="s">
        <v>912</v>
      </c>
      <c r="F319" s="174" t="s">
        <v>913</v>
      </c>
      <c r="G319" s="175" t="s">
        <v>693</v>
      </c>
      <c r="H319" s="176">
        <v>23.658999999999999</v>
      </c>
      <c r="I319" s="177"/>
      <c r="J319" s="178">
        <f>ROUND(I319*H319,2)</f>
        <v>0</v>
      </c>
      <c r="K319" s="174" t="s">
        <v>262</v>
      </c>
      <c r="L319" s="39"/>
      <c r="M319" s="179" t="s">
        <v>1</v>
      </c>
      <c r="N319" s="180" t="s">
        <v>44</v>
      </c>
      <c r="O319" s="77"/>
      <c r="P319" s="181">
        <f>O319*H319</f>
        <v>0</v>
      </c>
      <c r="Q319" s="181">
        <v>0.00029</v>
      </c>
      <c r="R319" s="181">
        <f>Q319*H319</f>
        <v>0.0068611100000000001</v>
      </c>
      <c r="S319" s="181">
        <v>0</v>
      </c>
      <c r="T319" s="182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83" t="s">
        <v>263</v>
      </c>
      <c r="AT319" s="183" t="s">
        <v>258</v>
      </c>
      <c r="AU319" s="183" t="s">
        <v>90</v>
      </c>
      <c r="AY319" s="19" t="s">
        <v>255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19" t="s">
        <v>87</v>
      </c>
      <c r="BK319" s="184">
        <f>ROUND(I319*H319,2)</f>
        <v>0</v>
      </c>
      <c r="BL319" s="19" t="s">
        <v>263</v>
      </c>
      <c r="BM319" s="183" t="s">
        <v>2669</v>
      </c>
    </row>
    <row r="320" s="13" customFormat="1">
      <c r="A320" s="13"/>
      <c r="B320" s="185"/>
      <c r="C320" s="13"/>
      <c r="D320" s="186" t="s">
        <v>265</v>
      </c>
      <c r="E320" s="187" t="s">
        <v>1</v>
      </c>
      <c r="F320" s="188" t="s">
        <v>2277</v>
      </c>
      <c r="G320" s="13"/>
      <c r="H320" s="187" t="s">
        <v>1</v>
      </c>
      <c r="I320" s="189"/>
      <c r="J320" s="13"/>
      <c r="K320" s="13"/>
      <c r="L320" s="185"/>
      <c r="M320" s="190"/>
      <c r="N320" s="191"/>
      <c r="O320" s="191"/>
      <c r="P320" s="191"/>
      <c r="Q320" s="191"/>
      <c r="R320" s="191"/>
      <c r="S320" s="191"/>
      <c r="T320" s="19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187" t="s">
        <v>265</v>
      </c>
      <c r="AU320" s="187" t="s">
        <v>90</v>
      </c>
      <c r="AV320" s="13" t="s">
        <v>87</v>
      </c>
      <c r="AW320" s="13" t="s">
        <v>35</v>
      </c>
      <c r="AX320" s="13" t="s">
        <v>79</v>
      </c>
      <c r="AY320" s="187" t="s">
        <v>255</v>
      </c>
    </row>
    <row r="321" s="14" customFormat="1">
      <c r="A321" s="14"/>
      <c r="B321" s="193"/>
      <c r="C321" s="14"/>
      <c r="D321" s="186" t="s">
        <v>265</v>
      </c>
      <c r="E321" s="194" t="s">
        <v>1</v>
      </c>
      <c r="F321" s="195" t="s">
        <v>2609</v>
      </c>
      <c r="G321" s="14"/>
      <c r="H321" s="196">
        <v>19.635000000000002</v>
      </c>
      <c r="I321" s="197"/>
      <c r="J321" s="14"/>
      <c r="K321" s="14"/>
      <c r="L321" s="193"/>
      <c r="M321" s="198"/>
      <c r="N321" s="199"/>
      <c r="O321" s="199"/>
      <c r="P321" s="199"/>
      <c r="Q321" s="199"/>
      <c r="R321" s="199"/>
      <c r="S321" s="199"/>
      <c r="T321" s="20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194" t="s">
        <v>265</v>
      </c>
      <c r="AU321" s="194" t="s">
        <v>90</v>
      </c>
      <c r="AV321" s="14" t="s">
        <v>90</v>
      </c>
      <c r="AW321" s="14" t="s">
        <v>35</v>
      </c>
      <c r="AX321" s="14" t="s">
        <v>79</v>
      </c>
      <c r="AY321" s="194" t="s">
        <v>255</v>
      </c>
    </row>
    <row r="322" s="14" customFormat="1">
      <c r="A322" s="14"/>
      <c r="B322" s="193"/>
      <c r="C322" s="14"/>
      <c r="D322" s="186" t="s">
        <v>265</v>
      </c>
      <c r="E322" s="194" t="s">
        <v>1</v>
      </c>
      <c r="F322" s="195" t="s">
        <v>2208</v>
      </c>
      <c r="G322" s="14"/>
      <c r="H322" s="196">
        <v>-0.376</v>
      </c>
      <c r="I322" s="197"/>
      <c r="J322" s="14"/>
      <c r="K322" s="14"/>
      <c r="L322" s="193"/>
      <c r="M322" s="198"/>
      <c r="N322" s="199"/>
      <c r="O322" s="199"/>
      <c r="P322" s="199"/>
      <c r="Q322" s="199"/>
      <c r="R322" s="199"/>
      <c r="S322" s="199"/>
      <c r="T322" s="20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194" t="s">
        <v>265</v>
      </c>
      <c r="AU322" s="194" t="s">
        <v>90</v>
      </c>
      <c r="AV322" s="14" t="s">
        <v>90</v>
      </c>
      <c r="AW322" s="14" t="s">
        <v>35</v>
      </c>
      <c r="AX322" s="14" t="s">
        <v>79</v>
      </c>
      <c r="AY322" s="194" t="s">
        <v>255</v>
      </c>
    </row>
    <row r="323" s="14" customFormat="1">
      <c r="A323" s="14"/>
      <c r="B323" s="193"/>
      <c r="C323" s="14"/>
      <c r="D323" s="186" t="s">
        <v>265</v>
      </c>
      <c r="E323" s="194" t="s">
        <v>1</v>
      </c>
      <c r="F323" s="195" t="s">
        <v>2610</v>
      </c>
      <c r="G323" s="14"/>
      <c r="H323" s="196">
        <v>4.4000000000000004</v>
      </c>
      <c r="I323" s="197"/>
      <c r="J323" s="14"/>
      <c r="K323" s="14"/>
      <c r="L323" s="193"/>
      <c r="M323" s="198"/>
      <c r="N323" s="199"/>
      <c r="O323" s="199"/>
      <c r="P323" s="199"/>
      <c r="Q323" s="199"/>
      <c r="R323" s="199"/>
      <c r="S323" s="199"/>
      <c r="T323" s="20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194" t="s">
        <v>265</v>
      </c>
      <c r="AU323" s="194" t="s">
        <v>90</v>
      </c>
      <c r="AV323" s="14" t="s">
        <v>90</v>
      </c>
      <c r="AW323" s="14" t="s">
        <v>35</v>
      </c>
      <c r="AX323" s="14" t="s">
        <v>79</v>
      </c>
      <c r="AY323" s="194" t="s">
        <v>255</v>
      </c>
    </row>
    <row r="324" s="15" customFormat="1">
      <c r="A324" s="15"/>
      <c r="B324" s="201"/>
      <c r="C324" s="15"/>
      <c r="D324" s="186" t="s">
        <v>265</v>
      </c>
      <c r="E324" s="202" t="s">
        <v>1</v>
      </c>
      <c r="F324" s="203" t="s">
        <v>269</v>
      </c>
      <c r="G324" s="15"/>
      <c r="H324" s="204">
        <v>23.658999999999999</v>
      </c>
      <c r="I324" s="205"/>
      <c r="J324" s="15"/>
      <c r="K324" s="15"/>
      <c r="L324" s="201"/>
      <c r="M324" s="206"/>
      <c r="N324" s="207"/>
      <c r="O324" s="207"/>
      <c r="P324" s="207"/>
      <c r="Q324" s="207"/>
      <c r="R324" s="207"/>
      <c r="S324" s="207"/>
      <c r="T324" s="208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02" t="s">
        <v>265</v>
      </c>
      <c r="AU324" s="202" t="s">
        <v>90</v>
      </c>
      <c r="AV324" s="15" t="s">
        <v>270</v>
      </c>
      <c r="AW324" s="15" t="s">
        <v>35</v>
      </c>
      <c r="AX324" s="15" t="s">
        <v>87</v>
      </c>
      <c r="AY324" s="202" t="s">
        <v>255</v>
      </c>
    </row>
    <row r="325" s="2" customFormat="1" ht="33" customHeight="1">
      <c r="A325" s="38"/>
      <c r="B325" s="171"/>
      <c r="C325" s="172" t="s">
        <v>466</v>
      </c>
      <c r="D325" s="172" t="s">
        <v>258</v>
      </c>
      <c r="E325" s="173" t="s">
        <v>918</v>
      </c>
      <c r="F325" s="174" t="s">
        <v>919</v>
      </c>
      <c r="G325" s="175" t="s">
        <v>693</v>
      </c>
      <c r="H325" s="176">
        <v>19.535</v>
      </c>
      <c r="I325" s="177"/>
      <c r="J325" s="178">
        <f>ROUND(I325*H325,2)</f>
        <v>0</v>
      </c>
      <c r="K325" s="174" t="s">
        <v>262</v>
      </c>
      <c r="L325" s="39"/>
      <c r="M325" s="179" t="s">
        <v>1</v>
      </c>
      <c r="N325" s="180" t="s">
        <v>44</v>
      </c>
      <c r="O325" s="77"/>
      <c r="P325" s="181">
        <f>O325*H325</f>
        <v>0</v>
      </c>
      <c r="Q325" s="181">
        <v>0.00021000000000000001</v>
      </c>
      <c r="R325" s="181">
        <f>Q325*H325</f>
        <v>0.0041023500000000003</v>
      </c>
      <c r="S325" s="181">
        <v>0</v>
      </c>
      <c r="T325" s="182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83" t="s">
        <v>263</v>
      </c>
      <c r="AT325" s="183" t="s">
        <v>258</v>
      </c>
      <c r="AU325" s="183" t="s">
        <v>90</v>
      </c>
      <c r="AY325" s="19" t="s">
        <v>255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19" t="s">
        <v>87</v>
      </c>
      <c r="BK325" s="184">
        <f>ROUND(I325*H325,2)</f>
        <v>0</v>
      </c>
      <c r="BL325" s="19" t="s">
        <v>263</v>
      </c>
      <c r="BM325" s="183" t="s">
        <v>2670</v>
      </c>
    </row>
    <row r="326" s="13" customFormat="1">
      <c r="A326" s="13"/>
      <c r="B326" s="185"/>
      <c r="C326" s="13"/>
      <c r="D326" s="186" t="s">
        <v>265</v>
      </c>
      <c r="E326" s="187" t="s">
        <v>1</v>
      </c>
      <c r="F326" s="188" t="s">
        <v>2277</v>
      </c>
      <c r="G326" s="13"/>
      <c r="H326" s="187" t="s">
        <v>1</v>
      </c>
      <c r="I326" s="189"/>
      <c r="J326" s="13"/>
      <c r="K326" s="13"/>
      <c r="L326" s="185"/>
      <c r="M326" s="190"/>
      <c r="N326" s="191"/>
      <c r="O326" s="191"/>
      <c r="P326" s="191"/>
      <c r="Q326" s="191"/>
      <c r="R326" s="191"/>
      <c r="S326" s="191"/>
      <c r="T326" s="19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87" t="s">
        <v>265</v>
      </c>
      <c r="AU326" s="187" t="s">
        <v>90</v>
      </c>
      <c r="AV326" s="13" t="s">
        <v>87</v>
      </c>
      <c r="AW326" s="13" t="s">
        <v>35</v>
      </c>
      <c r="AX326" s="13" t="s">
        <v>79</v>
      </c>
      <c r="AY326" s="187" t="s">
        <v>255</v>
      </c>
    </row>
    <row r="327" s="14" customFormat="1">
      <c r="A327" s="14"/>
      <c r="B327" s="193"/>
      <c r="C327" s="14"/>
      <c r="D327" s="186" t="s">
        <v>265</v>
      </c>
      <c r="E327" s="194" t="s">
        <v>1</v>
      </c>
      <c r="F327" s="195" t="s">
        <v>2671</v>
      </c>
      <c r="G327" s="14"/>
      <c r="H327" s="196">
        <v>19.635000000000002</v>
      </c>
      <c r="I327" s="197"/>
      <c r="J327" s="14"/>
      <c r="K327" s="14"/>
      <c r="L327" s="193"/>
      <c r="M327" s="198"/>
      <c r="N327" s="199"/>
      <c r="O327" s="199"/>
      <c r="P327" s="199"/>
      <c r="Q327" s="199"/>
      <c r="R327" s="199"/>
      <c r="S327" s="199"/>
      <c r="T327" s="20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194" t="s">
        <v>265</v>
      </c>
      <c r="AU327" s="194" t="s">
        <v>90</v>
      </c>
      <c r="AV327" s="14" t="s">
        <v>90</v>
      </c>
      <c r="AW327" s="14" t="s">
        <v>35</v>
      </c>
      <c r="AX327" s="14" t="s">
        <v>79</v>
      </c>
      <c r="AY327" s="194" t="s">
        <v>255</v>
      </c>
    </row>
    <row r="328" s="14" customFormat="1">
      <c r="A328" s="14"/>
      <c r="B328" s="193"/>
      <c r="C328" s="14"/>
      <c r="D328" s="186" t="s">
        <v>265</v>
      </c>
      <c r="E328" s="194" t="s">
        <v>1</v>
      </c>
      <c r="F328" s="195" t="s">
        <v>2306</v>
      </c>
      <c r="G328" s="14"/>
      <c r="H328" s="196">
        <v>-1.2</v>
      </c>
      <c r="I328" s="197"/>
      <c r="J328" s="14"/>
      <c r="K328" s="14"/>
      <c r="L328" s="193"/>
      <c r="M328" s="198"/>
      <c r="N328" s="199"/>
      <c r="O328" s="199"/>
      <c r="P328" s="199"/>
      <c r="Q328" s="199"/>
      <c r="R328" s="199"/>
      <c r="S328" s="199"/>
      <c r="T328" s="20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194" t="s">
        <v>265</v>
      </c>
      <c r="AU328" s="194" t="s">
        <v>90</v>
      </c>
      <c r="AV328" s="14" t="s">
        <v>90</v>
      </c>
      <c r="AW328" s="14" t="s">
        <v>35</v>
      </c>
      <c r="AX328" s="14" t="s">
        <v>79</v>
      </c>
      <c r="AY328" s="194" t="s">
        <v>255</v>
      </c>
    </row>
    <row r="329" s="14" customFormat="1">
      <c r="A329" s="14"/>
      <c r="B329" s="193"/>
      <c r="C329" s="14"/>
      <c r="D329" s="186" t="s">
        <v>265</v>
      </c>
      <c r="E329" s="194" t="s">
        <v>1</v>
      </c>
      <c r="F329" s="195" t="s">
        <v>2672</v>
      </c>
      <c r="G329" s="14"/>
      <c r="H329" s="196">
        <v>1.1000000000000001</v>
      </c>
      <c r="I329" s="197"/>
      <c r="J329" s="14"/>
      <c r="K329" s="14"/>
      <c r="L329" s="193"/>
      <c r="M329" s="198"/>
      <c r="N329" s="199"/>
      <c r="O329" s="199"/>
      <c r="P329" s="199"/>
      <c r="Q329" s="199"/>
      <c r="R329" s="199"/>
      <c r="S329" s="199"/>
      <c r="T329" s="20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194" t="s">
        <v>265</v>
      </c>
      <c r="AU329" s="194" t="s">
        <v>90</v>
      </c>
      <c r="AV329" s="14" t="s">
        <v>90</v>
      </c>
      <c r="AW329" s="14" t="s">
        <v>35</v>
      </c>
      <c r="AX329" s="14" t="s">
        <v>79</v>
      </c>
      <c r="AY329" s="194" t="s">
        <v>255</v>
      </c>
    </row>
    <row r="330" s="15" customFormat="1">
      <c r="A330" s="15"/>
      <c r="B330" s="201"/>
      <c r="C330" s="15"/>
      <c r="D330" s="186" t="s">
        <v>265</v>
      </c>
      <c r="E330" s="202" t="s">
        <v>1</v>
      </c>
      <c r="F330" s="203" t="s">
        <v>269</v>
      </c>
      <c r="G330" s="15"/>
      <c r="H330" s="204">
        <v>19.535000000000004</v>
      </c>
      <c r="I330" s="205"/>
      <c r="J330" s="15"/>
      <c r="K330" s="15"/>
      <c r="L330" s="201"/>
      <c r="M330" s="206"/>
      <c r="N330" s="207"/>
      <c r="O330" s="207"/>
      <c r="P330" s="207"/>
      <c r="Q330" s="207"/>
      <c r="R330" s="207"/>
      <c r="S330" s="207"/>
      <c r="T330" s="208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02" t="s">
        <v>265</v>
      </c>
      <c r="AU330" s="202" t="s">
        <v>90</v>
      </c>
      <c r="AV330" s="15" t="s">
        <v>270</v>
      </c>
      <c r="AW330" s="15" t="s">
        <v>35</v>
      </c>
      <c r="AX330" s="15" t="s">
        <v>87</v>
      </c>
      <c r="AY330" s="202" t="s">
        <v>255</v>
      </c>
    </row>
    <row r="331" s="12" customFormat="1" ht="25.92" customHeight="1">
      <c r="A331" s="12"/>
      <c r="B331" s="158"/>
      <c r="C331" s="12"/>
      <c r="D331" s="159" t="s">
        <v>78</v>
      </c>
      <c r="E331" s="160" t="s">
        <v>929</v>
      </c>
      <c r="F331" s="160" t="s">
        <v>930</v>
      </c>
      <c r="G331" s="12"/>
      <c r="H331" s="12"/>
      <c r="I331" s="161"/>
      <c r="J331" s="162">
        <f>BK331</f>
        <v>0</v>
      </c>
      <c r="K331" s="12"/>
      <c r="L331" s="158"/>
      <c r="M331" s="163"/>
      <c r="N331" s="164"/>
      <c r="O331" s="164"/>
      <c r="P331" s="165">
        <f>P332+P334+P336+P339+P341+P343</f>
        <v>0</v>
      </c>
      <c r="Q331" s="164"/>
      <c r="R331" s="165">
        <f>R332+R334+R336+R339+R341+R343</f>
        <v>0</v>
      </c>
      <c r="S331" s="164"/>
      <c r="T331" s="166">
        <f>T332+T334+T336+T339+T341+T343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159" t="s">
        <v>282</v>
      </c>
      <c r="AT331" s="167" t="s">
        <v>78</v>
      </c>
      <c r="AU331" s="167" t="s">
        <v>79</v>
      </c>
      <c r="AY331" s="159" t="s">
        <v>255</v>
      </c>
      <c r="BK331" s="168">
        <f>BK332+BK334+BK336+BK339+BK341+BK343</f>
        <v>0</v>
      </c>
    </row>
    <row r="332" s="12" customFormat="1" ht="22.8" customHeight="1">
      <c r="A332" s="12"/>
      <c r="B332" s="158"/>
      <c r="C332" s="12"/>
      <c r="D332" s="159" t="s">
        <v>78</v>
      </c>
      <c r="E332" s="169" t="s">
        <v>931</v>
      </c>
      <c r="F332" s="169" t="s">
        <v>932</v>
      </c>
      <c r="G332" s="12"/>
      <c r="H332" s="12"/>
      <c r="I332" s="161"/>
      <c r="J332" s="170">
        <f>BK332</f>
        <v>0</v>
      </c>
      <c r="K332" s="12"/>
      <c r="L332" s="158"/>
      <c r="M332" s="163"/>
      <c r="N332" s="164"/>
      <c r="O332" s="164"/>
      <c r="P332" s="165">
        <f>P333</f>
        <v>0</v>
      </c>
      <c r="Q332" s="164"/>
      <c r="R332" s="165">
        <f>R333</f>
        <v>0</v>
      </c>
      <c r="S332" s="164"/>
      <c r="T332" s="166">
        <f>T333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59" t="s">
        <v>282</v>
      </c>
      <c r="AT332" s="167" t="s">
        <v>78</v>
      </c>
      <c r="AU332" s="167" t="s">
        <v>87</v>
      </c>
      <c r="AY332" s="159" t="s">
        <v>255</v>
      </c>
      <c r="BK332" s="168">
        <f>BK333</f>
        <v>0</v>
      </c>
    </row>
    <row r="333" s="2" customFormat="1" ht="16.5" customHeight="1">
      <c r="A333" s="38"/>
      <c r="B333" s="171"/>
      <c r="C333" s="172" t="s">
        <v>470</v>
      </c>
      <c r="D333" s="172" t="s">
        <v>258</v>
      </c>
      <c r="E333" s="173" t="s">
        <v>500</v>
      </c>
      <c r="F333" s="174" t="s">
        <v>501</v>
      </c>
      <c r="G333" s="175" t="s">
        <v>502</v>
      </c>
      <c r="H333" s="176">
        <v>1</v>
      </c>
      <c r="I333" s="177"/>
      <c r="J333" s="178">
        <f>ROUND(I333*H333,2)</f>
        <v>0</v>
      </c>
      <c r="K333" s="174" t="s">
        <v>262</v>
      </c>
      <c r="L333" s="39"/>
      <c r="M333" s="179" t="s">
        <v>1</v>
      </c>
      <c r="N333" s="180" t="s">
        <v>44</v>
      </c>
      <c r="O333" s="77"/>
      <c r="P333" s="181">
        <f>O333*H333</f>
        <v>0</v>
      </c>
      <c r="Q333" s="181">
        <v>0</v>
      </c>
      <c r="R333" s="181">
        <f>Q333*H333</f>
        <v>0</v>
      </c>
      <c r="S333" s="181">
        <v>0</v>
      </c>
      <c r="T333" s="18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83" t="s">
        <v>503</v>
      </c>
      <c r="AT333" s="183" t="s">
        <v>258</v>
      </c>
      <c r="AU333" s="183" t="s">
        <v>90</v>
      </c>
      <c r="AY333" s="19" t="s">
        <v>255</v>
      </c>
      <c r="BE333" s="184">
        <f>IF(N333="základní",J333,0)</f>
        <v>0</v>
      </c>
      <c r="BF333" s="184">
        <f>IF(N333="snížená",J333,0)</f>
        <v>0</v>
      </c>
      <c r="BG333" s="184">
        <f>IF(N333="zákl. přenesená",J333,0)</f>
        <v>0</v>
      </c>
      <c r="BH333" s="184">
        <f>IF(N333="sníž. přenesená",J333,0)</f>
        <v>0</v>
      </c>
      <c r="BI333" s="184">
        <f>IF(N333="nulová",J333,0)</f>
        <v>0</v>
      </c>
      <c r="BJ333" s="19" t="s">
        <v>87</v>
      </c>
      <c r="BK333" s="184">
        <f>ROUND(I333*H333,2)</f>
        <v>0</v>
      </c>
      <c r="BL333" s="19" t="s">
        <v>503</v>
      </c>
      <c r="BM333" s="183" t="s">
        <v>2673</v>
      </c>
    </row>
    <row r="334" s="12" customFormat="1" ht="22.8" customHeight="1">
      <c r="A334" s="12"/>
      <c r="B334" s="158"/>
      <c r="C334" s="12"/>
      <c r="D334" s="159" t="s">
        <v>78</v>
      </c>
      <c r="E334" s="169" t="s">
        <v>935</v>
      </c>
      <c r="F334" s="169" t="s">
        <v>936</v>
      </c>
      <c r="G334" s="12"/>
      <c r="H334" s="12"/>
      <c r="I334" s="161"/>
      <c r="J334" s="170">
        <f>BK334</f>
        <v>0</v>
      </c>
      <c r="K334" s="12"/>
      <c r="L334" s="158"/>
      <c r="M334" s="163"/>
      <c r="N334" s="164"/>
      <c r="O334" s="164"/>
      <c r="P334" s="165">
        <f>P335</f>
        <v>0</v>
      </c>
      <c r="Q334" s="164"/>
      <c r="R334" s="165">
        <f>R335</f>
        <v>0</v>
      </c>
      <c r="S334" s="164"/>
      <c r="T334" s="166">
        <f>T335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159" t="s">
        <v>282</v>
      </c>
      <c r="AT334" s="167" t="s">
        <v>78</v>
      </c>
      <c r="AU334" s="167" t="s">
        <v>87</v>
      </c>
      <c r="AY334" s="159" t="s">
        <v>255</v>
      </c>
      <c r="BK334" s="168">
        <f>BK335</f>
        <v>0</v>
      </c>
    </row>
    <row r="335" s="2" customFormat="1" ht="16.5" customHeight="1">
      <c r="A335" s="38"/>
      <c r="B335" s="171"/>
      <c r="C335" s="172" t="s">
        <v>356</v>
      </c>
      <c r="D335" s="172" t="s">
        <v>258</v>
      </c>
      <c r="E335" s="173" t="s">
        <v>937</v>
      </c>
      <c r="F335" s="174" t="s">
        <v>936</v>
      </c>
      <c r="G335" s="175" t="s">
        <v>502</v>
      </c>
      <c r="H335" s="176">
        <v>1</v>
      </c>
      <c r="I335" s="177"/>
      <c r="J335" s="178">
        <f>ROUND(I335*H335,2)</f>
        <v>0</v>
      </c>
      <c r="K335" s="174" t="s">
        <v>262</v>
      </c>
      <c r="L335" s="39"/>
      <c r="M335" s="179" t="s">
        <v>1</v>
      </c>
      <c r="N335" s="180" t="s">
        <v>44</v>
      </c>
      <c r="O335" s="77"/>
      <c r="P335" s="181">
        <f>O335*H335</f>
        <v>0</v>
      </c>
      <c r="Q335" s="181">
        <v>0</v>
      </c>
      <c r="R335" s="181">
        <f>Q335*H335</f>
        <v>0</v>
      </c>
      <c r="S335" s="181">
        <v>0</v>
      </c>
      <c r="T335" s="182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83" t="s">
        <v>503</v>
      </c>
      <c r="AT335" s="183" t="s">
        <v>258</v>
      </c>
      <c r="AU335" s="183" t="s">
        <v>90</v>
      </c>
      <c r="AY335" s="19" t="s">
        <v>255</v>
      </c>
      <c r="BE335" s="184">
        <f>IF(N335="základní",J335,0)</f>
        <v>0</v>
      </c>
      <c r="BF335" s="184">
        <f>IF(N335="snížená",J335,0)</f>
        <v>0</v>
      </c>
      <c r="BG335" s="184">
        <f>IF(N335="zákl. přenesená",J335,0)</f>
        <v>0</v>
      </c>
      <c r="BH335" s="184">
        <f>IF(N335="sníž. přenesená",J335,0)</f>
        <v>0</v>
      </c>
      <c r="BI335" s="184">
        <f>IF(N335="nulová",J335,0)</f>
        <v>0</v>
      </c>
      <c r="BJ335" s="19" t="s">
        <v>87</v>
      </c>
      <c r="BK335" s="184">
        <f>ROUND(I335*H335,2)</f>
        <v>0</v>
      </c>
      <c r="BL335" s="19" t="s">
        <v>503</v>
      </c>
      <c r="BM335" s="183" t="s">
        <v>2674</v>
      </c>
    </row>
    <row r="336" s="12" customFormat="1" ht="22.8" customHeight="1">
      <c r="A336" s="12"/>
      <c r="B336" s="158"/>
      <c r="C336" s="12"/>
      <c r="D336" s="159" t="s">
        <v>78</v>
      </c>
      <c r="E336" s="169" t="s">
        <v>939</v>
      </c>
      <c r="F336" s="169" t="s">
        <v>940</v>
      </c>
      <c r="G336" s="12"/>
      <c r="H336" s="12"/>
      <c r="I336" s="161"/>
      <c r="J336" s="170">
        <f>BK336</f>
        <v>0</v>
      </c>
      <c r="K336" s="12"/>
      <c r="L336" s="158"/>
      <c r="M336" s="163"/>
      <c r="N336" s="164"/>
      <c r="O336" s="164"/>
      <c r="P336" s="165">
        <f>SUM(P337:P338)</f>
        <v>0</v>
      </c>
      <c r="Q336" s="164"/>
      <c r="R336" s="165">
        <f>SUM(R337:R338)</f>
        <v>0</v>
      </c>
      <c r="S336" s="164"/>
      <c r="T336" s="166">
        <f>SUM(T337:T338)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159" t="s">
        <v>282</v>
      </c>
      <c r="AT336" s="167" t="s">
        <v>78</v>
      </c>
      <c r="AU336" s="167" t="s">
        <v>87</v>
      </c>
      <c r="AY336" s="159" t="s">
        <v>255</v>
      </c>
      <c r="BK336" s="168">
        <f>SUM(BK337:BK338)</f>
        <v>0</v>
      </c>
    </row>
    <row r="337" s="2" customFormat="1" ht="16.5" customHeight="1">
      <c r="A337" s="38"/>
      <c r="B337" s="171"/>
      <c r="C337" s="172" t="s">
        <v>352</v>
      </c>
      <c r="D337" s="172" t="s">
        <v>258</v>
      </c>
      <c r="E337" s="173" t="s">
        <v>942</v>
      </c>
      <c r="F337" s="174" t="s">
        <v>940</v>
      </c>
      <c r="G337" s="175" t="s">
        <v>502</v>
      </c>
      <c r="H337" s="176">
        <v>1</v>
      </c>
      <c r="I337" s="177"/>
      <c r="J337" s="178">
        <f>ROUND(I337*H337,2)</f>
        <v>0</v>
      </c>
      <c r="K337" s="174" t="s">
        <v>262</v>
      </c>
      <c r="L337" s="39"/>
      <c r="M337" s="179" t="s">
        <v>1</v>
      </c>
      <c r="N337" s="180" t="s">
        <v>44</v>
      </c>
      <c r="O337" s="77"/>
      <c r="P337" s="181">
        <f>O337*H337</f>
        <v>0</v>
      </c>
      <c r="Q337" s="181">
        <v>0</v>
      </c>
      <c r="R337" s="181">
        <f>Q337*H337</f>
        <v>0</v>
      </c>
      <c r="S337" s="181">
        <v>0</v>
      </c>
      <c r="T337" s="18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83" t="s">
        <v>503</v>
      </c>
      <c r="AT337" s="183" t="s">
        <v>258</v>
      </c>
      <c r="AU337" s="183" t="s">
        <v>90</v>
      </c>
      <c r="AY337" s="19" t="s">
        <v>255</v>
      </c>
      <c r="BE337" s="184">
        <f>IF(N337="základní",J337,0)</f>
        <v>0</v>
      </c>
      <c r="BF337" s="184">
        <f>IF(N337="snížená",J337,0)</f>
        <v>0</v>
      </c>
      <c r="BG337" s="184">
        <f>IF(N337="zákl. přenesená",J337,0)</f>
        <v>0</v>
      </c>
      <c r="BH337" s="184">
        <f>IF(N337="sníž. přenesená",J337,0)</f>
        <v>0</v>
      </c>
      <c r="BI337" s="184">
        <f>IF(N337="nulová",J337,0)</f>
        <v>0</v>
      </c>
      <c r="BJ337" s="19" t="s">
        <v>87</v>
      </c>
      <c r="BK337" s="184">
        <f>ROUND(I337*H337,2)</f>
        <v>0</v>
      </c>
      <c r="BL337" s="19" t="s">
        <v>503</v>
      </c>
      <c r="BM337" s="183" t="s">
        <v>2675</v>
      </c>
    </row>
    <row r="338" s="2" customFormat="1" ht="21.75" customHeight="1">
      <c r="A338" s="38"/>
      <c r="B338" s="171"/>
      <c r="C338" s="172" t="s">
        <v>483</v>
      </c>
      <c r="D338" s="172" t="s">
        <v>258</v>
      </c>
      <c r="E338" s="173" t="s">
        <v>944</v>
      </c>
      <c r="F338" s="174" t="s">
        <v>945</v>
      </c>
      <c r="G338" s="175" t="s">
        <v>502</v>
      </c>
      <c r="H338" s="176">
        <v>1</v>
      </c>
      <c r="I338" s="177"/>
      <c r="J338" s="178">
        <f>ROUND(I338*H338,2)</f>
        <v>0</v>
      </c>
      <c r="K338" s="174" t="s">
        <v>262</v>
      </c>
      <c r="L338" s="39"/>
      <c r="M338" s="179" t="s">
        <v>1</v>
      </c>
      <c r="N338" s="180" t="s">
        <v>44</v>
      </c>
      <c r="O338" s="77"/>
      <c r="P338" s="181">
        <f>O338*H338</f>
        <v>0</v>
      </c>
      <c r="Q338" s="181">
        <v>0</v>
      </c>
      <c r="R338" s="181">
        <f>Q338*H338</f>
        <v>0</v>
      </c>
      <c r="S338" s="181">
        <v>0</v>
      </c>
      <c r="T338" s="18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83" t="s">
        <v>503</v>
      </c>
      <c r="AT338" s="183" t="s">
        <v>258</v>
      </c>
      <c r="AU338" s="183" t="s">
        <v>90</v>
      </c>
      <c r="AY338" s="19" t="s">
        <v>255</v>
      </c>
      <c r="BE338" s="184">
        <f>IF(N338="základní",J338,0)</f>
        <v>0</v>
      </c>
      <c r="BF338" s="184">
        <f>IF(N338="snížená",J338,0)</f>
        <v>0</v>
      </c>
      <c r="BG338" s="184">
        <f>IF(N338="zákl. přenesená",J338,0)</f>
        <v>0</v>
      </c>
      <c r="BH338" s="184">
        <f>IF(N338="sníž. přenesená",J338,0)</f>
        <v>0</v>
      </c>
      <c r="BI338" s="184">
        <f>IF(N338="nulová",J338,0)</f>
        <v>0</v>
      </c>
      <c r="BJ338" s="19" t="s">
        <v>87</v>
      </c>
      <c r="BK338" s="184">
        <f>ROUND(I338*H338,2)</f>
        <v>0</v>
      </c>
      <c r="BL338" s="19" t="s">
        <v>503</v>
      </c>
      <c r="BM338" s="183" t="s">
        <v>2676</v>
      </c>
    </row>
    <row r="339" s="12" customFormat="1" ht="22.8" customHeight="1">
      <c r="A339" s="12"/>
      <c r="B339" s="158"/>
      <c r="C339" s="12"/>
      <c r="D339" s="159" t="s">
        <v>78</v>
      </c>
      <c r="E339" s="169" t="s">
        <v>947</v>
      </c>
      <c r="F339" s="169" t="s">
        <v>948</v>
      </c>
      <c r="G339" s="12"/>
      <c r="H339" s="12"/>
      <c r="I339" s="161"/>
      <c r="J339" s="170">
        <f>BK339</f>
        <v>0</v>
      </c>
      <c r="K339" s="12"/>
      <c r="L339" s="158"/>
      <c r="M339" s="163"/>
      <c r="N339" s="164"/>
      <c r="O339" s="164"/>
      <c r="P339" s="165">
        <f>P340</f>
        <v>0</v>
      </c>
      <c r="Q339" s="164"/>
      <c r="R339" s="165">
        <f>R340</f>
        <v>0</v>
      </c>
      <c r="S339" s="164"/>
      <c r="T339" s="166">
        <f>T340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159" t="s">
        <v>282</v>
      </c>
      <c r="AT339" s="167" t="s">
        <v>78</v>
      </c>
      <c r="AU339" s="167" t="s">
        <v>87</v>
      </c>
      <c r="AY339" s="159" t="s">
        <v>255</v>
      </c>
      <c r="BK339" s="168">
        <f>BK340</f>
        <v>0</v>
      </c>
    </row>
    <row r="340" s="2" customFormat="1" ht="16.5" customHeight="1">
      <c r="A340" s="38"/>
      <c r="B340" s="171"/>
      <c r="C340" s="172" t="s">
        <v>488</v>
      </c>
      <c r="D340" s="172" t="s">
        <v>258</v>
      </c>
      <c r="E340" s="173" t="s">
        <v>950</v>
      </c>
      <c r="F340" s="174" t="s">
        <v>948</v>
      </c>
      <c r="G340" s="175" t="s">
        <v>502</v>
      </c>
      <c r="H340" s="176">
        <v>1</v>
      </c>
      <c r="I340" s="177"/>
      <c r="J340" s="178">
        <f>ROUND(I340*H340,2)</f>
        <v>0</v>
      </c>
      <c r="K340" s="174" t="s">
        <v>262</v>
      </c>
      <c r="L340" s="39"/>
      <c r="M340" s="179" t="s">
        <v>1</v>
      </c>
      <c r="N340" s="180" t="s">
        <v>44</v>
      </c>
      <c r="O340" s="77"/>
      <c r="P340" s="181">
        <f>O340*H340</f>
        <v>0</v>
      </c>
      <c r="Q340" s="181">
        <v>0</v>
      </c>
      <c r="R340" s="181">
        <f>Q340*H340</f>
        <v>0</v>
      </c>
      <c r="S340" s="181">
        <v>0</v>
      </c>
      <c r="T340" s="18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83" t="s">
        <v>503</v>
      </c>
      <c r="AT340" s="183" t="s">
        <v>258</v>
      </c>
      <c r="AU340" s="183" t="s">
        <v>90</v>
      </c>
      <c r="AY340" s="19" t="s">
        <v>255</v>
      </c>
      <c r="BE340" s="184">
        <f>IF(N340="základní",J340,0)</f>
        <v>0</v>
      </c>
      <c r="BF340" s="184">
        <f>IF(N340="snížená",J340,0)</f>
        <v>0</v>
      </c>
      <c r="BG340" s="184">
        <f>IF(N340="zákl. přenesená",J340,0)</f>
        <v>0</v>
      </c>
      <c r="BH340" s="184">
        <f>IF(N340="sníž. přenesená",J340,0)</f>
        <v>0</v>
      </c>
      <c r="BI340" s="184">
        <f>IF(N340="nulová",J340,0)</f>
        <v>0</v>
      </c>
      <c r="BJ340" s="19" t="s">
        <v>87</v>
      </c>
      <c r="BK340" s="184">
        <f>ROUND(I340*H340,2)</f>
        <v>0</v>
      </c>
      <c r="BL340" s="19" t="s">
        <v>503</v>
      </c>
      <c r="BM340" s="183" t="s">
        <v>2677</v>
      </c>
    </row>
    <row r="341" s="12" customFormat="1" ht="22.8" customHeight="1">
      <c r="A341" s="12"/>
      <c r="B341" s="158"/>
      <c r="C341" s="12"/>
      <c r="D341" s="159" t="s">
        <v>78</v>
      </c>
      <c r="E341" s="169" t="s">
        <v>952</v>
      </c>
      <c r="F341" s="169" t="s">
        <v>953</v>
      </c>
      <c r="G341" s="12"/>
      <c r="H341" s="12"/>
      <c r="I341" s="161"/>
      <c r="J341" s="170">
        <f>BK341</f>
        <v>0</v>
      </c>
      <c r="K341" s="12"/>
      <c r="L341" s="158"/>
      <c r="M341" s="163"/>
      <c r="N341" s="164"/>
      <c r="O341" s="164"/>
      <c r="P341" s="165">
        <f>P342</f>
        <v>0</v>
      </c>
      <c r="Q341" s="164"/>
      <c r="R341" s="165">
        <f>R342</f>
        <v>0</v>
      </c>
      <c r="S341" s="164"/>
      <c r="T341" s="166">
        <f>T342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159" t="s">
        <v>282</v>
      </c>
      <c r="AT341" s="167" t="s">
        <v>78</v>
      </c>
      <c r="AU341" s="167" t="s">
        <v>87</v>
      </c>
      <c r="AY341" s="159" t="s">
        <v>255</v>
      </c>
      <c r="BK341" s="168">
        <f>BK342</f>
        <v>0</v>
      </c>
    </row>
    <row r="342" s="2" customFormat="1" ht="16.5" customHeight="1">
      <c r="A342" s="38"/>
      <c r="B342" s="171"/>
      <c r="C342" s="172" t="s">
        <v>370</v>
      </c>
      <c r="D342" s="172" t="s">
        <v>258</v>
      </c>
      <c r="E342" s="173" t="s">
        <v>954</v>
      </c>
      <c r="F342" s="174" t="s">
        <v>953</v>
      </c>
      <c r="G342" s="175" t="s">
        <v>502</v>
      </c>
      <c r="H342" s="176">
        <v>1</v>
      </c>
      <c r="I342" s="177"/>
      <c r="J342" s="178">
        <f>ROUND(I342*H342,2)</f>
        <v>0</v>
      </c>
      <c r="K342" s="174" t="s">
        <v>262</v>
      </c>
      <c r="L342" s="39"/>
      <c r="M342" s="179" t="s">
        <v>1</v>
      </c>
      <c r="N342" s="180" t="s">
        <v>44</v>
      </c>
      <c r="O342" s="77"/>
      <c r="P342" s="181">
        <f>O342*H342</f>
        <v>0</v>
      </c>
      <c r="Q342" s="181">
        <v>0</v>
      </c>
      <c r="R342" s="181">
        <f>Q342*H342</f>
        <v>0</v>
      </c>
      <c r="S342" s="181">
        <v>0</v>
      </c>
      <c r="T342" s="18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83" t="s">
        <v>503</v>
      </c>
      <c r="AT342" s="183" t="s">
        <v>258</v>
      </c>
      <c r="AU342" s="183" t="s">
        <v>90</v>
      </c>
      <c r="AY342" s="19" t="s">
        <v>255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19" t="s">
        <v>87</v>
      </c>
      <c r="BK342" s="184">
        <f>ROUND(I342*H342,2)</f>
        <v>0</v>
      </c>
      <c r="BL342" s="19" t="s">
        <v>503</v>
      </c>
      <c r="BM342" s="183" t="s">
        <v>2678</v>
      </c>
    </row>
    <row r="343" s="12" customFormat="1" ht="22.8" customHeight="1">
      <c r="A343" s="12"/>
      <c r="B343" s="158"/>
      <c r="C343" s="12"/>
      <c r="D343" s="159" t="s">
        <v>78</v>
      </c>
      <c r="E343" s="169" t="s">
        <v>956</v>
      </c>
      <c r="F343" s="169" t="s">
        <v>957</v>
      </c>
      <c r="G343" s="12"/>
      <c r="H343" s="12"/>
      <c r="I343" s="161"/>
      <c r="J343" s="170">
        <f>BK343</f>
        <v>0</v>
      </c>
      <c r="K343" s="12"/>
      <c r="L343" s="158"/>
      <c r="M343" s="163"/>
      <c r="N343" s="164"/>
      <c r="O343" s="164"/>
      <c r="P343" s="165">
        <f>P344</f>
        <v>0</v>
      </c>
      <c r="Q343" s="164"/>
      <c r="R343" s="165">
        <f>R344</f>
        <v>0</v>
      </c>
      <c r="S343" s="164"/>
      <c r="T343" s="166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159" t="s">
        <v>282</v>
      </c>
      <c r="AT343" s="167" t="s">
        <v>78</v>
      </c>
      <c r="AU343" s="167" t="s">
        <v>87</v>
      </c>
      <c r="AY343" s="159" t="s">
        <v>255</v>
      </c>
      <c r="BK343" s="168">
        <f>BK344</f>
        <v>0</v>
      </c>
    </row>
    <row r="344" s="2" customFormat="1" ht="16.5" customHeight="1">
      <c r="A344" s="38"/>
      <c r="B344" s="171"/>
      <c r="C344" s="172" t="s">
        <v>495</v>
      </c>
      <c r="D344" s="172" t="s">
        <v>258</v>
      </c>
      <c r="E344" s="173" t="s">
        <v>959</v>
      </c>
      <c r="F344" s="174" t="s">
        <v>960</v>
      </c>
      <c r="G344" s="175" t="s">
        <v>502</v>
      </c>
      <c r="H344" s="176">
        <v>1</v>
      </c>
      <c r="I344" s="177"/>
      <c r="J344" s="178">
        <f>ROUND(I344*H344,2)</f>
        <v>0</v>
      </c>
      <c r="K344" s="174" t="s">
        <v>262</v>
      </c>
      <c r="L344" s="39"/>
      <c r="M344" s="219" t="s">
        <v>1</v>
      </c>
      <c r="N344" s="220" t="s">
        <v>44</v>
      </c>
      <c r="O344" s="221"/>
      <c r="P344" s="222">
        <f>O344*H344</f>
        <v>0</v>
      </c>
      <c r="Q344" s="222">
        <v>0</v>
      </c>
      <c r="R344" s="222">
        <f>Q344*H344</f>
        <v>0</v>
      </c>
      <c r="S344" s="222">
        <v>0</v>
      </c>
      <c r="T344" s="223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83" t="s">
        <v>503</v>
      </c>
      <c r="AT344" s="183" t="s">
        <v>258</v>
      </c>
      <c r="AU344" s="183" t="s">
        <v>90</v>
      </c>
      <c r="AY344" s="19" t="s">
        <v>255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19" t="s">
        <v>87</v>
      </c>
      <c r="BK344" s="184">
        <f>ROUND(I344*H344,2)</f>
        <v>0</v>
      </c>
      <c r="BL344" s="19" t="s">
        <v>503</v>
      </c>
      <c r="BM344" s="183" t="s">
        <v>2679</v>
      </c>
    </row>
    <row r="345" s="2" customFormat="1" ht="6.96" customHeight="1">
      <c r="A345" s="38"/>
      <c r="B345" s="60"/>
      <c r="C345" s="61"/>
      <c r="D345" s="61"/>
      <c r="E345" s="61"/>
      <c r="F345" s="61"/>
      <c r="G345" s="61"/>
      <c r="H345" s="61"/>
      <c r="I345" s="61"/>
      <c r="J345" s="61"/>
      <c r="K345" s="61"/>
      <c r="L345" s="39"/>
      <c r="M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</row>
  </sheetData>
  <autoFilter ref="C133:K344"/>
  <mergeCells count="9">
    <mergeCell ref="E7:H7"/>
    <mergeCell ref="E9:H9"/>
    <mergeCell ref="E18:H18"/>
    <mergeCell ref="E27:H27"/>
    <mergeCell ref="E85:H85"/>
    <mergeCell ref="E87:H87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2680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19</v>
      </c>
      <c r="G11" s="38"/>
      <c r="H11" s="38"/>
      <c r="I11" s="32" t="s">
        <v>20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2"/>
      <c r="B27" s="123"/>
      <c r="C27" s="122"/>
      <c r="D27" s="122"/>
      <c r="E27" s="36" t="s">
        <v>1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ROUND((SUM(BE116:BE132)),  2)</f>
        <v>0</v>
      </c>
      <c r="G33" s="38"/>
      <c r="H33" s="38"/>
      <c r="I33" s="128">
        <v>0.20999999999999999</v>
      </c>
      <c r="J33" s="127">
        <f>ROUND(((SUM(BE116:BE132))*I33),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ROUND((SUM(BF116:BF132)),  2)</f>
        <v>0</v>
      </c>
      <c r="G34" s="38"/>
      <c r="H34" s="38"/>
      <c r="I34" s="128">
        <v>0.12</v>
      </c>
      <c r="J34" s="127">
        <f>ROUND(((SUM(BF116:BF132))*I34),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ROUND((SUM(BG116:BG132)),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ROUND((SUM(BH116:BH132)),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ROUND((SUM(BI116:BI132)),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210.4 - Slaboproudá elektrotechnika - místnost č. 320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2" customFormat="1" ht="21.84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6.96" customHeight="1">
      <c r="A98" s="38"/>
      <c r="B98" s="60"/>
      <c r="C98" s="61"/>
      <c r="D98" s="61"/>
      <c r="E98" s="61"/>
      <c r="F98" s="61"/>
      <c r="G98" s="61"/>
      <c r="H98" s="61"/>
      <c r="I98" s="61"/>
      <c r="J98" s="61"/>
      <c r="K98" s="61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2" s="2" customFormat="1" ht="6.96" customHeight="1">
      <c r="A102" s="38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24.96" customHeight="1">
      <c r="A103" s="38"/>
      <c r="B103" s="39"/>
      <c r="C103" s="23" t="s">
        <v>240</v>
      </c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12" customHeight="1">
      <c r="A105" s="38"/>
      <c r="B105" s="39"/>
      <c r="C105" s="32" t="s">
        <v>16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26.25" customHeight="1">
      <c r="A106" s="38"/>
      <c r="B106" s="39"/>
      <c r="C106" s="38"/>
      <c r="D106" s="38"/>
      <c r="E106" s="121" t="str">
        <f>E7</f>
        <v>UPRAVENO ZŠ Pionýrů, Sokolov, Oprava elektroinstalace učeben v 3.NP 1. stupně</v>
      </c>
      <c r="F106" s="32"/>
      <c r="G106" s="32"/>
      <c r="H106" s="32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230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6.5" customHeight="1">
      <c r="A108" s="38"/>
      <c r="B108" s="39"/>
      <c r="C108" s="38"/>
      <c r="D108" s="38"/>
      <c r="E108" s="67" t="str">
        <f>E9</f>
        <v>210.4 - Slaboproudá elektrotechnika - místnost č. 320</v>
      </c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22</v>
      </c>
      <c r="D110" s="38"/>
      <c r="E110" s="38"/>
      <c r="F110" s="27" t="str">
        <f>F12</f>
        <v>Pionýrů 1614, 356 01 Sokolov</v>
      </c>
      <c r="G110" s="38"/>
      <c r="H110" s="38"/>
      <c r="I110" s="32" t="s">
        <v>24</v>
      </c>
      <c r="J110" s="69" t="str">
        <f>IF(J12="","",J12)</f>
        <v>30. 1. 2026</v>
      </c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5.15" customHeight="1">
      <c r="A112" s="38"/>
      <c r="B112" s="39"/>
      <c r="C112" s="32" t="s">
        <v>26</v>
      </c>
      <c r="D112" s="38"/>
      <c r="E112" s="38"/>
      <c r="F112" s="27" t="str">
        <f>E15</f>
        <v>Město Sokolov</v>
      </c>
      <c r="G112" s="38"/>
      <c r="H112" s="38"/>
      <c r="I112" s="32" t="s">
        <v>33</v>
      </c>
      <c r="J112" s="36" t="str">
        <f>E21</f>
        <v>Josef Dryk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31</v>
      </c>
      <c r="D113" s="38"/>
      <c r="E113" s="38"/>
      <c r="F113" s="27" t="str">
        <f>IF(E18="","",E18)</f>
        <v>Vyplň údaj</v>
      </c>
      <c r="G113" s="38"/>
      <c r="H113" s="38"/>
      <c r="I113" s="32" t="s">
        <v>36</v>
      </c>
      <c r="J113" s="36" t="str">
        <f>E24</f>
        <v>Josef Dryk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0.32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1" customFormat="1" ht="29.28" customHeight="1">
      <c r="A115" s="148"/>
      <c r="B115" s="149"/>
      <c r="C115" s="150" t="s">
        <v>241</v>
      </c>
      <c r="D115" s="151" t="s">
        <v>64</v>
      </c>
      <c r="E115" s="151" t="s">
        <v>60</v>
      </c>
      <c r="F115" s="151" t="s">
        <v>61</v>
      </c>
      <c r="G115" s="151" t="s">
        <v>242</v>
      </c>
      <c r="H115" s="151" t="s">
        <v>243</v>
      </c>
      <c r="I115" s="151" t="s">
        <v>244</v>
      </c>
      <c r="J115" s="151" t="s">
        <v>235</v>
      </c>
      <c r="K115" s="152" t="s">
        <v>245</v>
      </c>
      <c r="L115" s="153"/>
      <c r="M115" s="86" t="s">
        <v>1</v>
      </c>
      <c r="N115" s="87" t="s">
        <v>43</v>
      </c>
      <c r="O115" s="87" t="s">
        <v>246</v>
      </c>
      <c r="P115" s="87" t="s">
        <v>247</v>
      </c>
      <c r="Q115" s="87" t="s">
        <v>248</v>
      </c>
      <c r="R115" s="87" t="s">
        <v>249</v>
      </c>
      <c r="S115" s="87" t="s">
        <v>250</v>
      </c>
      <c r="T115" s="88" t="s">
        <v>251</v>
      </c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</row>
    <row r="116" s="2" customFormat="1" ht="22.8" customHeight="1">
      <c r="A116" s="38"/>
      <c r="B116" s="39"/>
      <c r="C116" s="93" t="s">
        <v>252</v>
      </c>
      <c r="D116" s="38"/>
      <c r="E116" s="38"/>
      <c r="F116" s="38"/>
      <c r="G116" s="38"/>
      <c r="H116" s="38"/>
      <c r="I116" s="38"/>
      <c r="J116" s="154">
        <f>BK116</f>
        <v>0</v>
      </c>
      <c r="K116" s="38"/>
      <c r="L116" s="39"/>
      <c r="M116" s="89"/>
      <c r="N116" s="73"/>
      <c r="O116" s="90"/>
      <c r="P116" s="155">
        <f>SUM(P117:P132)</f>
        <v>0</v>
      </c>
      <c r="Q116" s="90"/>
      <c r="R116" s="155">
        <f>SUM(R117:R132)</f>
        <v>0.01668</v>
      </c>
      <c r="S116" s="90"/>
      <c r="T116" s="156">
        <f>SUM(T117:T132)</f>
        <v>0</v>
      </c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19" t="s">
        <v>78</v>
      </c>
      <c r="AU116" s="19" t="s">
        <v>237</v>
      </c>
      <c r="BK116" s="157">
        <f>SUM(BK117:BK132)</f>
        <v>0</v>
      </c>
    </row>
    <row r="117" s="2" customFormat="1" ht="362.25" customHeight="1">
      <c r="A117" s="38"/>
      <c r="B117" s="171"/>
      <c r="C117" s="209" t="s">
        <v>87</v>
      </c>
      <c r="D117" s="209" t="s">
        <v>277</v>
      </c>
      <c r="E117" s="210" t="s">
        <v>2681</v>
      </c>
      <c r="F117" s="211" t="s">
        <v>2682</v>
      </c>
      <c r="G117" s="212" t="s">
        <v>2683</v>
      </c>
      <c r="H117" s="213">
        <v>2</v>
      </c>
      <c r="I117" s="214"/>
      <c r="J117" s="215">
        <f>ROUND(I117*H117,2)</f>
        <v>0</v>
      </c>
      <c r="K117" s="211" t="s">
        <v>1</v>
      </c>
      <c r="L117" s="216"/>
      <c r="M117" s="217" t="s">
        <v>1</v>
      </c>
      <c r="N117" s="218" t="s">
        <v>44</v>
      </c>
      <c r="O117" s="77"/>
      <c r="P117" s="181">
        <f>O117*H117</f>
        <v>0</v>
      </c>
      <c r="Q117" s="181">
        <v>0</v>
      </c>
      <c r="R117" s="181">
        <f>Q117*H117</f>
        <v>0</v>
      </c>
      <c r="S117" s="181">
        <v>0</v>
      </c>
      <c r="T117" s="182">
        <f>S117*H117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83" t="s">
        <v>397</v>
      </c>
      <c r="AT117" s="183" t="s">
        <v>277</v>
      </c>
      <c r="AU117" s="183" t="s">
        <v>79</v>
      </c>
      <c r="AY117" s="19" t="s">
        <v>255</v>
      </c>
      <c r="BE117" s="184">
        <f>IF(N117="základní",J117,0)</f>
        <v>0</v>
      </c>
      <c r="BF117" s="184">
        <f>IF(N117="snížená",J117,0)</f>
        <v>0</v>
      </c>
      <c r="BG117" s="184">
        <f>IF(N117="zákl. přenesená",J117,0)</f>
        <v>0</v>
      </c>
      <c r="BH117" s="184">
        <f>IF(N117="sníž. přenesená",J117,0)</f>
        <v>0</v>
      </c>
      <c r="BI117" s="184">
        <f>IF(N117="nulová",J117,0)</f>
        <v>0</v>
      </c>
      <c r="BJ117" s="19" t="s">
        <v>87</v>
      </c>
      <c r="BK117" s="184">
        <f>ROUND(I117*H117,2)</f>
        <v>0</v>
      </c>
      <c r="BL117" s="19" t="s">
        <v>263</v>
      </c>
      <c r="BM117" s="183" t="s">
        <v>2684</v>
      </c>
    </row>
    <row r="118" s="2" customFormat="1" ht="16.5" customHeight="1">
      <c r="A118" s="38"/>
      <c r="B118" s="171"/>
      <c r="C118" s="209" t="s">
        <v>90</v>
      </c>
      <c r="D118" s="209" t="s">
        <v>277</v>
      </c>
      <c r="E118" s="210" t="s">
        <v>2685</v>
      </c>
      <c r="F118" s="211" t="s">
        <v>2686</v>
      </c>
      <c r="G118" s="212" t="s">
        <v>261</v>
      </c>
      <c r="H118" s="213">
        <v>2</v>
      </c>
      <c r="I118" s="214"/>
      <c r="J118" s="215">
        <f>ROUND(I118*H118,2)</f>
        <v>0</v>
      </c>
      <c r="K118" s="211" t="s">
        <v>1</v>
      </c>
      <c r="L118" s="216"/>
      <c r="M118" s="217" t="s">
        <v>1</v>
      </c>
      <c r="N118" s="218" t="s">
        <v>44</v>
      </c>
      <c r="O118" s="77"/>
      <c r="P118" s="181">
        <f>O118*H118</f>
        <v>0</v>
      </c>
      <c r="Q118" s="181">
        <v>0</v>
      </c>
      <c r="R118" s="181">
        <f>Q118*H118</f>
        <v>0</v>
      </c>
      <c r="S118" s="181">
        <v>0</v>
      </c>
      <c r="T118" s="182">
        <f>S118*H118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R118" s="183" t="s">
        <v>397</v>
      </c>
      <c r="AT118" s="183" t="s">
        <v>277</v>
      </c>
      <c r="AU118" s="183" t="s">
        <v>79</v>
      </c>
      <c r="AY118" s="19" t="s">
        <v>255</v>
      </c>
      <c r="BE118" s="184">
        <f>IF(N118="základní",J118,0)</f>
        <v>0</v>
      </c>
      <c r="BF118" s="184">
        <f>IF(N118="snížená",J118,0)</f>
        <v>0</v>
      </c>
      <c r="BG118" s="184">
        <f>IF(N118="zákl. přenesená",J118,0)</f>
        <v>0</v>
      </c>
      <c r="BH118" s="184">
        <f>IF(N118="sníž. přenesená",J118,0)</f>
        <v>0</v>
      </c>
      <c r="BI118" s="184">
        <f>IF(N118="nulová",J118,0)</f>
        <v>0</v>
      </c>
      <c r="BJ118" s="19" t="s">
        <v>87</v>
      </c>
      <c r="BK118" s="184">
        <f>ROUND(I118*H118,2)</f>
        <v>0</v>
      </c>
      <c r="BL118" s="19" t="s">
        <v>263</v>
      </c>
      <c r="BM118" s="183" t="s">
        <v>2687</v>
      </c>
    </row>
    <row r="119" s="2" customFormat="1" ht="16.5" customHeight="1">
      <c r="A119" s="38"/>
      <c r="B119" s="171"/>
      <c r="C119" s="172" t="s">
        <v>268</v>
      </c>
      <c r="D119" s="172" t="s">
        <v>258</v>
      </c>
      <c r="E119" s="173" t="s">
        <v>2688</v>
      </c>
      <c r="F119" s="174" t="s">
        <v>2689</v>
      </c>
      <c r="G119" s="175" t="s">
        <v>261</v>
      </c>
      <c r="H119" s="176">
        <v>2</v>
      </c>
      <c r="I119" s="177"/>
      <c r="J119" s="178">
        <f>ROUND(I119*H119,2)</f>
        <v>0</v>
      </c>
      <c r="K119" s="174" t="s">
        <v>1</v>
      </c>
      <c r="L119" s="39"/>
      <c r="M119" s="179" t="s">
        <v>1</v>
      </c>
      <c r="N119" s="180" t="s">
        <v>44</v>
      </c>
      <c r="O119" s="77"/>
      <c r="P119" s="181">
        <f>O119*H119</f>
        <v>0</v>
      </c>
      <c r="Q119" s="181">
        <v>0</v>
      </c>
      <c r="R119" s="181">
        <f>Q119*H119</f>
        <v>0</v>
      </c>
      <c r="S119" s="181">
        <v>0</v>
      </c>
      <c r="T119" s="182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83" t="s">
        <v>342</v>
      </c>
      <c r="AT119" s="183" t="s">
        <v>258</v>
      </c>
      <c r="AU119" s="183" t="s">
        <v>79</v>
      </c>
      <c r="AY119" s="19" t="s">
        <v>255</v>
      </c>
      <c r="BE119" s="184">
        <f>IF(N119="základní",J119,0)</f>
        <v>0</v>
      </c>
      <c r="BF119" s="184">
        <f>IF(N119="snížená",J119,0)</f>
        <v>0</v>
      </c>
      <c r="BG119" s="184">
        <f>IF(N119="zákl. přenesená",J119,0)</f>
        <v>0</v>
      </c>
      <c r="BH119" s="184">
        <f>IF(N119="sníž. přenesená",J119,0)</f>
        <v>0</v>
      </c>
      <c r="BI119" s="184">
        <f>IF(N119="nulová",J119,0)</f>
        <v>0</v>
      </c>
      <c r="BJ119" s="19" t="s">
        <v>87</v>
      </c>
      <c r="BK119" s="184">
        <f>ROUND(I119*H119,2)</f>
        <v>0</v>
      </c>
      <c r="BL119" s="19" t="s">
        <v>342</v>
      </c>
      <c r="BM119" s="183" t="s">
        <v>2690</v>
      </c>
    </row>
    <row r="120" s="2" customFormat="1" ht="21.75" customHeight="1">
      <c r="A120" s="38"/>
      <c r="B120" s="171"/>
      <c r="C120" s="209" t="s">
        <v>270</v>
      </c>
      <c r="D120" s="209" t="s">
        <v>277</v>
      </c>
      <c r="E120" s="210" t="s">
        <v>2691</v>
      </c>
      <c r="F120" s="211" t="s">
        <v>2692</v>
      </c>
      <c r="G120" s="212" t="s">
        <v>261</v>
      </c>
      <c r="H120" s="213">
        <v>2</v>
      </c>
      <c r="I120" s="214"/>
      <c r="J120" s="215">
        <f>ROUND(I120*H120,2)</f>
        <v>0</v>
      </c>
      <c r="K120" s="211" t="s">
        <v>1</v>
      </c>
      <c r="L120" s="216"/>
      <c r="M120" s="217" t="s">
        <v>1</v>
      </c>
      <c r="N120" s="218" t="s">
        <v>44</v>
      </c>
      <c r="O120" s="77"/>
      <c r="P120" s="181">
        <f>O120*H120</f>
        <v>0</v>
      </c>
      <c r="Q120" s="181">
        <v>0</v>
      </c>
      <c r="R120" s="181">
        <f>Q120*H120</f>
        <v>0</v>
      </c>
      <c r="S120" s="181">
        <v>0</v>
      </c>
      <c r="T120" s="182">
        <f>S120*H120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183" t="s">
        <v>397</v>
      </c>
      <c r="AT120" s="183" t="s">
        <v>277</v>
      </c>
      <c r="AU120" s="183" t="s">
        <v>79</v>
      </c>
      <c r="AY120" s="19" t="s">
        <v>255</v>
      </c>
      <c r="BE120" s="184">
        <f>IF(N120="základní",J120,0)</f>
        <v>0</v>
      </c>
      <c r="BF120" s="184">
        <f>IF(N120="snížená",J120,0)</f>
        <v>0</v>
      </c>
      <c r="BG120" s="184">
        <f>IF(N120="zákl. přenesená",J120,0)</f>
        <v>0</v>
      </c>
      <c r="BH120" s="184">
        <f>IF(N120="sníž. přenesená",J120,0)</f>
        <v>0</v>
      </c>
      <c r="BI120" s="184">
        <f>IF(N120="nulová",J120,0)</f>
        <v>0</v>
      </c>
      <c r="BJ120" s="19" t="s">
        <v>87</v>
      </c>
      <c r="BK120" s="184">
        <f>ROUND(I120*H120,2)</f>
        <v>0</v>
      </c>
      <c r="BL120" s="19" t="s">
        <v>263</v>
      </c>
      <c r="BM120" s="183" t="s">
        <v>2693</v>
      </c>
    </row>
    <row r="121" s="2" customFormat="1" ht="33" customHeight="1">
      <c r="A121" s="38"/>
      <c r="B121" s="171"/>
      <c r="C121" s="172" t="s">
        <v>282</v>
      </c>
      <c r="D121" s="172" t="s">
        <v>258</v>
      </c>
      <c r="E121" s="173" t="s">
        <v>2694</v>
      </c>
      <c r="F121" s="174" t="s">
        <v>2695</v>
      </c>
      <c r="G121" s="175" t="s">
        <v>261</v>
      </c>
      <c r="H121" s="176">
        <v>2</v>
      </c>
      <c r="I121" s="177"/>
      <c r="J121" s="178">
        <f>ROUND(I121*H121,2)</f>
        <v>0</v>
      </c>
      <c r="K121" s="174" t="s">
        <v>1352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79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2696</v>
      </c>
    </row>
    <row r="122" s="2" customFormat="1" ht="33" customHeight="1">
      <c r="A122" s="38"/>
      <c r="B122" s="171"/>
      <c r="C122" s="209" t="s">
        <v>287</v>
      </c>
      <c r="D122" s="209" t="s">
        <v>277</v>
      </c>
      <c r="E122" s="210" t="s">
        <v>2697</v>
      </c>
      <c r="F122" s="211" t="s">
        <v>2698</v>
      </c>
      <c r="G122" s="212" t="s">
        <v>261</v>
      </c>
      <c r="H122" s="213">
        <v>1</v>
      </c>
      <c r="I122" s="214"/>
      <c r="J122" s="215">
        <f>ROUND(I122*H122,2)</f>
        <v>0</v>
      </c>
      <c r="K122" s="211" t="s">
        <v>1</v>
      </c>
      <c r="L122" s="216"/>
      <c r="M122" s="217" t="s">
        <v>1</v>
      </c>
      <c r="N122" s="218" t="s">
        <v>44</v>
      </c>
      <c r="O122" s="77"/>
      <c r="P122" s="181">
        <f>O122*H122</f>
        <v>0</v>
      </c>
      <c r="Q122" s="181">
        <v>0</v>
      </c>
      <c r="R122" s="181">
        <f>Q122*H122</f>
        <v>0</v>
      </c>
      <c r="S122" s="181">
        <v>0</v>
      </c>
      <c r="T122" s="182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83" t="s">
        <v>397</v>
      </c>
      <c r="AT122" s="183" t="s">
        <v>277</v>
      </c>
      <c r="AU122" s="183" t="s">
        <v>79</v>
      </c>
      <c r="AY122" s="19" t="s">
        <v>255</v>
      </c>
      <c r="BE122" s="184">
        <f>IF(N122="základní",J122,0)</f>
        <v>0</v>
      </c>
      <c r="BF122" s="184">
        <f>IF(N122="snížená",J122,0)</f>
        <v>0</v>
      </c>
      <c r="BG122" s="184">
        <f>IF(N122="zákl. přenesená",J122,0)</f>
        <v>0</v>
      </c>
      <c r="BH122" s="184">
        <f>IF(N122="sníž. přenesená",J122,0)</f>
        <v>0</v>
      </c>
      <c r="BI122" s="184">
        <f>IF(N122="nulová",J122,0)</f>
        <v>0</v>
      </c>
      <c r="BJ122" s="19" t="s">
        <v>87</v>
      </c>
      <c r="BK122" s="184">
        <f>ROUND(I122*H122,2)</f>
        <v>0</v>
      </c>
      <c r="BL122" s="19" t="s">
        <v>263</v>
      </c>
      <c r="BM122" s="183" t="s">
        <v>2699</v>
      </c>
    </row>
    <row r="123" s="2" customFormat="1" ht="24.15" customHeight="1">
      <c r="A123" s="38"/>
      <c r="B123" s="171"/>
      <c r="C123" s="172" t="s">
        <v>291</v>
      </c>
      <c r="D123" s="172" t="s">
        <v>258</v>
      </c>
      <c r="E123" s="173" t="s">
        <v>2700</v>
      </c>
      <c r="F123" s="174" t="s">
        <v>2701</v>
      </c>
      <c r="G123" s="175" t="s">
        <v>261</v>
      </c>
      <c r="H123" s="176">
        <v>1</v>
      </c>
      <c r="I123" s="177"/>
      <c r="J123" s="178">
        <f>ROUND(I123*H123,2)</f>
        <v>0</v>
      </c>
      <c r="K123" s="174" t="s">
        <v>1352</v>
      </c>
      <c r="L123" s="39"/>
      <c r="M123" s="179" t="s">
        <v>1</v>
      </c>
      <c r="N123" s="180" t="s">
        <v>44</v>
      </c>
      <c r="O123" s="77"/>
      <c r="P123" s="181">
        <f>O123*H123</f>
        <v>0</v>
      </c>
      <c r="Q123" s="181">
        <v>0</v>
      </c>
      <c r="R123" s="181">
        <f>Q123*H123</f>
        <v>0</v>
      </c>
      <c r="S123" s="181">
        <v>0</v>
      </c>
      <c r="T123" s="182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83" t="s">
        <v>263</v>
      </c>
      <c r="AT123" s="183" t="s">
        <v>258</v>
      </c>
      <c r="AU123" s="183" t="s">
        <v>79</v>
      </c>
      <c r="AY123" s="19" t="s">
        <v>255</v>
      </c>
      <c r="BE123" s="184">
        <f>IF(N123="základní",J123,0)</f>
        <v>0</v>
      </c>
      <c r="BF123" s="184">
        <f>IF(N123="snížená",J123,0)</f>
        <v>0</v>
      </c>
      <c r="BG123" s="184">
        <f>IF(N123="zákl. přenesená",J123,0)</f>
        <v>0</v>
      </c>
      <c r="BH123" s="184">
        <f>IF(N123="sníž. přenesená",J123,0)</f>
        <v>0</v>
      </c>
      <c r="BI123" s="184">
        <f>IF(N123="nulová",J123,0)</f>
        <v>0</v>
      </c>
      <c r="BJ123" s="19" t="s">
        <v>87</v>
      </c>
      <c r="BK123" s="184">
        <f>ROUND(I123*H123,2)</f>
        <v>0</v>
      </c>
      <c r="BL123" s="19" t="s">
        <v>263</v>
      </c>
      <c r="BM123" s="183" t="s">
        <v>2702</v>
      </c>
    </row>
    <row r="124" s="2" customFormat="1" ht="16.5" customHeight="1">
      <c r="A124" s="38"/>
      <c r="B124" s="171"/>
      <c r="C124" s="209" t="s">
        <v>280</v>
      </c>
      <c r="D124" s="209" t="s">
        <v>277</v>
      </c>
      <c r="E124" s="210" t="s">
        <v>1106</v>
      </c>
      <c r="F124" s="211" t="s">
        <v>2703</v>
      </c>
      <c r="G124" s="212" t="s">
        <v>261</v>
      </c>
      <c r="H124" s="213">
        <v>48</v>
      </c>
      <c r="I124" s="214"/>
      <c r="J124" s="215">
        <f>ROUND(I124*H124,2)</f>
        <v>0</v>
      </c>
      <c r="K124" s="211" t="s">
        <v>1</v>
      </c>
      <c r="L124" s="216"/>
      <c r="M124" s="217" t="s">
        <v>1</v>
      </c>
      <c r="N124" s="218" t="s">
        <v>44</v>
      </c>
      <c r="O124" s="77"/>
      <c r="P124" s="181">
        <f>O124*H124</f>
        <v>0</v>
      </c>
      <c r="Q124" s="181">
        <v>6.0000000000000002E-05</v>
      </c>
      <c r="R124" s="181">
        <f>Q124*H124</f>
        <v>0.0028800000000000002</v>
      </c>
      <c r="S124" s="181">
        <v>0</v>
      </c>
      <c r="T124" s="182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397</v>
      </c>
      <c r="AT124" s="183" t="s">
        <v>277</v>
      </c>
      <c r="AU124" s="183" t="s">
        <v>79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263</v>
      </c>
      <c r="BM124" s="183" t="s">
        <v>2704</v>
      </c>
    </row>
    <row r="125" s="2" customFormat="1" ht="24.15" customHeight="1">
      <c r="A125" s="38"/>
      <c r="B125" s="171"/>
      <c r="C125" s="209" t="s">
        <v>301</v>
      </c>
      <c r="D125" s="209" t="s">
        <v>277</v>
      </c>
      <c r="E125" s="210" t="s">
        <v>2705</v>
      </c>
      <c r="F125" s="211" t="s">
        <v>2706</v>
      </c>
      <c r="G125" s="212" t="s">
        <v>261</v>
      </c>
      <c r="H125" s="213">
        <v>1</v>
      </c>
      <c r="I125" s="214"/>
      <c r="J125" s="215">
        <f>ROUND(I125*H125,2)</f>
        <v>0</v>
      </c>
      <c r="K125" s="211" t="s">
        <v>840</v>
      </c>
      <c r="L125" s="216"/>
      <c r="M125" s="217" t="s">
        <v>1</v>
      </c>
      <c r="N125" s="218" t="s">
        <v>44</v>
      </c>
      <c r="O125" s="77"/>
      <c r="P125" s="181">
        <f>O125*H125</f>
        <v>0</v>
      </c>
      <c r="Q125" s="181">
        <v>0.0138</v>
      </c>
      <c r="R125" s="181">
        <f>Q125*H125</f>
        <v>0.0138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397</v>
      </c>
      <c r="AT125" s="183" t="s">
        <v>277</v>
      </c>
      <c r="AU125" s="183" t="s">
        <v>79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2707</v>
      </c>
    </row>
    <row r="126" s="2" customFormat="1" ht="33" customHeight="1">
      <c r="A126" s="38"/>
      <c r="B126" s="171"/>
      <c r="C126" s="172" t="s">
        <v>307</v>
      </c>
      <c r="D126" s="172" t="s">
        <v>258</v>
      </c>
      <c r="E126" s="173" t="s">
        <v>2708</v>
      </c>
      <c r="F126" s="174" t="s">
        <v>2709</v>
      </c>
      <c r="G126" s="175" t="s">
        <v>261</v>
      </c>
      <c r="H126" s="176">
        <v>3</v>
      </c>
      <c r="I126" s="177"/>
      <c r="J126" s="178">
        <f>ROUND(I126*H126,2)</f>
        <v>0</v>
      </c>
      <c r="K126" s="174" t="s">
        <v>1352</v>
      </c>
      <c r="L126" s="39"/>
      <c r="M126" s="179" t="s">
        <v>1</v>
      </c>
      <c r="N126" s="180" t="s">
        <v>44</v>
      </c>
      <c r="O126" s="77"/>
      <c r="P126" s="181">
        <f>O126*H126</f>
        <v>0</v>
      </c>
      <c r="Q126" s="181">
        <v>0</v>
      </c>
      <c r="R126" s="181">
        <f>Q126*H126</f>
        <v>0</v>
      </c>
      <c r="S126" s="181">
        <v>0</v>
      </c>
      <c r="T126" s="18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83" t="s">
        <v>263</v>
      </c>
      <c r="AT126" s="183" t="s">
        <v>258</v>
      </c>
      <c r="AU126" s="183" t="s">
        <v>79</v>
      </c>
      <c r="AY126" s="19" t="s">
        <v>255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19" t="s">
        <v>87</v>
      </c>
      <c r="BK126" s="184">
        <f>ROUND(I126*H126,2)</f>
        <v>0</v>
      </c>
      <c r="BL126" s="19" t="s">
        <v>263</v>
      </c>
      <c r="BM126" s="183" t="s">
        <v>2710</v>
      </c>
    </row>
    <row r="127" s="2" customFormat="1" ht="37.8" customHeight="1">
      <c r="A127" s="38"/>
      <c r="B127" s="171"/>
      <c r="C127" s="172" t="s">
        <v>312</v>
      </c>
      <c r="D127" s="172" t="s">
        <v>258</v>
      </c>
      <c r="E127" s="173" t="s">
        <v>2711</v>
      </c>
      <c r="F127" s="174" t="s">
        <v>2712</v>
      </c>
      <c r="G127" s="175" t="s">
        <v>261</v>
      </c>
      <c r="H127" s="176">
        <v>2</v>
      </c>
      <c r="I127" s="177"/>
      <c r="J127" s="178">
        <f>ROUND(I127*H127,2)</f>
        <v>0</v>
      </c>
      <c r="K127" s="174" t="s">
        <v>1</v>
      </c>
      <c r="L127" s="39"/>
      <c r="M127" s="179" t="s">
        <v>1</v>
      </c>
      <c r="N127" s="180" t="s">
        <v>44</v>
      </c>
      <c r="O127" s="77"/>
      <c r="P127" s="181">
        <f>O127*H127</f>
        <v>0</v>
      </c>
      <c r="Q127" s="181">
        <v>0</v>
      </c>
      <c r="R127" s="181">
        <f>Q127*H127</f>
        <v>0</v>
      </c>
      <c r="S127" s="181">
        <v>0</v>
      </c>
      <c r="T127" s="18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83" t="s">
        <v>263</v>
      </c>
      <c r="AT127" s="183" t="s">
        <v>258</v>
      </c>
      <c r="AU127" s="183" t="s">
        <v>79</v>
      </c>
      <c r="AY127" s="19" t="s">
        <v>255</v>
      </c>
      <c r="BE127" s="184">
        <f>IF(N127="základní",J127,0)</f>
        <v>0</v>
      </c>
      <c r="BF127" s="184">
        <f>IF(N127="snížená",J127,0)</f>
        <v>0</v>
      </c>
      <c r="BG127" s="184">
        <f>IF(N127="zákl. přenesená",J127,0)</f>
        <v>0</v>
      </c>
      <c r="BH127" s="184">
        <f>IF(N127="sníž. přenesená",J127,0)</f>
        <v>0</v>
      </c>
      <c r="BI127" s="184">
        <f>IF(N127="nulová",J127,0)</f>
        <v>0</v>
      </c>
      <c r="BJ127" s="19" t="s">
        <v>87</v>
      </c>
      <c r="BK127" s="184">
        <f>ROUND(I127*H127,2)</f>
        <v>0</v>
      </c>
      <c r="BL127" s="19" t="s">
        <v>263</v>
      </c>
      <c r="BM127" s="183" t="s">
        <v>2713</v>
      </c>
    </row>
    <row r="128" s="2" customFormat="1" ht="16.5" customHeight="1">
      <c r="A128" s="38"/>
      <c r="B128" s="171"/>
      <c r="C128" s="209" t="s">
        <v>8</v>
      </c>
      <c r="D128" s="209" t="s">
        <v>277</v>
      </c>
      <c r="E128" s="210" t="s">
        <v>2714</v>
      </c>
      <c r="F128" s="211" t="s">
        <v>2715</v>
      </c>
      <c r="G128" s="212" t="s">
        <v>261</v>
      </c>
      <c r="H128" s="213">
        <v>2</v>
      </c>
      <c r="I128" s="214"/>
      <c r="J128" s="215">
        <f>ROUND(I128*H128,2)</f>
        <v>0</v>
      </c>
      <c r="K128" s="211" t="s">
        <v>1</v>
      </c>
      <c r="L128" s="216"/>
      <c r="M128" s="217" t="s">
        <v>1</v>
      </c>
      <c r="N128" s="218" t="s">
        <v>44</v>
      </c>
      <c r="O128" s="77"/>
      <c r="P128" s="181">
        <f>O128*H128</f>
        <v>0</v>
      </c>
      <c r="Q128" s="181">
        <v>0</v>
      </c>
      <c r="R128" s="181">
        <f>Q128*H128</f>
        <v>0</v>
      </c>
      <c r="S128" s="181">
        <v>0</v>
      </c>
      <c r="T128" s="18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83" t="s">
        <v>397</v>
      </c>
      <c r="AT128" s="183" t="s">
        <v>277</v>
      </c>
      <c r="AU128" s="183" t="s">
        <v>79</v>
      </c>
      <c r="AY128" s="19" t="s">
        <v>255</v>
      </c>
      <c r="BE128" s="184">
        <f>IF(N128="základní",J128,0)</f>
        <v>0</v>
      </c>
      <c r="BF128" s="184">
        <f>IF(N128="snížená",J128,0)</f>
        <v>0</v>
      </c>
      <c r="BG128" s="184">
        <f>IF(N128="zákl. přenesená",J128,0)</f>
        <v>0</v>
      </c>
      <c r="BH128" s="184">
        <f>IF(N128="sníž. přenesená",J128,0)</f>
        <v>0</v>
      </c>
      <c r="BI128" s="184">
        <f>IF(N128="nulová",J128,0)</f>
        <v>0</v>
      </c>
      <c r="BJ128" s="19" t="s">
        <v>87</v>
      </c>
      <c r="BK128" s="184">
        <f>ROUND(I128*H128,2)</f>
        <v>0</v>
      </c>
      <c r="BL128" s="19" t="s">
        <v>263</v>
      </c>
      <c r="BM128" s="183" t="s">
        <v>2716</v>
      </c>
    </row>
    <row r="129" s="2" customFormat="1" ht="16.5" customHeight="1">
      <c r="A129" s="38"/>
      <c r="B129" s="171"/>
      <c r="C129" s="172" t="s">
        <v>320</v>
      </c>
      <c r="D129" s="172" t="s">
        <v>258</v>
      </c>
      <c r="E129" s="173" t="s">
        <v>2717</v>
      </c>
      <c r="F129" s="174" t="s">
        <v>2718</v>
      </c>
      <c r="G129" s="175" t="s">
        <v>261</v>
      </c>
      <c r="H129" s="176">
        <v>2</v>
      </c>
      <c r="I129" s="177"/>
      <c r="J129" s="178">
        <f>ROUND(I129*H129,2)</f>
        <v>0</v>
      </c>
      <c r="K129" s="174" t="s">
        <v>1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263</v>
      </c>
      <c r="AT129" s="183" t="s">
        <v>258</v>
      </c>
      <c r="AU129" s="183" t="s">
        <v>79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263</v>
      </c>
      <c r="BM129" s="183" t="s">
        <v>2719</v>
      </c>
    </row>
    <row r="130" s="2" customFormat="1" ht="24.15" customHeight="1">
      <c r="A130" s="38"/>
      <c r="B130" s="171"/>
      <c r="C130" s="172" t="s">
        <v>330</v>
      </c>
      <c r="D130" s="172" t="s">
        <v>258</v>
      </c>
      <c r="E130" s="173" t="s">
        <v>484</v>
      </c>
      <c r="F130" s="174" t="s">
        <v>485</v>
      </c>
      <c r="G130" s="175" t="s">
        <v>486</v>
      </c>
      <c r="H130" s="176">
        <v>5</v>
      </c>
      <c r="I130" s="177"/>
      <c r="J130" s="178">
        <f>ROUND(I130*H130,2)</f>
        <v>0</v>
      </c>
      <c r="K130" s="174" t="s">
        <v>1</v>
      </c>
      <c r="L130" s="39"/>
      <c r="M130" s="179" t="s">
        <v>1</v>
      </c>
      <c r="N130" s="180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270</v>
      </c>
      <c r="AT130" s="183" t="s">
        <v>258</v>
      </c>
      <c r="AU130" s="183" t="s">
        <v>79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2720</v>
      </c>
    </row>
    <row r="131" s="2" customFormat="1" ht="16.5" customHeight="1">
      <c r="A131" s="38"/>
      <c r="B131" s="171"/>
      <c r="C131" s="209" t="s">
        <v>263</v>
      </c>
      <c r="D131" s="209" t="s">
        <v>277</v>
      </c>
      <c r="E131" s="210" t="s">
        <v>573</v>
      </c>
      <c r="F131" s="211" t="s">
        <v>493</v>
      </c>
      <c r="G131" s="212" t="s">
        <v>473</v>
      </c>
      <c r="H131" s="213">
        <v>1</v>
      </c>
      <c r="I131" s="214"/>
      <c r="J131" s="215">
        <f>ROUND(I131*H131,2)</f>
        <v>0</v>
      </c>
      <c r="K131" s="211" t="s">
        <v>1</v>
      </c>
      <c r="L131" s="216"/>
      <c r="M131" s="217" t="s">
        <v>1</v>
      </c>
      <c r="N131" s="218" t="s">
        <v>44</v>
      </c>
      <c r="O131" s="77"/>
      <c r="P131" s="181">
        <f>O131*H131</f>
        <v>0</v>
      </c>
      <c r="Q131" s="181">
        <v>0</v>
      </c>
      <c r="R131" s="181">
        <f>Q131*H131</f>
        <v>0</v>
      </c>
      <c r="S131" s="181">
        <v>0</v>
      </c>
      <c r="T131" s="18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83" t="s">
        <v>280</v>
      </c>
      <c r="AT131" s="183" t="s">
        <v>277</v>
      </c>
      <c r="AU131" s="183" t="s">
        <v>79</v>
      </c>
      <c r="AY131" s="19" t="s">
        <v>255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19" t="s">
        <v>87</v>
      </c>
      <c r="BK131" s="184">
        <f>ROUND(I131*H131,2)</f>
        <v>0</v>
      </c>
      <c r="BL131" s="19" t="s">
        <v>270</v>
      </c>
      <c r="BM131" s="183" t="s">
        <v>2721</v>
      </c>
    </row>
    <row r="132" s="2" customFormat="1" ht="16.5" customHeight="1">
      <c r="A132" s="38"/>
      <c r="B132" s="171"/>
      <c r="C132" s="172" t="s">
        <v>337</v>
      </c>
      <c r="D132" s="172" t="s">
        <v>258</v>
      </c>
      <c r="E132" s="173" t="s">
        <v>500</v>
      </c>
      <c r="F132" s="174" t="s">
        <v>501</v>
      </c>
      <c r="G132" s="175" t="s">
        <v>502</v>
      </c>
      <c r="H132" s="176">
        <v>1</v>
      </c>
      <c r="I132" s="177"/>
      <c r="J132" s="178">
        <f>ROUND(I132*H132,2)</f>
        <v>0</v>
      </c>
      <c r="K132" s="174" t="s">
        <v>1</v>
      </c>
      <c r="L132" s="39"/>
      <c r="M132" s="219" t="s">
        <v>1</v>
      </c>
      <c r="N132" s="220" t="s">
        <v>44</v>
      </c>
      <c r="O132" s="221"/>
      <c r="P132" s="222">
        <f>O132*H132</f>
        <v>0</v>
      </c>
      <c r="Q132" s="222">
        <v>0</v>
      </c>
      <c r="R132" s="222">
        <f>Q132*H132</f>
        <v>0</v>
      </c>
      <c r="S132" s="222">
        <v>0</v>
      </c>
      <c r="T132" s="223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83" t="s">
        <v>503</v>
      </c>
      <c r="AT132" s="183" t="s">
        <v>258</v>
      </c>
      <c r="AU132" s="183" t="s">
        <v>79</v>
      </c>
      <c r="AY132" s="19" t="s">
        <v>255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19" t="s">
        <v>87</v>
      </c>
      <c r="BK132" s="184">
        <f>ROUND(I132*H132,2)</f>
        <v>0</v>
      </c>
      <c r="BL132" s="19" t="s">
        <v>503</v>
      </c>
      <c r="BM132" s="183" t="s">
        <v>2722</v>
      </c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39"/>
      <c r="M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</sheetData>
  <autoFilter ref="C115:K132"/>
  <mergeCells count="9">
    <mergeCell ref="E7:H7"/>
    <mergeCell ref="E9:H9"/>
    <mergeCell ref="E18:H18"/>
    <mergeCell ref="E27:H27"/>
    <mergeCell ref="E85:H85"/>
    <mergeCell ref="E87:H87"/>
    <mergeCell ref="E106:H106"/>
    <mergeCell ref="E108:H10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673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ROUND(J135,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ROUND((SUM(BE135:BE468)),  2)</f>
        <v>0</v>
      </c>
      <c r="G33" s="38"/>
      <c r="H33" s="38"/>
      <c r="I33" s="128">
        <v>0.20999999999999999</v>
      </c>
      <c r="J33" s="127">
        <f>ROUND(((SUM(BE135:BE468))*I33),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ROUND((SUM(BF135:BF468)),  2)</f>
        <v>0</v>
      </c>
      <c r="G34" s="38"/>
      <c r="H34" s="38"/>
      <c r="I34" s="128">
        <v>0.12</v>
      </c>
      <c r="J34" s="127">
        <f>ROUND(((SUM(BF135:BF468))*I34),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ROUND((SUM(BG135:BG468)),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ROUND((SUM(BH135:BH468)),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ROUND((SUM(BI135:BI468)),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201.4 - Stavební úpravy - místnosti č. 301, 302, 315, 316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J135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J136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J137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J176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J187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J193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J195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677</v>
      </c>
      <c r="E103" s="146"/>
      <c r="F103" s="146"/>
      <c r="G103" s="146"/>
      <c r="H103" s="146"/>
      <c r="I103" s="146"/>
      <c r="J103" s="147">
        <f>J196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678</v>
      </c>
      <c r="E104" s="146"/>
      <c r="F104" s="146"/>
      <c r="G104" s="146"/>
      <c r="H104" s="146"/>
      <c r="I104" s="146"/>
      <c r="J104" s="147">
        <f>J212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679</v>
      </c>
      <c r="E105" s="146"/>
      <c r="F105" s="146"/>
      <c r="G105" s="146"/>
      <c r="H105" s="146"/>
      <c r="I105" s="146"/>
      <c r="J105" s="147">
        <f>J255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680</v>
      </c>
      <c r="E106" s="146"/>
      <c r="F106" s="146"/>
      <c r="G106" s="146"/>
      <c r="H106" s="146"/>
      <c r="I106" s="146"/>
      <c r="J106" s="147">
        <f>J264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681</v>
      </c>
      <c r="E107" s="146"/>
      <c r="F107" s="146"/>
      <c r="G107" s="146"/>
      <c r="H107" s="146"/>
      <c r="I107" s="146"/>
      <c r="J107" s="147">
        <f>J311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682</v>
      </c>
      <c r="E108" s="146"/>
      <c r="F108" s="146"/>
      <c r="G108" s="146"/>
      <c r="H108" s="146"/>
      <c r="I108" s="146"/>
      <c r="J108" s="147">
        <f>J360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40"/>
      <c r="C109" s="9"/>
      <c r="D109" s="141" t="s">
        <v>683</v>
      </c>
      <c r="E109" s="142"/>
      <c r="F109" s="142"/>
      <c r="G109" s="142"/>
      <c r="H109" s="142"/>
      <c r="I109" s="142"/>
      <c r="J109" s="143">
        <f>J455</f>
        <v>0</v>
      </c>
      <c r="K109" s="9"/>
      <c r="L109" s="14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44"/>
      <c r="C110" s="10"/>
      <c r="D110" s="145" t="s">
        <v>684</v>
      </c>
      <c r="E110" s="146"/>
      <c r="F110" s="146"/>
      <c r="G110" s="146"/>
      <c r="H110" s="146"/>
      <c r="I110" s="146"/>
      <c r="J110" s="147">
        <f>J456</f>
        <v>0</v>
      </c>
      <c r="K110" s="10"/>
      <c r="L110" s="14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44"/>
      <c r="C111" s="10"/>
      <c r="D111" s="145" t="s">
        <v>685</v>
      </c>
      <c r="E111" s="146"/>
      <c r="F111" s="146"/>
      <c r="G111" s="146"/>
      <c r="H111" s="146"/>
      <c r="I111" s="146"/>
      <c r="J111" s="147">
        <f>J458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686</v>
      </c>
      <c r="E112" s="146"/>
      <c r="F112" s="146"/>
      <c r="G112" s="146"/>
      <c r="H112" s="146"/>
      <c r="I112" s="146"/>
      <c r="J112" s="147">
        <f>J460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687</v>
      </c>
      <c r="E113" s="146"/>
      <c r="F113" s="146"/>
      <c r="G113" s="146"/>
      <c r="H113" s="146"/>
      <c r="I113" s="146"/>
      <c r="J113" s="147">
        <f>J463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688</v>
      </c>
      <c r="E114" s="146"/>
      <c r="F114" s="146"/>
      <c r="G114" s="146"/>
      <c r="H114" s="146"/>
      <c r="I114" s="146"/>
      <c r="J114" s="147">
        <f>J465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689</v>
      </c>
      <c r="E115" s="146"/>
      <c r="F115" s="146"/>
      <c r="G115" s="146"/>
      <c r="H115" s="146"/>
      <c r="I115" s="146"/>
      <c r="J115" s="147">
        <f>J467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60"/>
      <c r="C117" s="61"/>
      <c r="D117" s="61"/>
      <c r="E117" s="61"/>
      <c r="F117" s="61"/>
      <c r="G117" s="61"/>
      <c r="H117" s="61"/>
      <c r="I117" s="61"/>
      <c r="J117" s="61"/>
      <c r="K117" s="61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21" s="2" customFormat="1" ht="6.96" customHeight="1">
      <c r="A121" s="38"/>
      <c r="B121" s="62"/>
      <c r="C121" s="63"/>
      <c r="D121" s="63"/>
      <c r="E121" s="63"/>
      <c r="F121" s="63"/>
      <c r="G121" s="63"/>
      <c r="H121" s="63"/>
      <c r="I121" s="63"/>
      <c r="J121" s="63"/>
      <c r="K121" s="63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24.96" customHeight="1">
      <c r="A122" s="38"/>
      <c r="B122" s="39"/>
      <c r="C122" s="23" t="s">
        <v>240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16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6.25" customHeight="1">
      <c r="A125" s="38"/>
      <c r="B125" s="39"/>
      <c r="C125" s="38"/>
      <c r="D125" s="38"/>
      <c r="E125" s="121" t="str">
        <f>E7</f>
        <v>UPRAVENO ZŠ Pionýrů, Sokolov, Oprava elektroinstalace učeben v 3.NP 1. stupně</v>
      </c>
      <c r="F125" s="32"/>
      <c r="G125" s="32"/>
      <c r="H125" s="32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230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E9</f>
        <v>201.4 - Stavební úpravy - místnosti č. 301, 302, 315, 316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22</v>
      </c>
      <c r="D129" s="38"/>
      <c r="E129" s="38"/>
      <c r="F129" s="27" t="str">
        <f>F12</f>
        <v>Pionýrů 1614, 356 01 Sokolov</v>
      </c>
      <c r="G129" s="38"/>
      <c r="H129" s="38"/>
      <c r="I129" s="32" t="s">
        <v>24</v>
      </c>
      <c r="J129" s="69" t="str">
        <f>IF(J12="","",J12)</f>
        <v>30. 1. 2026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26</v>
      </c>
      <c r="D131" s="38"/>
      <c r="E131" s="38"/>
      <c r="F131" s="27" t="str">
        <f>E15</f>
        <v>Město Sokolov</v>
      </c>
      <c r="G131" s="38"/>
      <c r="H131" s="38"/>
      <c r="I131" s="32" t="s">
        <v>33</v>
      </c>
      <c r="J131" s="36" t="str">
        <f>E21</f>
        <v>Josef Dryk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31</v>
      </c>
      <c r="D132" s="38"/>
      <c r="E132" s="38"/>
      <c r="F132" s="27" t="str">
        <f>IF(E18="","",E18)</f>
        <v>Vyplň údaj</v>
      </c>
      <c r="G132" s="38"/>
      <c r="H132" s="38"/>
      <c r="I132" s="32" t="s">
        <v>36</v>
      </c>
      <c r="J132" s="36" t="str">
        <f>E24</f>
        <v>Kateřina Smetanová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48"/>
      <c r="B134" s="149"/>
      <c r="C134" s="150" t="s">
        <v>241</v>
      </c>
      <c r="D134" s="151" t="s">
        <v>64</v>
      </c>
      <c r="E134" s="151" t="s">
        <v>60</v>
      </c>
      <c r="F134" s="151" t="s">
        <v>61</v>
      </c>
      <c r="G134" s="151" t="s">
        <v>242</v>
      </c>
      <c r="H134" s="151" t="s">
        <v>243</v>
      </c>
      <c r="I134" s="151" t="s">
        <v>244</v>
      </c>
      <c r="J134" s="151" t="s">
        <v>235</v>
      </c>
      <c r="K134" s="152" t="s">
        <v>245</v>
      </c>
      <c r="L134" s="153"/>
      <c r="M134" s="86" t="s">
        <v>1</v>
      </c>
      <c r="N134" s="87" t="s">
        <v>43</v>
      </c>
      <c r="O134" s="87" t="s">
        <v>246</v>
      </c>
      <c r="P134" s="87" t="s">
        <v>247</v>
      </c>
      <c r="Q134" s="87" t="s">
        <v>248</v>
      </c>
      <c r="R134" s="87" t="s">
        <v>249</v>
      </c>
      <c r="S134" s="87" t="s">
        <v>250</v>
      </c>
      <c r="T134" s="88" t="s">
        <v>251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</row>
    <row r="135" s="2" customFormat="1" ht="22.8" customHeight="1">
      <c r="A135" s="38"/>
      <c r="B135" s="39"/>
      <c r="C135" s="93" t="s">
        <v>252</v>
      </c>
      <c r="D135" s="38"/>
      <c r="E135" s="38"/>
      <c r="F135" s="38"/>
      <c r="G135" s="38"/>
      <c r="H135" s="38"/>
      <c r="I135" s="38"/>
      <c r="J135" s="154">
        <f>BK135</f>
        <v>0</v>
      </c>
      <c r="K135" s="38"/>
      <c r="L135" s="39"/>
      <c r="M135" s="89"/>
      <c r="N135" s="73"/>
      <c r="O135" s="90"/>
      <c r="P135" s="155">
        <f>P136+P195+P455</f>
        <v>0</v>
      </c>
      <c r="Q135" s="90"/>
      <c r="R135" s="155">
        <f>R136+R195+R455</f>
        <v>4.1950278500000007</v>
      </c>
      <c r="S135" s="90"/>
      <c r="T135" s="156">
        <f>T136+T195+T455</f>
        <v>0.68510587999999994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78</v>
      </c>
      <c r="AU135" s="19" t="s">
        <v>237</v>
      </c>
      <c r="BK135" s="157">
        <f>BK136+BK195+BK455</f>
        <v>0</v>
      </c>
    </row>
    <row r="136" s="12" customFormat="1" ht="25.92" customHeight="1">
      <c r="A136" s="12"/>
      <c r="B136" s="158"/>
      <c r="C136" s="12"/>
      <c r="D136" s="159" t="s">
        <v>78</v>
      </c>
      <c r="E136" s="160" t="s">
        <v>582</v>
      </c>
      <c r="F136" s="160" t="s">
        <v>583</v>
      </c>
      <c r="G136" s="12"/>
      <c r="H136" s="12"/>
      <c r="I136" s="161"/>
      <c r="J136" s="162">
        <f>BK136</f>
        <v>0</v>
      </c>
      <c r="K136" s="12"/>
      <c r="L136" s="158"/>
      <c r="M136" s="163"/>
      <c r="N136" s="164"/>
      <c r="O136" s="164"/>
      <c r="P136" s="165">
        <f>P137+P176+P187+P193</f>
        <v>0</v>
      </c>
      <c r="Q136" s="164"/>
      <c r="R136" s="165">
        <f>R137+R176+R187+R193</f>
        <v>2.9966898000000004</v>
      </c>
      <c r="S136" s="164"/>
      <c r="T136" s="166">
        <f>T137+T176+T187+T193</f>
        <v>0.0024165600000000003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59" t="s">
        <v>87</v>
      </c>
      <c r="AT136" s="167" t="s">
        <v>78</v>
      </c>
      <c r="AU136" s="167" t="s">
        <v>79</v>
      </c>
      <c r="AY136" s="159" t="s">
        <v>255</v>
      </c>
      <c r="BK136" s="168">
        <f>BK137+BK176+BK187+BK193</f>
        <v>0</v>
      </c>
    </row>
    <row r="137" s="12" customFormat="1" ht="22.8" customHeight="1">
      <c r="A137" s="12"/>
      <c r="B137" s="158"/>
      <c r="C137" s="12"/>
      <c r="D137" s="159" t="s">
        <v>78</v>
      </c>
      <c r="E137" s="169" t="s">
        <v>287</v>
      </c>
      <c r="F137" s="169" t="s">
        <v>690</v>
      </c>
      <c r="G137" s="12"/>
      <c r="H137" s="12"/>
      <c r="I137" s="161"/>
      <c r="J137" s="170">
        <f>BK137</f>
        <v>0</v>
      </c>
      <c r="K137" s="12"/>
      <c r="L137" s="158"/>
      <c r="M137" s="163"/>
      <c r="N137" s="164"/>
      <c r="O137" s="164"/>
      <c r="P137" s="165">
        <f>SUM(P138:P175)</f>
        <v>0</v>
      </c>
      <c r="Q137" s="164"/>
      <c r="R137" s="165">
        <f>SUM(R138:R175)</f>
        <v>2.9925638400000003</v>
      </c>
      <c r="S137" s="164"/>
      <c r="T137" s="166">
        <f>SUM(T138:T175)</f>
        <v>0.0024165600000000003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87</v>
      </c>
      <c r="AY137" s="159" t="s">
        <v>255</v>
      </c>
      <c r="BK137" s="168">
        <f>SUM(BK138:BK175)</f>
        <v>0</v>
      </c>
    </row>
    <row r="138" s="2" customFormat="1" ht="37.8" customHeight="1">
      <c r="A138" s="38"/>
      <c r="B138" s="171"/>
      <c r="C138" s="172" t="s">
        <v>87</v>
      </c>
      <c r="D138" s="172" t="s">
        <v>258</v>
      </c>
      <c r="E138" s="173" t="s">
        <v>691</v>
      </c>
      <c r="F138" s="174" t="s">
        <v>692</v>
      </c>
      <c r="G138" s="175" t="s">
        <v>693</v>
      </c>
      <c r="H138" s="176">
        <v>32.219999999999999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0.0030000000000000001</v>
      </c>
      <c r="R138" s="181">
        <f>Q138*H138</f>
        <v>0.096659999999999996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270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694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695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696</v>
      </c>
      <c r="G140" s="14"/>
      <c r="H140" s="196">
        <v>16.109999999999999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79</v>
      </c>
      <c r="AY140" s="194" t="s">
        <v>255</v>
      </c>
    </row>
    <row r="141" s="13" customFormat="1">
      <c r="A141" s="13"/>
      <c r="B141" s="185"/>
      <c r="C141" s="13"/>
      <c r="D141" s="186" t="s">
        <v>265</v>
      </c>
      <c r="E141" s="187" t="s">
        <v>1</v>
      </c>
      <c r="F141" s="188" t="s">
        <v>697</v>
      </c>
      <c r="G141" s="13"/>
      <c r="H141" s="187" t="s">
        <v>1</v>
      </c>
      <c r="I141" s="189"/>
      <c r="J141" s="13"/>
      <c r="K141" s="13"/>
      <c r="L141" s="185"/>
      <c r="M141" s="190"/>
      <c r="N141" s="191"/>
      <c r="O141" s="191"/>
      <c r="P141" s="191"/>
      <c r="Q141" s="191"/>
      <c r="R141" s="191"/>
      <c r="S141" s="191"/>
      <c r="T141" s="19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187" t="s">
        <v>265</v>
      </c>
      <c r="AU141" s="187" t="s">
        <v>90</v>
      </c>
      <c r="AV141" s="13" t="s">
        <v>87</v>
      </c>
      <c r="AW141" s="13" t="s">
        <v>35</v>
      </c>
      <c r="AX141" s="13" t="s">
        <v>79</v>
      </c>
      <c r="AY141" s="187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696</v>
      </c>
      <c r="G142" s="14"/>
      <c r="H142" s="196">
        <v>16.109999999999999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5" customFormat="1">
      <c r="A143" s="15"/>
      <c r="B143" s="201"/>
      <c r="C143" s="15"/>
      <c r="D143" s="186" t="s">
        <v>265</v>
      </c>
      <c r="E143" s="202" t="s">
        <v>1</v>
      </c>
      <c r="F143" s="203" t="s">
        <v>269</v>
      </c>
      <c r="G143" s="15"/>
      <c r="H143" s="204">
        <v>32.219999999999999</v>
      </c>
      <c r="I143" s="205"/>
      <c r="J143" s="15"/>
      <c r="K143" s="15"/>
      <c r="L143" s="201"/>
      <c r="M143" s="206"/>
      <c r="N143" s="207"/>
      <c r="O143" s="207"/>
      <c r="P143" s="207"/>
      <c r="Q143" s="207"/>
      <c r="R143" s="207"/>
      <c r="S143" s="207"/>
      <c r="T143" s="208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02" t="s">
        <v>265</v>
      </c>
      <c r="AU143" s="202" t="s">
        <v>90</v>
      </c>
      <c r="AV143" s="15" t="s">
        <v>270</v>
      </c>
      <c r="AW143" s="15" t="s">
        <v>35</v>
      </c>
      <c r="AX143" s="15" t="s">
        <v>87</v>
      </c>
      <c r="AY143" s="202" t="s">
        <v>255</v>
      </c>
    </row>
    <row r="144" s="2" customFormat="1" ht="37.8" customHeight="1">
      <c r="A144" s="38"/>
      <c r="B144" s="171"/>
      <c r="C144" s="172" t="s">
        <v>90</v>
      </c>
      <c r="D144" s="172" t="s">
        <v>258</v>
      </c>
      <c r="E144" s="173" t="s">
        <v>698</v>
      </c>
      <c r="F144" s="174" t="s">
        <v>699</v>
      </c>
      <c r="G144" s="175" t="s">
        <v>693</v>
      </c>
      <c r="H144" s="176">
        <v>81.090000000000003</v>
      </c>
      <c r="I144" s="177"/>
      <c r="J144" s="178">
        <f>ROUND(I144*H144,2)</f>
        <v>0</v>
      </c>
      <c r="K144" s="174" t="s">
        <v>262</v>
      </c>
      <c r="L144" s="39"/>
      <c r="M144" s="179" t="s">
        <v>1</v>
      </c>
      <c r="N144" s="180" t="s">
        <v>44</v>
      </c>
      <c r="O144" s="77"/>
      <c r="P144" s="181">
        <f>O144*H144</f>
        <v>0</v>
      </c>
      <c r="Q144" s="181">
        <v>0.0030000000000000001</v>
      </c>
      <c r="R144" s="181">
        <f>Q144*H144</f>
        <v>0.24327000000000001</v>
      </c>
      <c r="S144" s="181">
        <v>0</v>
      </c>
      <c r="T144" s="18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3" t="s">
        <v>270</v>
      </c>
      <c r="AT144" s="183" t="s">
        <v>258</v>
      </c>
      <c r="AU144" s="183" t="s">
        <v>90</v>
      </c>
      <c r="AY144" s="19" t="s">
        <v>255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19" t="s">
        <v>87</v>
      </c>
      <c r="BK144" s="184">
        <f>ROUND(I144*H144,2)</f>
        <v>0</v>
      </c>
      <c r="BL144" s="19" t="s">
        <v>270</v>
      </c>
      <c r="BM144" s="183" t="s">
        <v>700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695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4" customFormat="1">
      <c r="A146" s="14"/>
      <c r="B146" s="193"/>
      <c r="C146" s="14"/>
      <c r="D146" s="186" t="s">
        <v>265</v>
      </c>
      <c r="E146" s="194" t="s">
        <v>1</v>
      </c>
      <c r="F146" s="195" t="s">
        <v>701</v>
      </c>
      <c r="G146" s="14"/>
      <c r="H146" s="196">
        <v>40.545000000000002</v>
      </c>
      <c r="I146" s="197"/>
      <c r="J146" s="14"/>
      <c r="K146" s="14"/>
      <c r="L146" s="193"/>
      <c r="M146" s="198"/>
      <c r="N146" s="199"/>
      <c r="O146" s="199"/>
      <c r="P146" s="199"/>
      <c r="Q146" s="199"/>
      <c r="R146" s="199"/>
      <c r="S146" s="199"/>
      <c r="T146" s="20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194" t="s">
        <v>265</v>
      </c>
      <c r="AU146" s="194" t="s">
        <v>90</v>
      </c>
      <c r="AV146" s="14" t="s">
        <v>90</v>
      </c>
      <c r="AW146" s="14" t="s">
        <v>35</v>
      </c>
      <c r="AX146" s="14" t="s">
        <v>79</v>
      </c>
      <c r="AY146" s="194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697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701</v>
      </c>
      <c r="G148" s="14"/>
      <c r="H148" s="196">
        <v>40.545000000000002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81.090000000000003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268</v>
      </c>
      <c r="D150" s="172" t="s">
        <v>258</v>
      </c>
      <c r="E150" s="173" t="s">
        <v>702</v>
      </c>
      <c r="F150" s="174" t="s">
        <v>703</v>
      </c>
      <c r="G150" s="175" t="s">
        <v>693</v>
      </c>
      <c r="H150" s="176">
        <v>67.231999999999999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0.0030000000000000001</v>
      </c>
      <c r="R150" s="181">
        <f>Q150*H150</f>
        <v>0.20169600000000001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270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270</v>
      </c>
      <c r="BM150" s="183" t="s">
        <v>704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590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4" customFormat="1">
      <c r="A152" s="14"/>
      <c r="B152" s="193"/>
      <c r="C152" s="14"/>
      <c r="D152" s="186" t="s">
        <v>265</v>
      </c>
      <c r="E152" s="194" t="s">
        <v>1</v>
      </c>
      <c r="F152" s="195" t="s">
        <v>705</v>
      </c>
      <c r="G152" s="14"/>
      <c r="H152" s="196">
        <v>31.23</v>
      </c>
      <c r="I152" s="197"/>
      <c r="J152" s="14"/>
      <c r="K152" s="14"/>
      <c r="L152" s="193"/>
      <c r="M152" s="198"/>
      <c r="N152" s="199"/>
      <c r="O152" s="199"/>
      <c r="P152" s="199"/>
      <c r="Q152" s="199"/>
      <c r="R152" s="199"/>
      <c r="S152" s="199"/>
      <c r="T152" s="20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194" t="s">
        <v>265</v>
      </c>
      <c r="AU152" s="194" t="s">
        <v>90</v>
      </c>
      <c r="AV152" s="14" t="s">
        <v>90</v>
      </c>
      <c r="AW152" s="14" t="s">
        <v>35</v>
      </c>
      <c r="AX152" s="14" t="s">
        <v>79</v>
      </c>
      <c r="AY152" s="194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706</v>
      </c>
      <c r="G153" s="14"/>
      <c r="H153" s="196">
        <v>-2.444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593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707</v>
      </c>
      <c r="G155" s="14"/>
      <c r="H155" s="196">
        <v>40.890000000000001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706</v>
      </c>
      <c r="G156" s="14"/>
      <c r="H156" s="196">
        <v>-2.444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5" customFormat="1">
      <c r="A157" s="15"/>
      <c r="B157" s="201"/>
      <c r="C157" s="15"/>
      <c r="D157" s="186" t="s">
        <v>265</v>
      </c>
      <c r="E157" s="202" t="s">
        <v>1</v>
      </c>
      <c r="F157" s="203" t="s">
        <v>269</v>
      </c>
      <c r="G157" s="15"/>
      <c r="H157" s="204">
        <v>67.231999999999999</v>
      </c>
      <c r="I157" s="205"/>
      <c r="J157" s="15"/>
      <c r="K157" s="15"/>
      <c r="L157" s="201"/>
      <c r="M157" s="206"/>
      <c r="N157" s="207"/>
      <c r="O157" s="207"/>
      <c r="P157" s="207"/>
      <c r="Q157" s="207"/>
      <c r="R157" s="207"/>
      <c r="S157" s="207"/>
      <c r="T157" s="208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02" t="s">
        <v>265</v>
      </c>
      <c r="AU157" s="202" t="s">
        <v>90</v>
      </c>
      <c r="AV157" s="15" t="s">
        <v>270</v>
      </c>
      <c r="AW157" s="15" t="s">
        <v>35</v>
      </c>
      <c r="AX157" s="15" t="s">
        <v>87</v>
      </c>
      <c r="AY157" s="202" t="s">
        <v>255</v>
      </c>
    </row>
    <row r="158" s="2" customFormat="1" ht="37.8" customHeight="1">
      <c r="A158" s="38"/>
      <c r="B158" s="171"/>
      <c r="C158" s="172" t="s">
        <v>270</v>
      </c>
      <c r="D158" s="172" t="s">
        <v>258</v>
      </c>
      <c r="E158" s="173" t="s">
        <v>708</v>
      </c>
      <c r="F158" s="174" t="s">
        <v>709</v>
      </c>
      <c r="G158" s="175" t="s">
        <v>693</v>
      </c>
      <c r="H158" s="176">
        <v>148.322</v>
      </c>
      <c r="I158" s="177"/>
      <c r="J158" s="178">
        <f>ROUND(I158*H158,2)</f>
        <v>0</v>
      </c>
      <c r="K158" s="174" t="s">
        <v>262</v>
      </c>
      <c r="L158" s="39"/>
      <c r="M158" s="179" t="s">
        <v>1</v>
      </c>
      <c r="N158" s="180" t="s">
        <v>44</v>
      </c>
      <c r="O158" s="77"/>
      <c r="P158" s="181">
        <f>O158*H158</f>
        <v>0</v>
      </c>
      <c r="Q158" s="181">
        <v>0.016500000000000001</v>
      </c>
      <c r="R158" s="181">
        <f>Q158*H158</f>
        <v>2.4473130000000003</v>
      </c>
      <c r="S158" s="181">
        <v>0</v>
      </c>
      <c r="T158" s="18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83" t="s">
        <v>270</v>
      </c>
      <c r="AT158" s="183" t="s">
        <v>258</v>
      </c>
      <c r="AU158" s="183" t="s">
        <v>90</v>
      </c>
      <c r="AY158" s="19" t="s">
        <v>255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19" t="s">
        <v>87</v>
      </c>
      <c r="BK158" s="184">
        <f>ROUND(I158*H158,2)</f>
        <v>0</v>
      </c>
      <c r="BL158" s="19" t="s">
        <v>270</v>
      </c>
      <c r="BM158" s="183" t="s">
        <v>710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695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4" customFormat="1">
      <c r="A160" s="14"/>
      <c r="B160" s="193"/>
      <c r="C160" s="14"/>
      <c r="D160" s="186" t="s">
        <v>265</v>
      </c>
      <c r="E160" s="194" t="s">
        <v>1</v>
      </c>
      <c r="F160" s="195" t="s">
        <v>701</v>
      </c>
      <c r="G160" s="14"/>
      <c r="H160" s="196">
        <v>40.545000000000002</v>
      </c>
      <c r="I160" s="197"/>
      <c r="J160" s="14"/>
      <c r="K160" s="14"/>
      <c r="L160" s="193"/>
      <c r="M160" s="198"/>
      <c r="N160" s="199"/>
      <c r="O160" s="199"/>
      <c r="P160" s="199"/>
      <c r="Q160" s="199"/>
      <c r="R160" s="199"/>
      <c r="S160" s="199"/>
      <c r="T160" s="20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194" t="s">
        <v>265</v>
      </c>
      <c r="AU160" s="194" t="s">
        <v>90</v>
      </c>
      <c r="AV160" s="14" t="s">
        <v>90</v>
      </c>
      <c r="AW160" s="14" t="s">
        <v>35</v>
      </c>
      <c r="AX160" s="14" t="s">
        <v>79</v>
      </c>
      <c r="AY160" s="194" t="s">
        <v>255</v>
      </c>
    </row>
    <row r="161" s="13" customFormat="1">
      <c r="A161" s="13"/>
      <c r="B161" s="185"/>
      <c r="C161" s="13"/>
      <c r="D161" s="186" t="s">
        <v>265</v>
      </c>
      <c r="E161" s="187" t="s">
        <v>1</v>
      </c>
      <c r="F161" s="188" t="s">
        <v>697</v>
      </c>
      <c r="G161" s="13"/>
      <c r="H161" s="187" t="s">
        <v>1</v>
      </c>
      <c r="I161" s="189"/>
      <c r="J161" s="13"/>
      <c r="K161" s="13"/>
      <c r="L161" s="185"/>
      <c r="M161" s="190"/>
      <c r="N161" s="191"/>
      <c r="O161" s="191"/>
      <c r="P161" s="191"/>
      <c r="Q161" s="191"/>
      <c r="R161" s="191"/>
      <c r="S161" s="191"/>
      <c r="T161" s="19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87" t="s">
        <v>265</v>
      </c>
      <c r="AU161" s="187" t="s">
        <v>90</v>
      </c>
      <c r="AV161" s="13" t="s">
        <v>87</v>
      </c>
      <c r="AW161" s="13" t="s">
        <v>35</v>
      </c>
      <c r="AX161" s="13" t="s">
        <v>79</v>
      </c>
      <c r="AY161" s="187" t="s">
        <v>255</v>
      </c>
    </row>
    <row r="162" s="14" customFormat="1">
      <c r="A162" s="14"/>
      <c r="B162" s="193"/>
      <c r="C162" s="14"/>
      <c r="D162" s="186" t="s">
        <v>265</v>
      </c>
      <c r="E162" s="194" t="s">
        <v>1</v>
      </c>
      <c r="F162" s="195" t="s">
        <v>701</v>
      </c>
      <c r="G162" s="14"/>
      <c r="H162" s="196">
        <v>40.545000000000002</v>
      </c>
      <c r="I162" s="197"/>
      <c r="J162" s="14"/>
      <c r="K162" s="14"/>
      <c r="L162" s="193"/>
      <c r="M162" s="198"/>
      <c r="N162" s="199"/>
      <c r="O162" s="199"/>
      <c r="P162" s="199"/>
      <c r="Q162" s="199"/>
      <c r="R162" s="199"/>
      <c r="S162" s="199"/>
      <c r="T162" s="20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4" t="s">
        <v>265</v>
      </c>
      <c r="AU162" s="194" t="s">
        <v>90</v>
      </c>
      <c r="AV162" s="14" t="s">
        <v>90</v>
      </c>
      <c r="AW162" s="14" t="s">
        <v>35</v>
      </c>
      <c r="AX162" s="14" t="s">
        <v>79</v>
      </c>
      <c r="AY162" s="194" t="s">
        <v>255</v>
      </c>
    </row>
    <row r="163" s="13" customFormat="1">
      <c r="A163" s="13"/>
      <c r="B163" s="185"/>
      <c r="C163" s="13"/>
      <c r="D163" s="186" t="s">
        <v>265</v>
      </c>
      <c r="E163" s="187" t="s">
        <v>1</v>
      </c>
      <c r="F163" s="188" t="s">
        <v>590</v>
      </c>
      <c r="G163" s="13"/>
      <c r="H163" s="187" t="s">
        <v>1</v>
      </c>
      <c r="I163" s="189"/>
      <c r="J163" s="13"/>
      <c r="K163" s="13"/>
      <c r="L163" s="185"/>
      <c r="M163" s="190"/>
      <c r="N163" s="191"/>
      <c r="O163" s="191"/>
      <c r="P163" s="191"/>
      <c r="Q163" s="191"/>
      <c r="R163" s="191"/>
      <c r="S163" s="191"/>
      <c r="T163" s="19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87" t="s">
        <v>265</v>
      </c>
      <c r="AU163" s="187" t="s">
        <v>90</v>
      </c>
      <c r="AV163" s="13" t="s">
        <v>87</v>
      </c>
      <c r="AW163" s="13" t="s">
        <v>35</v>
      </c>
      <c r="AX163" s="13" t="s">
        <v>79</v>
      </c>
      <c r="AY163" s="187" t="s">
        <v>255</v>
      </c>
    </row>
    <row r="164" s="14" customFormat="1">
      <c r="A164" s="14"/>
      <c r="B164" s="193"/>
      <c r="C164" s="14"/>
      <c r="D164" s="186" t="s">
        <v>265</v>
      </c>
      <c r="E164" s="194" t="s">
        <v>1</v>
      </c>
      <c r="F164" s="195" t="s">
        <v>705</v>
      </c>
      <c r="G164" s="14"/>
      <c r="H164" s="196">
        <v>31.23</v>
      </c>
      <c r="I164" s="197"/>
      <c r="J164" s="14"/>
      <c r="K164" s="14"/>
      <c r="L164" s="193"/>
      <c r="M164" s="198"/>
      <c r="N164" s="199"/>
      <c r="O164" s="199"/>
      <c r="P164" s="199"/>
      <c r="Q164" s="199"/>
      <c r="R164" s="199"/>
      <c r="S164" s="199"/>
      <c r="T164" s="20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194" t="s">
        <v>265</v>
      </c>
      <c r="AU164" s="194" t="s">
        <v>90</v>
      </c>
      <c r="AV164" s="14" t="s">
        <v>90</v>
      </c>
      <c r="AW164" s="14" t="s">
        <v>35</v>
      </c>
      <c r="AX164" s="14" t="s">
        <v>79</v>
      </c>
      <c r="AY164" s="194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706</v>
      </c>
      <c r="G165" s="14"/>
      <c r="H165" s="196">
        <v>-2.444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593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707</v>
      </c>
      <c r="G167" s="14"/>
      <c r="H167" s="196">
        <v>40.890000000000001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4" customFormat="1">
      <c r="A168" s="14"/>
      <c r="B168" s="193"/>
      <c r="C168" s="14"/>
      <c r="D168" s="186" t="s">
        <v>265</v>
      </c>
      <c r="E168" s="194" t="s">
        <v>1</v>
      </c>
      <c r="F168" s="195" t="s">
        <v>706</v>
      </c>
      <c r="G168" s="14"/>
      <c r="H168" s="196">
        <v>-2.444</v>
      </c>
      <c r="I168" s="197"/>
      <c r="J168" s="14"/>
      <c r="K168" s="14"/>
      <c r="L168" s="193"/>
      <c r="M168" s="198"/>
      <c r="N168" s="199"/>
      <c r="O168" s="199"/>
      <c r="P168" s="199"/>
      <c r="Q168" s="199"/>
      <c r="R168" s="199"/>
      <c r="S168" s="199"/>
      <c r="T168" s="20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194" t="s">
        <v>265</v>
      </c>
      <c r="AU168" s="194" t="s">
        <v>90</v>
      </c>
      <c r="AV168" s="14" t="s">
        <v>90</v>
      </c>
      <c r="AW168" s="14" t="s">
        <v>35</v>
      </c>
      <c r="AX168" s="14" t="s">
        <v>79</v>
      </c>
      <c r="AY168" s="194" t="s">
        <v>255</v>
      </c>
    </row>
    <row r="169" s="15" customFormat="1">
      <c r="A169" s="15"/>
      <c r="B169" s="201"/>
      <c r="C169" s="15"/>
      <c r="D169" s="186" t="s">
        <v>265</v>
      </c>
      <c r="E169" s="202" t="s">
        <v>1</v>
      </c>
      <c r="F169" s="203" t="s">
        <v>269</v>
      </c>
      <c r="G169" s="15"/>
      <c r="H169" s="204">
        <v>148.32200000000003</v>
      </c>
      <c r="I169" s="205"/>
      <c r="J169" s="15"/>
      <c r="K169" s="15"/>
      <c r="L169" s="201"/>
      <c r="M169" s="206"/>
      <c r="N169" s="207"/>
      <c r="O169" s="207"/>
      <c r="P169" s="207"/>
      <c r="Q169" s="207"/>
      <c r="R169" s="207"/>
      <c r="S169" s="207"/>
      <c r="T169" s="208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02" t="s">
        <v>265</v>
      </c>
      <c r="AU169" s="202" t="s">
        <v>90</v>
      </c>
      <c r="AV169" s="15" t="s">
        <v>270</v>
      </c>
      <c r="AW169" s="15" t="s">
        <v>35</v>
      </c>
      <c r="AX169" s="15" t="s">
        <v>87</v>
      </c>
      <c r="AY169" s="202" t="s">
        <v>255</v>
      </c>
    </row>
    <row r="170" s="2" customFormat="1" ht="33" customHeight="1">
      <c r="A170" s="38"/>
      <c r="B170" s="171"/>
      <c r="C170" s="172" t="s">
        <v>282</v>
      </c>
      <c r="D170" s="172" t="s">
        <v>258</v>
      </c>
      <c r="E170" s="173" t="s">
        <v>711</v>
      </c>
      <c r="F170" s="174" t="s">
        <v>712</v>
      </c>
      <c r="G170" s="175" t="s">
        <v>693</v>
      </c>
      <c r="H170" s="176">
        <v>40.276000000000003</v>
      </c>
      <c r="I170" s="177"/>
      <c r="J170" s="178">
        <f>ROUND(I170*H170,2)</f>
        <v>0</v>
      </c>
      <c r="K170" s="174" t="s">
        <v>262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9.0000000000000006E-05</v>
      </c>
      <c r="R170" s="181">
        <f>Q170*H170</f>
        <v>0.0036248400000000007</v>
      </c>
      <c r="S170" s="181">
        <v>6.0000000000000002E-05</v>
      </c>
      <c r="T170" s="182">
        <f>S170*H170</f>
        <v>0.0024165600000000003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270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270</v>
      </c>
      <c r="BM170" s="183" t="s">
        <v>713</v>
      </c>
    </row>
    <row r="171" s="13" customFormat="1">
      <c r="A171" s="13"/>
      <c r="B171" s="185"/>
      <c r="C171" s="13"/>
      <c r="D171" s="186" t="s">
        <v>265</v>
      </c>
      <c r="E171" s="187" t="s">
        <v>1</v>
      </c>
      <c r="F171" s="188" t="s">
        <v>714</v>
      </c>
      <c r="G171" s="13"/>
      <c r="H171" s="187" t="s">
        <v>1</v>
      </c>
      <c r="I171" s="189"/>
      <c r="J171" s="13"/>
      <c r="K171" s="13"/>
      <c r="L171" s="185"/>
      <c r="M171" s="190"/>
      <c r="N171" s="191"/>
      <c r="O171" s="191"/>
      <c r="P171" s="191"/>
      <c r="Q171" s="191"/>
      <c r="R171" s="191"/>
      <c r="S171" s="191"/>
      <c r="T171" s="19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87" t="s">
        <v>265</v>
      </c>
      <c r="AU171" s="187" t="s">
        <v>90</v>
      </c>
      <c r="AV171" s="13" t="s">
        <v>87</v>
      </c>
      <c r="AW171" s="13" t="s">
        <v>35</v>
      </c>
      <c r="AX171" s="13" t="s">
        <v>79</v>
      </c>
      <c r="AY171" s="187" t="s">
        <v>255</v>
      </c>
    </row>
    <row r="172" s="14" customFormat="1">
      <c r="A172" s="14"/>
      <c r="B172" s="193"/>
      <c r="C172" s="14"/>
      <c r="D172" s="186" t="s">
        <v>265</v>
      </c>
      <c r="E172" s="194" t="s">
        <v>1</v>
      </c>
      <c r="F172" s="195" t="s">
        <v>715</v>
      </c>
      <c r="G172" s="14"/>
      <c r="H172" s="196">
        <v>1.5760000000000001</v>
      </c>
      <c r="I172" s="197"/>
      <c r="J172" s="14"/>
      <c r="K172" s="14"/>
      <c r="L172" s="193"/>
      <c r="M172" s="198"/>
      <c r="N172" s="199"/>
      <c r="O172" s="199"/>
      <c r="P172" s="199"/>
      <c r="Q172" s="199"/>
      <c r="R172" s="199"/>
      <c r="S172" s="199"/>
      <c r="T172" s="20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194" t="s">
        <v>265</v>
      </c>
      <c r="AU172" s="194" t="s">
        <v>90</v>
      </c>
      <c r="AV172" s="14" t="s">
        <v>90</v>
      </c>
      <c r="AW172" s="14" t="s">
        <v>35</v>
      </c>
      <c r="AX172" s="14" t="s">
        <v>79</v>
      </c>
      <c r="AY172" s="194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716</v>
      </c>
      <c r="G173" s="14"/>
      <c r="H173" s="196">
        <v>26.399999999999999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4" customFormat="1">
      <c r="A174" s="14"/>
      <c r="B174" s="193"/>
      <c r="C174" s="14"/>
      <c r="D174" s="186" t="s">
        <v>265</v>
      </c>
      <c r="E174" s="194" t="s">
        <v>1</v>
      </c>
      <c r="F174" s="195" t="s">
        <v>717</v>
      </c>
      <c r="G174" s="14"/>
      <c r="H174" s="196">
        <v>12.300000000000001</v>
      </c>
      <c r="I174" s="197"/>
      <c r="J174" s="14"/>
      <c r="K174" s="14"/>
      <c r="L174" s="193"/>
      <c r="M174" s="198"/>
      <c r="N174" s="199"/>
      <c r="O174" s="199"/>
      <c r="P174" s="199"/>
      <c r="Q174" s="199"/>
      <c r="R174" s="199"/>
      <c r="S174" s="199"/>
      <c r="T174" s="20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4" t="s">
        <v>265</v>
      </c>
      <c r="AU174" s="194" t="s">
        <v>90</v>
      </c>
      <c r="AV174" s="14" t="s">
        <v>90</v>
      </c>
      <c r="AW174" s="14" t="s">
        <v>35</v>
      </c>
      <c r="AX174" s="14" t="s">
        <v>79</v>
      </c>
      <c r="AY174" s="194" t="s">
        <v>255</v>
      </c>
    </row>
    <row r="175" s="15" customFormat="1">
      <c r="A175" s="15"/>
      <c r="B175" s="201"/>
      <c r="C175" s="15"/>
      <c r="D175" s="186" t="s">
        <v>265</v>
      </c>
      <c r="E175" s="202" t="s">
        <v>1</v>
      </c>
      <c r="F175" s="203" t="s">
        <v>269</v>
      </c>
      <c r="G175" s="15"/>
      <c r="H175" s="204">
        <v>40.275999999999996</v>
      </c>
      <c r="I175" s="205"/>
      <c r="J175" s="15"/>
      <c r="K175" s="15"/>
      <c r="L175" s="201"/>
      <c r="M175" s="206"/>
      <c r="N175" s="207"/>
      <c r="O175" s="207"/>
      <c r="P175" s="207"/>
      <c r="Q175" s="207"/>
      <c r="R175" s="207"/>
      <c r="S175" s="207"/>
      <c r="T175" s="20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02" t="s">
        <v>265</v>
      </c>
      <c r="AU175" s="202" t="s">
        <v>90</v>
      </c>
      <c r="AV175" s="15" t="s">
        <v>270</v>
      </c>
      <c r="AW175" s="15" t="s">
        <v>35</v>
      </c>
      <c r="AX175" s="15" t="s">
        <v>87</v>
      </c>
      <c r="AY175" s="202" t="s">
        <v>255</v>
      </c>
    </row>
    <row r="176" s="12" customFormat="1" ht="22.8" customHeight="1">
      <c r="A176" s="12"/>
      <c r="B176" s="158"/>
      <c r="C176" s="12"/>
      <c r="D176" s="159" t="s">
        <v>78</v>
      </c>
      <c r="E176" s="169" t="s">
        <v>301</v>
      </c>
      <c r="F176" s="169" t="s">
        <v>584</v>
      </c>
      <c r="G176" s="12"/>
      <c r="H176" s="12"/>
      <c r="I176" s="161"/>
      <c r="J176" s="170">
        <f>BK176</f>
        <v>0</v>
      </c>
      <c r="K176" s="12"/>
      <c r="L176" s="158"/>
      <c r="M176" s="163"/>
      <c r="N176" s="164"/>
      <c r="O176" s="164"/>
      <c r="P176" s="165">
        <f>SUM(P177:P186)</f>
        <v>0</v>
      </c>
      <c r="Q176" s="164"/>
      <c r="R176" s="165">
        <f>SUM(R177:R186)</f>
        <v>0.0041259600000000006</v>
      </c>
      <c r="S176" s="164"/>
      <c r="T176" s="166">
        <f>SUM(T177:T186)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59" t="s">
        <v>87</v>
      </c>
      <c r="AT176" s="167" t="s">
        <v>78</v>
      </c>
      <c r="AU176" s="167" t="s">
        <v>87</v>
      </c>
      <c r="AY176" s="159" t="s">
        <v>255</v>
      </c>
      <c r="BK176" s="168">
        <f>SUM(BK177:BK186)</f>
        <v>0</v>
      </c>
    </row>
    <row r="177" s="2" customFormat="1" ht="37.8" customHeight="1">
      <c r="A177" s="38"/>
      <c r="B177" s="171"/>
      <c r="C177" s="172" t="s">
        <v>287</v>
      </c>
      <c r="D177" s="172" t="s">
        <v>258</v>
      </c>
      <c r="E177" s="173" t="s">
        <v>718</v>
      </c>
      <c r="F177" s="174" t="s">
        <v>719</v>
      </c>
      <c r="G177" s="175" t="s">
        <v>693</v>
      </c>
      <c r="H177" s="176">
        <v>93.079999999999998</v>
      </c>
      <c r="I177" s="177"/>
      <c r="J177" s="178">
        <f>ROUND(I177*H177,2)</f>
        <v>0</v>
      </c>
      <c r="K177" s="174" t="s">
        <v>262</v>
      </c>
      <c r="L177" s="39"/>
      <c r="M177" s="179" t="s">
        <v>1</v>
      </c>
      <c r="N177" s="180" t="s">
        <v>44</v>
      </c>
      <c r="O177" s="77"/>
      <c r="P177" s="181">
        <f>O177*H177</f>
        <v>0</v>
      </c>
      <c r="Q177" s="181">
        <v>0</v>
      </c>
      <c r="R177" s="181">
        <f>Q177*H177</f>
        <v>0</v>
      </c>
      <c r="S177" s="181">
        <v>0</v>
      </c>
      <c r="T177" s="18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3" t="s">
        <v>270</v>
      </c>
      <c r="AT177" s="183" t="s">
        <v>258</v>
      </c>
      <c r="AU177" s="183" t="s">
        <v>90</v>
      </c>
      <c r="AY177" s="19" t="s">
        <v>255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19" t="s">
        <v>87</v>
      </c>
      <c r="BK177" s="184">
        <f>ROUND(I177*H177,2)</f>
        <v>0</v>
      </c>
      <c r="BL177" s="19" t="s">
        <v>270</v>
      </c>
      <c r="BM177" s="183" t="s">
        <v>720</v>
      </c>
    </row>
    <row r="178" s="14" customFormat="1">
      <c r="A178" s="14"/>
      <c r="B178" s="193"/>
      <c r="C178" s="14"/>
      <c r="D178" s="186" t="s">
        <v>265</v>
      </c>
      <c r="E178" s="194" t="s">
        <v>1</v>
      </c>
      <c r="F178" s="195" t="s">
        <v>721</v>
      </c>
      <c r="G178" s="14"/>
      <c r="H178" s="196">
        <v>93.079999999999998</v>
      </c>
      <c r="I178" s="197"/>
      <c r="J178" s="14"/>
      <c r="K178" s="14"/>
      <c r="L178" s="193"/>
      <c r="M178" s="198"/>
      <c r="N178" s="199"/>
      <c r="O178" s="199"/>
      <c r="P178" s="199"/>
      <c r="Q178" s="199"/>
      <c r="R178" s="199"/>
      <c r="S178" s="199"/>
      <c r="T178" s="20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194" t="s">
        <v>265</v>
      </c>
      <c r="AU178" s="194" t="s">
        <v>90</v>
      </c>
      <c r="AV178" s="14" t="s">
        <v>90</v>
      </c>
      <c r="AW178" s="14" t="s">
        <v>35</v>
      </c>
      <c r="AX178" s="14" t="s">
        <v>87</v>
      </c>
      <c r="AY178" s="194" t="s">
        <v>255</v>
      </c>
    </row>
    <row r="179" s="2" customFormat="1" ht="37.8" customHeight="1">
      <c r="A179" s="38"/>
      <c r="B179" s="171"/>
      <c r="C179" s="172" t="s">
        <v>291</v>
      </c>
      <c r="D179" s="172" t="s">
        <v>258</v>
      </c>
      <c r="E179" s="173" t="s">
        <v>722</v>
      </c>
      <c r="F179" s="174" t="s">
        <v>723</v>
      </c>
      <c r="G179" s="175" t="s">
        <v>693</v>
      </c>
      <c r="H179" s="176">
        <v>40.276000000000003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1.0000000000000001E-05</v>
      </c>
      <c r="R179" s="181">
        <f>Q179*H179</f>
        <v>0.00040276000000000005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724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714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715</v>
      </c>
      <c r="G181" s="14"/>
      <c r="H181" s="196">
        <v>1.5760000000000001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4" customFormat="1">
      <c r="A182" s="14"/>
      <c r="B182" s="193"/>
      <c r="C182" s="14"/>
      <c r="D182" s="186" t="s">
        <v>265</v>
      </c>
      <c r="E182" s="194" t="s">
        <v>1</v>
      </c>
      <c r="F182" s="195" t="s">
        <v>716</v>
      </c>
      <c r="G182" s="14"/>
      <c r="H182" s="196">
        <v>26.399999999999999</v>
      </c>
      <c r="I182" s="197"/>
      <c r="J182" s="14"/>
      <c r="K182" s="14"/>
      <c r="L182" s="193"/>
      <c r="M182" s="198"/>
      <c r="N182" s="199"/>
      <c r="O182" s="199"/>
      <c r="P182" s="199"/>
      <c r="Q182" s="199"/>
      <c r="R182" s="199"/>
      <c r="S182" s="199"/>
      <c r="T182" s="20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194" t="s">
        <v>265</v>
      </c>
      <c r="AU182" s="194" t="s">
        <v>90</v>
      </c>
      <c r="AV182" s="14" t="s">
        <v>90</v>
      </c>
      <c r="AW182" s="14" t="s">
        <v>35</v>
      </c>
      <c r="AX182" s="14" t="s">
        <v>79</v>
      </c>
      <c r="AY182" s="194" t="s">
        <v>255</v>
      </c>
    </row>
    <row r="183" s="14" customFormat="1">
      <c r="A183" s="14"/>
      <c r="B183" s="193"/>
      <c r="C183" s="14"/>
      <c r="D183" s="186" t="s">
        <v>265</v>
      </c>
      <c r="E183" s="194" t="s">
        <v>1</v>
      </c>
      <c r="F183" s="195" t="s">
        <v>717</v>
      </c>
      <c r="G183" s="14"/>
      <c r="H183" s="196">
        <v>12.300000000000001</v>
      </c>
      <c r="I183" s="197"/>
      <c r="J183" s="14"/>
      <c r="K183" s="14"/>
      <c r="L183" s="193"/>
      <c r="M183" s="198"/>
      <c r="N183" s="199"/>
      <c r="O183" s="199"/>
      <c r="P183" s="199"/>
      <c r="Q183" s="199"/>
      <c r="R183" s="199"/>
      <c r="S183" s="199"/>
      <c r="T183" s="20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194" t="s">
        <v>265</v>
      </c>
      <c r="AU183" s="194" t="s">
        <v>90</v>
      </c>
      <c r="AV183" s="14" t="s">
        <v>90</v>
      </c>
      <c r="AW183" s="14" t="s">
        <v>35</v>
      </c>
      <c r="AX183" s="14" t="s">
        <v>79</v>
      </c>
      <c r="AY183" s="194" t="s">
        <v>255</v>
      </c>
    </row>
    <row r="184" s="15" customFormat="1">
      <c r="A184" s="15"/>
      <c r="B184" s="201"/>
      <c r="C184" s="15"/>
      <c r="D184" s="186" t="s">
        <v>265</v>
      </c>
      <c r="E184" s="202" t="s">
        <v>1</v>
      </c>
      <c r="F184" s="203" t="s">
        <v>269</v>
      </c>
      <c r="G184" s="15"/>
      <c r="H184" s="204">
        <v>40.275999999999996</v>
      </c>
      <c r="I184" s="205"/>
      <c r="J184" s="15"/>
      <c r="K184" s="15"/>
      <c r="L184" s="201"/>
      <c r="M184" s="206"/>
      <c r="N184" s="207"/>
      <c r="O184" s="207"/>
      <c r="P184" s="207"/>
      <c r="Q184" s="207"/>
      <c r="R184" s="207"/>
      <c r="S184" s="207"/>
      <c r="T184" s="208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02" t="s">
        <v>265</v>
      </c>
      <c r="AU184" s="202" t="s">
        <v>90</v>
      </c>
      <c r="AV184" s="15" t="s">
        <v>270</v>
      </c>
      <c r="AW184" s="15" t="s">
        <v>35</v>
      </c>
      <c r="AX184" s="15" t="s">
        <v>87</v>
      </c>
      <c r="AY184" s="202" t="s">
        <v>255</v>
      </c>
    </row>
    <row r="185" s="2" customFormat="1" ht="37.8" customHeight="1">
      <c r="A185" s="38"/>
      <c r="B185" s="171"/>
      <c r="C185" s="172" t="s">
        <v>280</v>
      </c>
      <c r="D185" s="172" t="s">
        <v>258</v>
      </c>
      <c r="E185" s="173" t="s">
        <v>725</v>
      </c>
      <c r="F185" s="174" t="s">
        <v>726</v>
      </c>
      <c r="G185" s="175" t="s">
        <v>693</v>
      </c>
      <c r="H185" s="176">
        <v>93.079999999999998</v>
      </c>
      <c r="I185" s="177"/>
      <c r="J185" s="178">
        <f>ROUND(I185*H185,2)</f>
        <v>0</v>
      </c>
      <c r="K185" s="174" t="s">
        <v>262</v>
      </c>
      <c r="L185" s="39"/>
      <c r="M185" s="179" t="s">
        <v>1</v>
      </c>
      <c r="N185" s="180" t="s">
        <v>44</v>
      </c>
      <c r="O185" s="77"/>
      <c r="P185" s="181">
        <f>O185*H185</f>
        <v>0</v>
      </c>
      <c r="Q185" s="181">
        <v>4.0000000000000003E-05</v>
      </c>
      <c r="R185" s="181">
        <f>Q185*H185</f>
        <v>0.0037232000000000003</v>
      </c>
      <c r="S185" s="181">
        <v>0</v>
      </c>
      <c r="T185" s="18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83" t="s">
        <v>270</v>
      </c>
      <c r="AT185" s="183" t="s">
        <v>258</v>
      </c>
      <c r="AU185" s="183" t="s">
        <v>90</v>
      </c>
      <c r="AY185" s="19" t="s">
        <v>255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19" t="s">
        <v>87</v>
      </c>
      <c r="BK185" s="184">
        <f>ROUND(I185*H185,2)</f>
        <v>0</v>
      </c>
      <c r="BL185" s="19" t="s">
        <v>270</v>
      </c>
      <c r="BM185" s="183" t="s">
        <v>727</v>
      </c>
    </row>
    <row r="186" s="14" customFormat="1">
      <c r="A186" s="14"/>
      <c r="B186" s="193"/>
      <c r="C186" s="14"/>
      <c r="D186" s="186" t="s">
        <v>265</v>
      </c>
      <c r="E186" s="194" t="s">
        <v>1</v>
      </c>
      <c r="F186" s="195" t="s">
        <v>721</v>
      </c>
      <c r="G186" s="14"/>
      <c r="H186" s="196">
        <v>93.079999999999998</v>
      </c>
      <c r="I186" s="197"/>
      <c r="J186" s="14"/>
      <c r="K186" s="14"/>
      <c r="L186" s="193"/>
      <c r="M186" s="198"/>
      <c r="N186" s="199"/>
      <c r="O186" s="199"/>
      <c r="P186" s="199"/>
      <c r="Q186" s="199"/>
      <c r="R186" s="199"/>
      <c r="S186" s="199"/>
      <c r="T186" s="20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194" t="s">
        <v>265</v>
      </c>
      <c r="AU186" s="194" t="s">
        <v>90</v>
      </c>
      <c r="AV186" s="14" t="s">
        <v>90</v>
      </c>
      <c r="AW186" s="14" t="s">
        <v>35</v>
      </c>
      <c r="AX186" s="14" t="s">
        <v>87</v>
      </c>
      <c r="AY186" s="194" t="s">
        <v>255</v>
      </c>
    </row>
    <row r="187" s="12" customFormat="1" ht="22.8" customHeight="1">
      <c r="A187" s="12"/>
      <c r="B187" s="158"/>
      <c r="C187" s="12"/>
      <c r="D187" s="159" t="s">
        <v>78</v>
      </c>
      <c r="E187" s="169" t="s">
        <v>600</v>
      </c>
      <c r="F187" s="169" t="s">
        <v>601</v>
      </c>
      <c r="G187" s="12"/>
      <c r="H187" s="12"/>
      <c r="I187" s="161"/>
      <c r="J187" s="170">
        <f>BK187</f>
        <v>0</v>
      </c>
      <c r="K187" s="12"/>
      <c r="L187" s="158"/>
      <c r="M187" s="163"/>
      <c r="N187" s="164"/>
      <c r="O187" s="164"/>
      <c r="P187" s="165">
        <f>SUM(P188:P192)</f>
        <v>0</v>
      </c>
      <c r="Q187" s="164"/>
      <c r="R187" s="165">
        <f>SUM(R188:R192)</f>
        <v>0</v>
      </c>
      <c r="S187" s="164"/>
      <c r="T187" s="166">
        <f>SUM(T188:T192)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59" t="s">
        <v>87</v>
      </c>
      <c r="AT187" s="167" t="s">
        <v>78</v>
      </c>
      <c r="AU187" s="167" t="s">
        <v>87</v>
      </c>
      <c r="AY187" s="159" t="s">
        <v>255</v>
      </c>
      <c r="BK187" s="168">
        <f>SUM(BK188:BK192)</f>
        <v>0</v>
      </c>
    </row>
    <row r="188" s="2" customFormat="1" ht="37.8" customHeight="1">
      <c r="A188" s="38"/>
      <c r="B188" s="171"/>
      <c r="C188" s="172" t="s">
        <v>301</v>
      </c>
      <c r="D188" s="172" t="s">
        <v>258</v>
      </c>
      <c r="E188" s="173" t="s">
        <v>728</v>
      </c>
      <c r="F188" s="174" t="s">
        <v>729</v>
      </c>
      <c r="G188" s="175" t="s">
        <v>604</v>
      </c>
      <c r="H188" s="176">
        <v>0.68500000000000005</v>
      </c>
      <c r="I188" s="177"/>
      <c r="J188" s="178">
        <f>ROUND(I188*H188,2)</f>
        <v>0</v>
      </c>
      <c r="K188" s="174" t="s">
        <v>262</v>
      </c>
      <c r="L188" s="39"/>
      <c r="M188" s="179" t="s">
        <v>1</v>
      </c>
      <c r="N188" s="180" t="s">
        <v>44</v>
      </c>
      <c r="O188" s="77"/>
      <c r="P188" s="181">
        <f>O188*H188</f>
        <v>0</v>
      </c>
      <c r="Q188" s="181">
        <v>0</v>
      </c>
      <c r="R188" s="181">
        <f>Q188*H188</f>
        <v>0</v>
      </c>
      <c r="S188" s="181">
        <v>0</v>
      </c>
      <c r="T188" s="18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83" t="s">
        <v>270</v>
      </c>
      <c r="AT188" s="183" t="s">
        <v>258</v>
      </c>
      <c r="AU188" s="183" t="s">
        <v>90</v>
      </c>
      <c r="AY188" s="19" t="s">
        <v>255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19" t="s">
        <v>87</v>
      </c>
      <c r="BK188" s="184">
        <f>ROUND(I188*H188,2)</f>
        <v>0</v>
      </c>
      <c r="BL188" s="19" t="s">
        <v>270</v>
      </c>
      <c r="BM188" s="183" t="s">
        <v>730</v>
      </c>
    </row>
    <row r="189" s="2" customFormat="1" ht="33" customHeight="1">
      <c r="A189" s="38"/>
      <c r="B189" s="171"/>
      <c r="C189" s="172" t="s">
        <v>307</v>
      </c>
      <c r="D189" s="172" t="s">
        <v>258</v>
      </c>
      <c r="E189" s="173" t="s">
        <v>606</v>
      </c>
      <c r="F189" s="174" t="s">
        <v>607</v>
      </c>
      <c r="G189" s="175" t="s">
        <v>604</v>
      </c>
      <c r="H189" s="176">
        <v>0.68500000000000005</v>
      </c>
      <c r="I189" s="177"/>
      <c r="J189" s="178">
        <f>ROUND(I189*H189,2)</f>
        <v>0</v>
      </c>
      <c r="K189" s="174" t="s">
        <v>262</v>
      </c>
      <c r="L189" s="39"/>
      <c r="M189" s="179" t="s">
        <v>1</v>
      </c>
      <c r="N189" s="180" t="s">
        <v>44</v>
      </c>
      <c r="O189" s="77"/>
      <c r="P189" s="181">
        <f>O189*H189</f>
        <v>0</v>
      </c>
      <c r="Q189" s="181">
        <v>0</v>
      </c>
      <c r="R189" s="181">
        <f>Q189*H189</f>
        <v>0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270</v>
      </c>
      <c r="AT189" s="183" t="s">
        <v>258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270</v>
      </c>
      <c r="BM189" s="183" t="s">
        <v>731</v>
      </c>
    </row>
    <row r="190" s="2" customFormat="1" ht="44.25" customHeight="1">
      <c r="A190" s="38"/>
      <c r="B190" s="171"/>
      <c r="C190" s="172" t="s">
        <v>312</v>
      </c>
      <c r="D190" s="172" t="s">
        <v>258</v>
      </c>
      <c r="E190" s="173" t="s">
        <v>609</v>
      </c>
      <c r="F190" s="174" t="s">
        <v>732</v>
      </c>
      <c r="G190" s="175" t="s">
        <v>604</v>
      </c>
      <c r="H190" s="176">
        <v>10.275</v>
      </c>
      <c r="I190" s="177"/>
      <c r="J190" s="178">
        <f>ROUND(I190*H190,2)</f>
        <v>0</v>
      </c>
      <c r="K190" s="174" t="s">
        <v>262</v>
      </c>
      <c r="L190" s="39"/>
      <c r="M190" s="179" t="s">
        <v>1</v>
      </c>
      <c r="N190" s="180" t="s">
        <v>44</v>
      </c>
      <c r="O190" s="77"/>
      <c r="P190" s="181">
        <f>O190*H190</f>
        <v>0</v>
      </c>
      <c r="Q190" s="181">
        <v>0</v>
      </c>
      <c r="R190" s="181">
        <f>Q190*H190</f>
        <v>0</v>
      </c>
      <c r="S190" s="181">
        <v>0</v>
      </c>
      <c r="T190" s="18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83" t="s">
        <v>270</v>
      </c>
      <c r="AT190" s="183" t="s">
        <v>258</v>
      </c>
      <c r="AU190" s="183" t="s">
        <v>90</v>
      </c>
      <c r="AY190" s="19" t="s">
        <v>255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19" t="s">
        <v>87</v>
      </c>
      <c r="BK190" s="184">
        <f>ROUND(I190*H190,2)</f>
        <v>0</v>
      </c>
      <c r="BL190" s="19" t="s">
        <v>270</v>
      </c>
      <c r="BM190" s="183" t="s">
        <v>733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734</v>
      </c>
      <c r="G191" s="14"/>
      <c r="H191" s="196">
        <v>10.275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87</v>
      </c>
      <c r="AY191" s="194" t="s">
        <v>255</v>
      </c>
    </row>
    <row r="192" s="2" customFormat="1" ht="44.25" customHeight="1">
      <c r="A192" s="38"/>
      <c r="B192" s="171"/>
      <c r="C192" s="172" t="s">
        <v>8</v>
      </c>
      <c r="D192" s="172" t="s">
        <v>258</v>
      </c>
      <c r="E192" s="173" t="s">
        <v>616</v>
      </c>
      <c r="F192" s="174" t="s">
        <v>617</v>
      </c>
      <c r="G192" s="175" t="s">
        <v>604</v>
      </c>
      <c r="H192" s="176">
        <v>0.68500000000000005</v>
      </c>
      <c r="I192" s="177"/>
      <c r="J192" s="178">
        <f>ROUND(I192*H192,2)</f>
        <v>0</v>
      </c>
      <c r="K192" s="174" t="s">
        <v>262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270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735</v>
      </c>
    </row>
    <row r="193" s="12" customFormat="1" ht="22.8" customHeight="1">
      <c r="A193" s="12"/>
      <c r="B193" s="158"/>
      <c r="C193" s="12"/>
      <c r="D193" s="159" t="s">
        <v>78</v>
      </c>
      <c r="E193" s="169" t="s">
        <v>736</v>
      </c>
      <c r="F193" s="169" t="s">
        <v>737</v>
      </c>
      <c r="G193" s="12"/>
      <c r="H193" s="12"/>
      <c r="I193" s="161"/>
      <c r="J193" s="170">
        <f>BK193</f>
        <v>0</v>
      </c>
      <c r="K193" s="12"/>
      <c r="L193" s="158"/>
      <c r="M193" s="163"/>
      <c r="N193" s="164"/>
      <c r="O193" s="164"/>
      <c r="P193" s="165">
        <f>P194</f>
        <v>0</v>
      </c>
      <c r="Q193" s="164"/>
      <c r="R193" s="165">
        <f>R194</f>
        <v>0</v>
      </c>
      <c r="S193" s="164"/>
      <c r="T193" s="16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59" t="s">
        <v>87</v>
      </c>
      <c r="AT193" s="167" t="s">
        <v>78</v>
      </c>
      <c r="AU193" s="167" t="s">
        <v>87</v>
      </c>
      <c r="AY193" s="159" t="s">
        <v>255</v>
      </c>
      <c r="BK193" s="168">
        <f>BK194</f>
        <v>0</v>
      </c>
    </row>
    <row r="194" s="2" customFormat="1" ht="62.7" customHeight="1">
      <c r="A194" s="38"/>
      <c r="B194" s="171"/>
      <c r="C194" s="172" t="s">
        <v>320</v>
      </c>
      <c r="D194" s="172" t="s">
        <v>258</v>
      </c>
      <c r="E194" s="173" t="s">
        <v>738</v>
      </c>
      <c r="F194" s="174" t="s">
        <v>739</v>
      </c>
      <c r="G194" s="175" t="s">
        <v>604</v>
      </c>
      <c r="H194" s="176">
        <v>2.9969999999999999</v>
      </c>
      <c r="I194" s="177"/>
      <c r="J194" s="178">
        <f>ROUND(I194*H194,2)</f>
        <v>0</v>
      </c>
      <c r="K194" s="174" t="s">
        <v>262</v>
      </c>
      <c r="L194" s="39"/>
      <c r="M194" s="179" t="s">
        <v>1</v>
      </c>
      <c r="N194" s="180" t="s">
        <v>44</v>
      </c>
      <c r="O194" s="77"/>
      <c r="P194" s="181">
        <f>O194*H194</f>
        <v>0</v>
      </c>
      <c r="Q194" s="181">
        <v>0</v>
      </c>
      <c r="R194" s="181">
        <f>Q194*H194</f>
        <v>0</v>
      </c>
      <c r="S194" s="181">
        <v>0</v>
      </c>
      <c r="T194" s="18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83" t="s">
        <v>270</v>
      </c>
      <c r="AT194" s="183" t="s">
        <v>258</v>
      </c>
      <c r="AU194" s="183" t="s">
        <v>90</v>
      </c>
      <c r="AY194" s="19" t="s">
        <v>255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19" t="s">
        <v>87</v>
      </c>
      <c r="BK194" s="184">
        <f>ROUND(I194*H194,2)</f>
        <v>0</v>
      </c>
      <c r="BL194" s="19" t="s">
        <v>270</v>
      </c>
      <c r="BM194" s="183" t="s">
        <v>740</v>
      </c>
    </row>
    <row r="195" s="12" customFormat="1" ht="25.92" customHeight="1">
      <c r="A195" s="12"/>
      <c r="B195" s="158"/>
      <c r="C195" s="12"/>
      <c r="D195" s="159" t="s">
        <v>78</v>
      </c>
      <c r="E195" s="160" t="s">
        <v>253</v>
      </c>
      <c r="F195" s="160" t="s">
        <v>254</v>
      </c>
      <c r="G195" s="12"/>
      <c r="H195" s="12"/>
      <c r="I195" s="161"/>
      <c r="J195" s="162">
        <f>BK195</f>
        <v>0</v>
      </c>
      <c r="K195" s="12"/>
      <c r="L195" s="158"/>
      <c r="M195" s="163"/>
      <c r="N195" s="164"/>
      <c r="O195" s="164"/>
      <c r="P195" s="165">
        <f>P196+P212+P255+P264+P311+P360</f>
        <v>0</v>
      </c>
      <c r="Q195" s="164"/>
      <c r="R195" s="165">
        <f>R196+R212+R255+R264+R311+R360</f>
        <v>1.19833805</v>
      </c>
      <c r="S195" s="164"/>
      <c r="T195" s="166">
        <f>T196+T212+T255+T264+T311+T360</f>
        <v>0.68268931999999993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159" t="s">
        <v>90</v>
      </c>
      <c r="AT195" s="167" t="s">
        <v>78</v>
      </c>
      <c r="AU195" s="167" t="s">
        <v>79</v>
      </c>
      <c r="AY195" s="159" t="s">
        <v>255</v>
      </c>
      <c r="BK195" s="168">
        <f>BK196+BK212+BK255+BK264+BK311+BK360</f>
        <v>0</v>
      </c>
    </row>
    <row r="196" s="12" customFormat="1" ht="22.8" customHeight="1">
      <c r="A196" s="12"/>
      <c r="B196" s="158"/>
      <c r="C196" s="12"/>
      <c r="D196" s="159" t="s">
        <v>78</v>
      </c>
      <c r="E196" s="169" t="s">
        <v>741</v>
      </c>
      <c r="F196" s="169" t="s">
        <v>742</v>
      </c>
      <c r="G196" s="12"/>
      <c r="H196" s="12"/>
      <c r="I196" s="161"/>
      <c r="J196" s="170">
        <f>BK196</f>
        <v>0</v>
      </c>
      <c r="K196" s="12"/>
      <c r="L196" s="158"/>
      <c r="M196" s="163"/>
      <c r="N196" s="164"/>
      <c r="O196" s="164"/>
      <c r="P196" s="165">
        <f>SUM(P197:P211)</f>
        <v>0</v>
      </c>
      <c r="Q196" s="164"/>
      <c r="R196" s="165">
        <f>SUM(R197:R211)</f>
        <v>0.5856558999999999</v>
      </c>
      <c r="S196" s="164"/>
      <c r="T196" s="166">
        <f>SUM(T197:T211)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59" t="s">
        <v>90</v>
      </c>
      <c r="AT196" s="167" t="s">
        <v>78</v>
      </c>
      <c r="AU196" s="167" t="s">
        <v>87</v>
      </c>
      <c r="AY196" s="159" t="s">
        <v>255</v>
      </c>
      <c r="BK196" s="168">
        <f>SUM(BK197:BK211)</f>
        <v>0</v>
      </c>
    </row>
    <row r="197" s="2" customFormat="1" ht="37.8" customHeight="1">
      <c r="A197" s="38"/>
      <c r="B197" s="171"/>
      <c r="C197" s="172" t="s">
        <v>325</v>
      </c>
      <c r="D197" s="172" t="s">
        <v>258</v>
      </c>
      <c r="E197" s="173" t="s">
        <v>743</v>
      </c>
      <c r="F197" s="174" t="s">
        <v>744</v>
      </c>
      <c r="G197" s="175" t="s">
        <v>693</v>
      </c>
      <c r="H197" s="176">
        <v>60.859999999999999</v>
      </c>
      <c r="I197" s="177"/>
      <c r="J197" s="178">
        <f>ROUND(I197*H197,2)</f>
        <v>0</v>
      </c>
      <c r="K197" s="174" t="s">
        <v>262</v>
      </c>
      <c r="L197" s="39"/>
      <c r="M197" s="179" t="s">
        <v>1</v>
      </c>
      <c r="N197" s="180" t="s">
        <v>44</v>
      </c>
      <c r="O197" s="77"/>
      <c r="P197" s="181">
        <f>O197*H197</f>
        <v>0</v>
      </c>
      <c r="Q197" s="181">
        <v>0.0070499999999999998</v>
      </c>
      <c r="R197" s="181">
        <f>Q197*H197</f>
        <v>0.42906299999999997</v>
      </c>
      <c r="S197" s="181">
        <v>0</v>
      </c>
      <c r="T197" s="18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83" t="s">
        <v>263</v>
      </c>
      <c r="AT197" s="183" t="s">
        <v>258</v>
      </c>
      <c r="AU197" s="183" t="s">
        <v>90</v>
      </c>
      <c r="AY197" s="19" t="s">
        <v>255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19" t="s">
        <v>87</v>
      </c>
      <c r="BK197" s="184">
        <f>ROUND(I197*H197,2)</f>
        <v>0</v>
      </c>
      <c r="BL197" s="19" t="s">
        <v>263</v>
      </c>
      <c r="BM197" s="183" t="s">
        <v>745</v>
      </c>
    </row>
    <row r="198" s="13" customFormat="1">
      <c r="A198" s="13"/>
      <c r="B198" s="185"/>
      <c r="C198" s="13"/>
      <c r="D198" s="186" t="s">
        <v>265</v>
      </c>
      <c r="E198" s="187" t="s">
        <v>1</v>
      </c>
      <c r="F198" s="188" t="s">
        <v>590</v>
      </c>
      <c r="G198" s="13"/>
      <c r="H198" s="187" t="s">
        <v>1</v>
      </c>
      <c r="I198" s="189"/>
      <c r="J198" s="13"/>
      <c r="K198" s="13"/>
      <c r="L198" s="185"/>
      <c r="M198" s="190"/>
      <c r="N198" s="191"/>
      <c r="O198" s="191"/>
      <c r="P198" s="191"/>
      <c r="Q198" s="191"/>
      <c r="R198" s="191"/>
      <c r="S198" s="191"/>
      <c r="T198" s="19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187" t="s">
        <v>265</v>
      </c>
      <c r="AU198" s="187" t="s">
        <v>90</v>
      </c>
      <c r="AV198" s="13" t="s">
        <v>87</v>
      </c>
      <c r="AW198" s="13" t="s">
        <v>35</v>
      </c>
      <c r="AX198" s="13" t="s">
        <v>79</v>
      </c>
      <c r="AY198" s="187" t="s">
        <v>255</v>
      </c>
    </row>
    <row r="199" s="14" customFormat="1">
      <c r="A199" s="14"/>
      <c r="B199" s="193"/>
      <c r="C199" s="14"/>
      <c r="D199" s="186" t="s">
        <v>265</v>
      </c>
      <c r="E199" s="194" t="s">
        <v>1</v>
      </c>
      <c r="F199" s="195" t="s">
        <v>746</v>
      </c>
      <c r="G199" s="14"/>
      <c r="H199" s="196">
        <v>25.84</v>
      </c>
      <c r="I199" s="197"/>
      <c r="J199" s="14"/>
      <c r="K199" s="14"/>
      <c r="L199" s="193"/>
      <c r="M199" s="198"/>
      <c r="N199" s="199"/>
      <c r="O199" s="199"/>
      <c r="P199" s="199"/>
      <c r="Q199" s="199"/>
      <c r="R199" s="199"/>
      <c r="S199" s="199"/>
      <c r="T199" s="20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194" t="s">
        <v>265</v>
      </c>
      <c r="AU199" s="194" t="s">
        <v>90</v>
      </c>
      <c r="AV199" s="14" t="s">
        <v>90</v>
      </c>
      <c r="AW199" s="14" t="s">
        <v>35</v>
      </c>
      <c r="AX199" s="14" t="s">
        <v>79</v>
      </c>
      <c r="AY199" s="194" t="s">
        <v>255</v>
      </c>
    </row>
    <row r="200" s="13" customFormat="1">
      <c r="A200" s="13"/>
      <c r="B200" s="185"/>
      <c r="C200" s="13"/>
      <c r="D200" s="186" t="s">
        <v>265</v>
      </c>
      <c r="E200" s="187" t="s">
        <v>1</v>
      </c>
      <c r="F200" s="188" t="s">
        <v>593</v>
      </c>
      <c r="G200" s="13"/>
      <c r="H200" s="187" t="s">
        <v>1</v>
      </c>
      <c r="I200" s="189"/>
      <c r="J200" s="13"/>
      <c r="K200" s="13"/>
      <c r="L200" s="185"/>
      <c r="M200" s="190"/>
      <c r="N200" s="191"/>
      <c r="O200" s="191"/>
      <c r="P200" s="191"/>
      <c r="Q200" s="191"/>
      <c r="R200" s="191"/>
      <c r="S200" s="191"/>
      <c r="T200" s="19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87" t="s">
        <v>265</v>
      </c>
      <c r="AU200" s="187" t="s">
        <v>90</v>
      </c>
      <c r="AV200" s="13" t="s">
        <v>87</v>
      </c>
      <c r="AW200" s="13" t="s">
        <v>35</v>
      </c>
      <c r="AX200" s="13" t="s">
        <v>79</v>
      </c>
      <c r="AY200" s="187" t="s">
        <v>255</v>
      </c>
    </row>
    <row r="201" s="14" customFormat="1">
      <c r="A201" s="14"/>
      <c r="B201" s="193"/>
      <c r="C201" s="14"/>
      <c r="D201" s="186" t="s">
        <v>265</v>
      </c>
      <c r="E201" s="194" t="s">
        <v>1</v>
      </c>
      <c r="F201" s="195" t="s">
        <v>747</v>
      </c>
      <c r="G201" s="14"/>
      <c r="H201" s="196">
        <v>35.020000000000003</v>
      </c>
      <c r="I201" s="197"/>
      <c r="J201" s="14"/>
      <c r="K201" s="14"/>
      <c r="L201" s="193"/>
      <c r="M201" s="198"/>
      <c r="N201" s="199"/>
      <c r="O201" s="199"/>
      <c r="P201" s="199"/>
      <c r="Q201" s="199"/>
      <c r="R201" s="199"/>
      <c r="S201" s="199"/>
      <c r="T201" s="20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194" t="s">
        <v>265</v>
      </c>
      <c r="AU201" s="194" t="s">
        <v>90</v>
      </c>
      <c r="AV201" s="14" t="s">
        <v>90</v>
      </c>
      <c r="AW201" s="14" t="s">
        <v>35</v>
      </c>
      <c r="AX201" s="14" t="s">
        <v>79</v>
      </c>
      <c r="AY201" s="194" t="s">
        <v>255</v>
      </c>
    </row>
    <row r="202" s="15" customFormat="1">
      <c r="A202" s="15"/>
      <c r="B202" s="201"/>
      <c r="C202" s="15"/>
      <c r="D202" s="186" t="s">
        <v>265</v>
      </c>
      <c r="E202" s="202" t="s">
        <v>1</v>
      </c>
      <c r="F202" s="203" t="s">
        <v>269</v>
      </c>
      <c r="G202" s="15"/>
      <c r="H202" s="204">
        <v>60.859999999999999</v>
      </c>
      <c r="I202" s="205"/>
      <c r="J202" s="15"/>
      <c r="K202" s="15"/>
      <c r="L202" s="201"/>
      <c r="M202" s="206"/>
      <c r="N202" s="207"/>
      <c r="O202" s="207"/>
      <c r="P202" s="207"/>
      <c r="Q202" s="207"/>
      <c r="R202" s="207"/>
      <c r="S202" s="207"/>
      <c r="T202" s="208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02" t="s">
        <v>265</v>
      </c>
      <c r="AU202" s="202" t="s">
        <v>90</v>
      </c>
      <c r="AV202" s="15" t="s">
        <v>270</v>
      </c>
      <c r="AW202" s="15" t="s">
        <v>35</v>
      </c>
      <c r="AX202" s="15" t="s">
        <v>87</v>
      </c>
      <c r="AY202" s="202" t="s">
        <v>255</v>
      </c>
    </row>
    <row r="203" s="2" customFormat="1" ht="37.8" customHeight="1">
      <c r="A203" s="38"/>
      <c r="B203" s="171"/>
      <c r="C203" s="209" t="s">
        <v>330</v>
      </c>
      <c r="D203" s="209" t="s">
        <v>277</v>
      </c>
      <c r="E203" s="210" t="s">
        <v>748</v>
      </c>
      <c r="F203" s="211" t="s">
        <v>749</v>
      </c>
      <c r="G203" s="212" t="s">
        <v>693</v>
      </c>
      <c r="H203" s="213">
        <v>69.989000000000004</v>
      </c>
      <c r="I203" s="214"/>
      <c r="J203" s="215">
        <f>ROUND(I203*H203,2)</f>
        <v>0</v>
      </c>
      <c r="K203" s="211" t="s">
        <v>262</v>
      </c>
      <c r="L203" s="216"/>
      <c r="M203" s="217" t="s">
        <v>1</v>
      </c>
      <c r="N203" s="218" t="s">
        <v>44</v>
      </c>
      <c r="O203" s="77"/>
      <c r="P203" s="181">
        <f>O203*H203</f>
        <v>0</v>
      </c>
      <c r="Q203" s="181">
        <v>0.0020999999999999999</v>
      </c>
      <c r="R203" s="181">
        <f>Q203*H203</f>
        <v>0.14697689999999999</v>
      </c>
      <c r="S203" s="181">
        <v>0</v>
      </c>
      <c r="T203" s="18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83" t="s">
        <v>397</v>
      </c>
      <c r="AT203" s="183" t="s">
        <v>277</v>
      </c>
      <c r="AU203" s="183" t="s">
        <v>90</v>
      </c>
      <c r="AY203" s="19" t="s">
        <v>255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19" t="s">
        <v>87</v>
      </c>
      <c r="BK203" s="184">
        <f>ROUND(I203*H203,2)</f>
        <v>0</v>
      </c>
      <c r="BL203" s="19" t="s">
        <v>263</v>
      </c>
      <c r="BM203" s="183" t="s">
        <v>750</v>
      </c>
    </row>
    <row r="204" s="14" customFormat="1">
      <c r="A204" s="14"/>
      <c r="B204" s="193"/>
      <c r="C204" s="14"/>
      <c r="D204" s="186" t="s">
        <v>265</v>
      </c>
      <c r="E204" s="194" t="s">
        <v>1</v>
      </c>
      <c r="F204" s="195" t="s">
        <v>751</v>
      </c>
      <c r="G204" s="14"/>
      <c r="H204" s="196">
        <v>69.989000000000004</v>
      </c>
      <c r="I204" s="197"/>
      <c r="J204" s="14"/>
      <c r="K204" s="14"/>
      <c r="L204" s="193"/>
      <c r="M204" s="198"/>
      <c r="N204" s="199"/>
      <c r="O204" s="199"/>
      <c r="P204" s="199"/>
      <c r="Q204" s="199"/>
      <c r="R204" s="199"/>
      <c r="S204" s="199"/>
      <c r="T204" s="20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194" t="s">
        <v>265</v>
      </c>
      <c r="AU204" s="194" t="s">
        <v>90</v>
      </c>
      <c r="AV204" s="14" t="s">
        <v>90</v>
      </c>
      <c r="AW204" s="14" t="s">
        <v>35</v>
      </c>
      <c r="AX204" s="14" t="s">
        <v>87</v>
      </c>
      <c r="AY204" s="194" t="s">
        <v>255</v>
      </c>
    </row>
    <row r="205" s="2" customFormat="1" ht="24.15" customHeight="1">
      <c r="A205" s="38"/>
      <c r="B205" s="171"/>
      <c r="C205" s="172" t="s">
        <v>263</v>
      </c>
      <c r="D205" s="172" t="s">
        <v>258</v>
      </c>
      <c r="E205" s="173" t="s">
        <v>752</v>
      </c>
      <c r="F205" s="174" t="s">
        <v>753</v>
      </c>
      <c r="G205" s="175" t="s">
        <v>297</v>
      </c>
      <c r="H205" s="176">
        <v>48.079999999999998</v>
      </c>
      <c r="I205" s="177"/>
      <c r="J205" s="178">
        <f>ROUND(I205*H205,2)</f>
        <v>0</v>
      </c>
      <c r="K205" s="174" t="s">
        <v>262</v>
      </c>
      <c r="L205" s="39"/>
      <c r="M205" s="179" t="s">
        <v>1</v>
      </c>
      <c r="N205" s="180" t="s">
        <v>44</v>
      </c>
      <c r="O205" s="77"/>
      <c r="P205" s="181">
        <f>O205*H205</f>
        <v>0</v>
      </c>
      <c r="Q205" s="181">
        <v>0.00020000000000000001</v>
      </c>
      <c r="R205" s="181">
        <f>Q205*H205</f>
        <v>0.0096159999999999995</v>
      </c>
      <c r="S205" s="181">
        <v>0</v>
      </c>
      <c r="T205" s="18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3" t="s">
        <v>263</v>
      </c>
      <c r="AT205" s="183" t="s">
        <v>258</v>
      </c>
      <c r="AU205" s="183" t="s">
        <v>90</v>
      </c>
      <c r="AY205" s="19" t="s">
        <v>255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19" t="s">
        <v>87</v>
      </c>
      <c r="BK205" s="184">
        <f>ROUND(I205*H205,2)</f>
        <v>0</v>
      </c>
      <c r="BL205" s="19" t="s">
        <v>263</v>
      </c>
      <c r="BM205" s="183" t="s">
        <v>754</v>
      </c>
    </row>
    <row r="206" s="13" customFormat="1">
      <c r="A206" s="13"/>
      <c r="B206" s="185"/>
      <c r="C206" s="13"/>
      <c r="D206" s="186" t="s">
        <v>265</v>
      </c>
      <c r="E206" s="187" t="s">
        <v>1</v>
      </c>
      <c r="F206" s="188" t="s">
        <v>590</v>
      </c>
      <c r="G206" s="13"/>
      <c r="H206" s="187" t="s">
        <v>1</v>
      </c>
      <c r="I206" s="189"/>
      <c r="J206" s="13"/>
      <c r="K206" s="13"/>
      <c r="L206" s="185"/>
      <c r="M206" s="190"/>
      <c r="N206" s="191"/>
      <c r="O206" s="191"/>
      <c r="P206" s="191"/>
      <c r="Q206" s="191"/>
      <c r="R206" s="191"/>
      <c r="S206" s="191"/>
      <c r="T206" s="19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87" t="s">
        <v>265</v>
      </c>
      <c r="AU206" s="187" t="s">
        <v>90</v>
      </c>
      <c r="AV206" s="13" t="s">
        <v>87</v>
      </c>
      <c r="AW206" s="13" t="s">
        <v>35</v>
      </c>
      <c r="AX206" s="13" t="s">
        <v>79</v>
      </c>
      <c r="AY206" s="187" t="s">
        <v>255</v>
      </c>
    </row>
    <row r="207" s="14" customFormat="1">
      <c r="A207" s="14"/>
      <c r="B207" s="193"/>
      <c r="C207" s="14"/>
      <c r="D207" s="186" t="s">
        <v>265</v>
      </c>
      <c r="E207" s="194" t="s">
        <v>1</v>
      </c>
      <c r="F207" s="195" t="s">
        <v>755</v>
      </c>
      <c r="G207" s="14"/>
      <c r="H207" s="196">
        <v>20.82</v>
      </c>
      <c r="I207" s="197"/>
      <c r="J207" s="14"/>
      <c r="K207" s="14"/>
      <c r="L207" s="193"/>
      <c r="M207" s="198"/>
      <c r="N207" s="199"/>
      <c r="O207" s="199"/>
      <c r="P207" s="199"/>
      <c r="Q207" s="199"/>
      <c r="R207" s="199"/>
      <c r="S207" s="199"/>
      <c r="T207" s="20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194" t="s">
        <v>265</v>
      </c>
      <c r="AU207" s="194" t="s">
        <v>90</v>
      </c>
      <c r="AV207" s="14" t="s">
        <v>90</v>
      </c>
      <c r="AW207" s="14" t="s">
        <v>35</v>
      </c>
      <c r="AX207" s="14" t="s">
        <v>79</v>
      </c>
      <c r="AY207" s="194" t="s">
        <v>255</v>
      </c>
    </row>
    <row r="208" s="13" customFormat="1">
      <c r="A208" s="13"/>
      <c r="B208" s="185"/>
      <c r="C208" s="13"/>
      <c r="D208" s="186" t="s">
        <v>265</v>
      </c>
      <c r="E208" s="187" t="s">
        <v>1</v>
      </c>
      <c r="F208" s="188" t="s">
        <v>593</v>
      </c>
      <c r="G208" s="13"/>
      <c r="H208" s="187" t="s">
        <v>1</v>
      </c>
      <c r="I208" s="189"/>
      <c r="J208" s="13"/>
      <c r="K208" s="13"/>
      <c r="L208" s="185"/>
      <c r="M208" s="190"/>
      <c r="N208" s="191"/>
      <c r="O208" s="191"/>
      <c r="P208" s="191"/>
      <c r="Q208" s="191"/>
      <c r="R208" s="191"/>
      <c r="S208" s="191"/>
      <c r="T208" s="19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87" t="s">
        <v>265</v>
      </c>
      <c r="AU208" s="187" t="s">
        <v>90</v>
      </c>
      <c r="AV208" s="13" t="s">
        <v>87</v>
      </c>
      <c r="AW208" s="13" t="s">
        <v>35</v>
      </c>
      <c r="AX208" s="13" t="s">
        <v>79</v>
      </c>
      <c r="AY208" s="187" t="s">
        <v>255</v>
      </c>
    </row>
    <row r="209" s="14" customFormat="1">
      <c r="A209" s="14"/>
      <c r="B209" s="193"/>
      <c r="C209" s="14"/>
      <c r="D209" s="186" t="s">
        <v>265</v>
      </c>
      <c r="E209" s="194" t="s">
        <v>1</v>
      </c>
      <c r="F209" s="195" t="s">
        <v>756</v>
      </c>
      <c r="G209" s="14"/>
      <c r="H209" s="196">
        <v>27.260000000000002</v>
      </c>
      <c r="I209" s="197"/>
      <c r="J209" s="14"/>
      <c r="K209" s="14"/>
      <c r="L209" s="193"/>
      <c r="M209" s="198"/>
      <c r="N209" s="199"/>
      <c r="O209" s="199"/>
      <c r="P209" s="199"/>
      <c r="Q209" s="199"/>
      <c r="R209" s="199"/>
      <c r="S209" s="199"/>
      <c r="T209" s="20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194" t="s">
        <v>265</v>
      </c>
      <c r="AU209" s="194" t="s">
        <v>90</v>
      </c>
      <c r="AV209" s="14" t="s">
        <v>90</v>
      </c>
      <c r="AW209" s="14" t="s">
        <v>35</v>
      </c>
      <c r="AX209" s="14" t="s">
        <v>79</v>
      </c>
      <c r="AY209" s="194" t="s">
        <v>255</v>
      </c>
    </row>
    <row r="210" s="15" customFormat="1">
      <c r="A210" s="15"/>
      <c r="B210" s="201"/>
      <c r="C210" s="15"/>
      <c r="D210" s="186" t="s">
        <v>265</v>
      </c>
      <c r="E210" s="202" t="s">
        <v>1</v>
      </c>
      <c r="F210" s="203" t="s">
        <v>269</v>
      </c>
      <c r="G210" s="15"/>
      <c r="H210" s="204">
        <v>48.079999999999998</v>
      </c>
      <c r="I210" s="205"/>
      <c r="J210" s="15"/>
      <c r="K210" s="15"/>
      <c r="L210" s="201"/>
      <c r="M210" s="206"/>
      <c r="N210" s="207"/>
      <c r="O210" s="207"/>
      <c r="P210" s="207"/>
      <c r="Q210" s="207"/>
      <c r="R210" s="207"/>
      <c r="S210" s="207"/>
      <c r="T210" s="208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02" t="s">
        <v>265</v>
      </c>
      <c r="AU210" s="202" t="s">
        <v>90</v>
      </c>
      <c r="AV210" s="15" t="s">
        <v>270</v>
      </c>
      <c r="AW210" s="15" t="s">
        <v>35</v>
      </c>
      <c r="AX210" s="15" t="s">
        <v>87</v>
      </c>
      <c r="AY210" s="202" t="s">
        <v>255</v>
      </c>
    </row>
    <row r="211" s="2" customFormat="1" ht="76.35" customHeight="1">
      <c r="A211" s="38"/>
      <c r="B211" s="171"/>
      <c r="C211" s="172" t="s">
        <v>337</v>
      </c>
      <c r="D211" s="172" t="s">
        <v>258</v>
      </c>
      <c r="E211" s="173" t="s">
        <v>757</v>
      </c>
      <c r="F211" s="174" t="s">
        <v>758</v>
      </c>
      <c r="G211" s="175" t="s">
        <v>759</v>
      </c>
      <c r="H211" s="224"/>
      <c r="I211" s="177"/>
      <c r="J211" s="178">
        <f>ROUND(I211*H211,2)</f>
        <v>0</v>
      </c>
      <c r="K211" s="174" t="s">
        <v>262</v>
      </c>
      <c r="L211" s="39"/>
      <c r="M211" s="179" t="s">
        <v>1</v>
      </c>
      <c r="N211" s="180" t="s">
        <v>44</v>
      </c>
      <c r="O211" s="77"/>
      <c r="P211" s="181">
        <f>O211*H211</f>
        <v>0</v>
      </c>
      <c r="Q211" s="181">
        <v>0</v>
      </c>
      <c r="R211" s="181">
        <f>Q211*H211</f>
        <v>0</v>
      </c>
      <c r="S211" s="181">
        <v>0</v>
      </c>
      <c r="T211" s="18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83" t="s">
        <v>263</v>
      </c>
      <c r="AT211" s="183" t="s">
        <v>258</v>
      </c>
      <c r="AU211" s="183" t="s">
        <v>90</v>
      </c>
      <c r="AY211" s="19" t="s">
        <v>255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19" t="s">
        <v>87</v>
      </c>
      <c r="BK211" s="184">
        <f>ROUND(I211*H211,2)</f>
        <v>0</v>
      </c>
      <c r="BL211" s="19" t="s">
        <v>263</v>
      </c>
      <c r="BM211" s="183" t="s">
        <v>760</v>
      </c>
    </row>
    <row r="212" s="12" customFormat="1" ht="22.8" customHeight="1">
      <c r="A212" s="12"/>
      <c r="B212" s="158"/>
      <c r="C212" s="12"/>
      <c r="D212" s="159" t="s">
        <v>78</v>
      </c>
      <c r="E212" s="169" t="s">
        <v>761</v>
      </c>
      <c r="F212" s="169" t="s">
        <v>762</v>
      </c>
      <c r="G212" s="12"/>
      <c r="H212" s="12"/>
      <c r="I212" s="161"/>
      <c r="J212" s="170">
        <f>BK212</f>
        <v>0</v>
      </c>
      <c r="K212" s="12"/>
      <c r="L212" s="158"/>
      <c r="M212" s="163"/>
      <c r="N212" s="164"/>
      <c r="O212" s="164"/>
      <c r="P212" s="165">
        <f>SUM(P213:P254)</f>
        <v>0</v>
      </c>
      <c r="Q212" s="164"/>
      <c r="R212" s="165">
        <f>SUM(R213:R254)</f>
        <v>0.048420000000000005</v>
      </c>
      <c r="S212" s="164"/>
      <c r="T212" s="166">
        <f>SUM(T213:T254)</f>
        <v>0.050900000000000001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159" t="s">
        <v>90</v>
      </c>
      <c r="AT212" s="167" t="s">
        <v>78</v>
      </c>
      <c r="AU212" s="167" t="s">
        <v>87</v>
      </c>
      <c r="AY212" s="159" t="s">
        <v>255</v>
      </c>
      <c r="BK212" s="168">
        <f>SUM(BK213:BK254)</f>
        <v>0</v>
      </c>
    </row>
    <row r="213" s="2" customFormat="1" ht="24.15" customHeight="1">
      <c r="A213" s="38"/>
      <c r="B213" s="171"/>
      <c r="C213" s="172" t="s">
        <v>340</v>
      </c>
      <c r="D213" s="172" t="s">
        <v>258</v>
      </c>
      <c r="E213" s="173" t="s">
        <v>763</v>
      </c>
      <c r="F213" s="174" t="s">
        <v>764</v>
      </c>
      <c r="G213" s="175" t="s">
        <v>261</v>
      </c>
      <c r="H213" s="176">
        <v>2</v>
      </c>
      <c r="I213" s="177"/>
      <c r="J213" s="178">
        <f>ROUND(I213*H213,2)</f>
        <v>0</v>
      </c>
      <c r="K213" s="174" t="s">
        <v>262</v>
      </c>
      <c r="L213" s="39"/>
      <c r="M213" s="179" t="s">
        <v>1</v>
      </c>
      <c r="N213" s="180" t="s">
        <v>44</v>
      </c>
      <c r="O213" s="77"/>
      <c r="P213" s="181">
        <f>O213*H213</f>
        <v>0</v>
      </c>
      <c r="Q213" s="181">
        <v>0</v>
      </c>
      <c r="R213" s="181">
        <f>Q213*H213</f>
        <v>0</v>
      </c>
      <c r="S213" s="181">
        <v>0.001</v>
      </c>
      <c r="T213" s="182">
        <f>S213*H213</f>
        <v>0.002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83" t="s">
        <v>263</v>
      </c>
      <c r="AT213" s="183" t="s">
        <v>258</v>
      </c>
      <c r="AU213" s="183" t="s">
        <v>90</v>
      </c>
      <c r="AY213" s="19" t="s">
        <v>255</v>
      </c>
      <c r="BE213" s="184">
        <f>IF(N213="základní",J213,0)</f>
        <v>0</v>
      </c>
      <c r="BF213" s="184">
        <f>IF(N213="snížená",J213,0)</f>
        <v>0</v>
      </c>
      <c r="BG213" s="184">
        <f>IF(N213="zákl. přenesená",J213,0)</f>
        <v>0</v>
      </c>
      <c r="BH213" s="184">
        <f>IF(N213="sníž. přenesená",J213,0)</f>
        <v>0</v>
      </c>
      <c r="BI213" s="184">
        <f>IF(N213="nulová",J213,0)</f>
        <v>0</v>
      </c>
      <c r="BJ213" s="19" t="s">
        <v>87</v>
      </c>
      <c r="BK213" s="184">
        <f>ROUND(I213*H213,2)</f>
        <v>0</v>
      </c>
      <c r="BL213" s="19" t="s">
        <v>263</v>
      </c>
      <c r="BM213" s="183" t="s">
        <v>765</v>
      </c>
    </row>
    <row r="214" s="13" customFormat="1">
      <c r="A214" s="13"/>
      <c r="B214" s="185"/>
      <c r="C214" s="13"/>
      <c r="D214" s="186" t="s">
        <v>265</v>
      </c>
      <c r="E214" s="187" t="s">
        <v>1</v>
      </c>
      <c r="F214" s="188" t="s">
        <v>766</v>
      </c>
      <c r="G214" s="13"/>
      <c r="H214" s="187" t="s">
        <v>1</v>
      </c>
      <c r="I214" s="189"/>
      <c r="J214" s="13"/>
      <c r="K214" s="13"/>
      <c r="L214" s="185"/>
      <c r="M214" s="190"/>
      <c r="N214" s="191"/>
      <c r="O214" s="191"/>
      <c r="P214" s="191"/>
      <c r="Q214" s="191"/>
      <c r="R214" s="191"/>
      <c r="S214" s="191"/>
      <c r="T214" s="19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187" t="s">
        <v>265</v>
      </c>
      <c r="AU214" s="187" t="s">
        <v>90</v>
      </c>
      <c r="AV214" s="13" t="s">
        <v>87</v>
      </c>
      <c r="AW214" s="13" t="s">
        <v>35</v>
      </c>
      <c r="AX214" s="13" t="s">
        <v>79</v>
      </c>
      <c r="AY214" s="187" t="s">
        <v>255</v>
      </c>
    </row>
    <row r="215" s="13" customFormat="1">
      <c r="A215" s="13"/>
      <c r="B215" s="185"/>
      <c r="C215" s="13"/>
      <c r="D215" s="186" t="s">
        <v>265</v>
      </c>
      <c r="E215" s="187" t="s">
        <v>1</v>
      </c>
      <c r="F215" s="188" t="s">
        <v>767</v>
      </c>
      <c r="G215" s="13"/>
      <c r="H215" s="187" t="s">
        <v>1</v>
      </c>
      <c r="I215" s="189"/>
      <c r="J215" s="13"/>
      <c r="K215" s="13"/>
      <c r="L215" s="185"/>
      <c r="M215" s="190"/>
      <c r="N215" s="191"/>
      <c r="O215" s="191"/>
      <c r="P215" s="191"/>
      <c r="Q215" s="191"/>
      <c r="R215" s="191"/>
      <c r="S215" s="191"/>
      <c r="T215" s="19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87" t="s">
        <v>265</v>
      </c>
      <c r="AU215" s="187" t="s">
        <v>90</v>
      </c>
      <c r="AV215" s="13" t="s">
        <v>87</v>
      </c>
      <c r="AW215" s="13" t="s">
        <v>35</v>
      </c>
      <c r="AX215" s="13" t="s">
        <v>79</v>
      </c>
      <c r="AY215" s="187" t="s">
        <v>255</v>
      </c>
    </row>
    <row r="216" s="14" customFormat="1">
      <c r="A216" s="14"/>
      <c r="B216" s="193"/>
      <c r="C216" s="14"/>
      <c r="D216" s="186" t="s">
        <v>265</v>
      </c>
      <c r="E216" s="194" t="s">
        <v>1</v>
      </c>
      <c r="F216" s="195" t="s">
        <v>90</v>
      </c>
      <c r="G216" s="14"/>
      <c r="H216" s="196">
        <v>2</v>
      </c>
      <c r="I216" s="197"/>
      <c r="J216" s="14"/>
      <c r="K216" s="14"/>
      <c r="L216" s="193"/>
      <c r="M216" s="198"/>
      <c r="N216" s="199"/>
      <c r="O216" s="199"/>
      <c r="P216" s="199"/>
      <c r="Q216" s="199"/>
      <c r="R216" s="199"/>
      <c r="S216" s="199"/>
      <c r="T216" s="20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194" t="s">
        <v>265</v>
      </c>
      <c r="AU216" s="194" t="s">
        <v>90</v>
      </c>
      <c r="AV216" s="14" t="s">
        <v>90</v>
      </c>
      <c r="AW216" s="14" t="s">
        <v>35</v>
      </c>
      <c r="AX216" s="14" t="s">
        <v>79</v>
      </c>
      <c r="AY216" s="194" t="s">
        <v>255</v>
      </c>
    </row>
    <row r="217" s="15" customFormat="1">
      <c r="A217" s="15"/>
      <c r="B217" s="201"/>
      <c r="C217" s="15"/>
      <c r="D217" s="186" t="s">
        <v>265</v>
      </c>
      <c r="E217" s="202" t="s">
        <v>1</v>
      </c>
      <c r="F217" s="203" t="s">
        <v>269</v>
      </c>
      <c r="G217" s="15"/>
      <c r="H217" s="204">
        <v>2</v>
      </c>
      <c r="I217" s="205"/>
      <c r="J217" s="15"/>
      <c r="K217" s="15"/>
      <c r="L217" s="201"/>
      <c r="M217" s="206"/>
      <c r="N217" s="207"/>
      <c r="O217" s="207"/>
      <c r="P217" s="207"/>
      <c r="Q217" s="207"/>
      <c r="R217" s="207"/>
      <c r="S217" s="207"/>
      <c r="T217" s="208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02" t="s">
        <v>265</v>
      </c>
      <c r="AU217" s="202" t="s">
        <v>90</v>
      </c>
      <c r="AV217" s="15" t="s">
        <v>270</v>
      </c>
      <c r="AW217" s="15" t="s">
        <v>35</v>
      </c>
      <c r="AX217" s="15" t="s">
        <v>87</v>
      </c>
      <c r="AY217" s="202" t="s">
        <v>255</v>
      </c>
    </row>
    <row r="218" s="2" customFormat="1" ht="37.8" customHeight="1">
      <c r="A218" s="38"/>
      <c r="B218" s="171"/>
      <c r="C218" s="172" t="s">
        <v>343</v>
      </c>
      <c r="D218" s="172" t="s">
        <v>258</v>
      </c>
      <c r="E218" s="173" t="s">
        <v>768</v>
      </c>
      <c r="F218" s="174" t="s">
        <v>769</v>
      </c>
      <c r="G218" s="175" t="s">
        <v>261</v>
      </c>
      <c r="H218" s="176">
        <v>2</v>
      </c>
      <c r="I218" s="177"/>
      <c r="J218" s="178">
        <f>ROUND(I218*H218,2)</f>
        <v>0</v>
      </c>
      <c r="K218" s="174" t="s">
        <v>262</v>
      </c>
      <c r="L218" s="39"/>
      <c r="M218" s="179" t="s">
        <v>1</v>
      </c>
      <c r="N218" s="180" t="s">
        <v>44</v>
      </c>
      <c r="O218" s="77"/>
      <c r="P218" s="181">
        <f>O218*H218</f>
        <v>0</v>
      </c>
      <c r="Q218" s="181">
        <v>0</v>
      </c>
      <c r="R218" s="181">
        <f>Q218*H218</f>
        <v>0</v>
      </c>
      <c r="S218" s="181">
        <v>0</v>
      </c>
      <c r="T218" s="18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83" t="s">
        <v>263</v>
      </c>
      <c r="AT218" s="183" t="s">
        <v>258</v>
      </c>
      <c r="AU218" s="183" t="s">
        <v>90</v>
      </c>
      <c r="AY218" s="19" t="s">
        <v>255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19" t="s">
        <v>87</v>
      </c>
      <c r="BK218" s="184">
        <f>ROUND(I218*H218,2)</f>
        <v>0</v>
      </c>
      <c r="BL218" s="19" t="s">
        <v>263</v>
      </c>
      <c r="BM218" s="183" t="s">
        <v>770</v>
      </c>
    </row>
    <row r="219" s="13" customFormat="1">
      <c r="A219" s="13"/>
      <c r="B219" s="185"/>
      <c r="C219" s="13"/>
      <c r="D219" s="186" t="s">
        <v>265</v>
      </c>
      <c r="E219" s="187" t="s">
        <v>1</v>
      </c>
      <c r="F219" s="188" t="s">
        <v>771</v>
      </c>
      <c r="G219" s="13"/>
      <c r="H219" s="187" t="s">
        <v>1</v>
      </c>
      <c r="I219" s="189"/>
      <c r="J219" s="13"/>
      <c r="K219" s="13"/>
      <c r="L219" s="185"/>
      <c r="M219" s="190"/>
      <c r="N219" s="191"/>
      <c r="O219" s="191"/>
      <c r="P219" s="191"/>
      <c r="Q219" s="191"/>
      <c r="R219" s="191"/>
      <c r="S219" s="191"/>
      <c r="T219" s="19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87" t="s">
        <v>265</v>
      </c>
      <c r="AU219" s="187" t="s">
        <v>90</v>
      </c>
      <c r="AV219" s="13" t="s">
        <v>87</v>
      </c>
      <c r="AW219" s="13" t="s">
        <v>35</v>
      </c>
      <c r="AX219" s="13" t="s">
        <v>79</v>
      </c>
      <c r="AY219" s="187" t="s">
        <v>255</v>
      </c>
    </row>
    <row r="220" s="14" customFormat="1">
      <c r="A220" s="14"/>
      <c r="B220" s="193"/>
      <c r="C220" s="14"/>
      <c r="D220" s="186" t="s">
        <v>265</v>
      </c>
      <c r="E220" s="194" t="s">
        <v>1</v>
      </c>
      <c r="F220" s="195" t="s">
        <v>87</v>
      </c>
      <c r="G220" s="14"/>
      <c r="H220" s="196">
        <v>1</v>
      </c>
      <c r="I220" s="197"/>
      <c r="J220" s="14"/>
      <c r="K220" s="14"/>
      <c r="L220" s="193"/>
      <c r="M220" s="198"/>
      <c r="N220" s="199"/>
      <c r="O220" s="199"/>
      <c r="P220" s="199"/>
      <c r="Q220" s="199"/>
      <c r="R220" s="199"/>
      <c r="S220" s="199"/>
      <c r="T220" s="20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194" t="s">
        <v>265</v>
      </c>
      <c r="AU220" s="194" t="s">
        <v>90</v>
      </c>
      <c r="AV220" s="14" t="s">
        <v>90</v>
      </c>
      <c r="AW220" s="14" t="s">
        <v>35</v>
      </c>
      <c r="AX220" s="14" t="s">
        <v>79</v>
      </c>
      <c r="AY220" s="194" t="s">
        <v>255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772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87</v>
      </c>
      <c r="G222" s="14"/>
      <c r="H222" s="196">
        <v>1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2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348</v>
      </c>
      <c r="D224" s="209" t="s">
        <v>277</v>
      </c>
      <c r="E224" s="210" t="s">
        <v>773</v>
      </c>
      <c r="F224" s="211" t="s">
        <v>774</v>
      </c>
      <c r="G224" s="212" t="s">
        <v>261</v>
      </c>
      <c r="H224" s="213">
        <v>2</v>
      </c>
      <c r="I224" s="214"/>
      <c r="J224" s="215">
        <f>ROUND(I224*H224,2)</f>
        <v>0</v>
      </c>
      <c r="K224" s="211" t="s">
        <v>262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0.021000000000000001</v>
      </c>
      <c r="R224" s="181">
        <f>Q224*H224</f>
        <v>0.042000000000000003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397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263</v>
      </c>
      <c r="BM224" s="183" t="s">
        <v>775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771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3" customFormat="1">
      <c r="A227" s="13"/>
      <c r="B227" s="185"/>
      <c r="C227" s="13"/>
      <c r="D227" s="186" t="s">
        <v>265</v>
      </c>
      <c r="E227" s="187" t="s">
        <v>1</v>
      </c>
      <c r="F227" s="188" t="s">
        <v>772</v>
      </c>
      <c r="G227" s="13"/>
      <c r="H227" s="187" t="s">
        <v>1</v>
      </c>
      <c r="I227" s="189"/>
      <c r="J227" s="13"/>
      <c r="K227" s="13"/>
      <c r="L227" s="185"/>
      <c r="M227" s="190"/>
      <c r="N227" s="191"/>
      <c r="O227" s="191"/>
      <c r="P227" s="191"/>
      <c r="Q227" s="191"/>
      <c r="R227" s="191"/>
      <c r="S227" s="191"/>
      <c r="T227" s="19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87" t="s">
        <v>265</v>
      </c>
      <c r="AU227" s="187" t="s">
        <v>90</v>
      </c>
      <c r="AV227" s="13" t="s">
        <v>87</v>
      </c>
      <c r="AW227" s="13" t="s">
        <v>35</v>
      </c>
      <c r="AX227" s="13" t="s">
        <v>79</v>
      </c>
      <c r="AY227" s="187" t="s">
        <v>255</v>
      </c>
    </row>
    <row r="228" s="14" customFormat="1">
      <c r="A228" s="14"/>
      <c r="B228" s="193"/>
      <c r="C228" s="14"/>
      <c r="D228" s="186" t="s">
        <v>265</v>
      </c>
      <c r="E228" s="194" t="s">
        <v>1</v>
      </c>
      <c r="F228" s="195" t="s">
        <v>87</v>
      </c>
      <c r="G228" s="14"/>
      <c r="H228" s="196">
        <v>1</v>
      </c>
      <c r="I228" s="197"/>
      <c r="J228" s="14"/>
      <c r="K228" s="14"/>
      <c r="L228" s="193"/>
      <c r="M228" s="198"/>
      <c r="N228" s="199"/>
      <c r="O228" s="199"/>
      <c r="P228" s="199"/>
      <c r="Q228" s="199"/>
      <c r="R228" s="199"/>
      <c r="S228" s="199"/>
      <c r="T228" s="20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194" t="s">
        <v>265</v>
      </c>
      <c r="AU228" s="194" t="s">
        <v>90</v>
      </c>
      <c r="AV228" s="14" t="s">
        <v>90</v>
      </c>
      <c r="AW228" s="14" t="s">
        <v>35</v>
      </c>
      <c r="AX228" s="14" t="s">
        <v>79</v>
      </c>
      <c r="AY228" s="194" t="s">
        <v>255</v>
      </c>
    </row>
    <row r="229" s="15" customFormat="1">
      <c r="A229" s="15"/>
      <c r="B229" s="201"/>
      <c r="C229" s="15"/>
      <c r="D229" s="186" t="s">
        <v>265</v>
      </c>
      <c r="E229" s="202" t="s">
        <v>1</v>
      </c>
      <c r="F229" s="203" t="s">
        <v>269</v>
      </c>
      <c r="G229" s="15"/>
      <c r="H229" s="204">
        <v>2</v>
      </c>
      <c r="I229" s="205"/>
      <c r="J229" s="15"/>
      <c r="K229" s="15"/>
      <c r="L229" s="201"/>
      <c r="M229" s="206"/>
      <c r="N229" s="207"/>
      <c r="O229" s="207"/>
      <c r="P229" s="207"/>
      <c r="Q229" s="207"/>
      <c r="R229" s="207"/>
      <c r="S229" s="207"/>
      <c r="T229" s="20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02" t="s">
        <v>265</v>
      </c>
      <c r="AU229" s="202" t="s">
        <v>90</v>
      </c>
      <c r="AV229" s="15" t="s">
        <v>270</v>
      </c>
      <c r="AW229" s="15" t="s">
        <v>35</v>
      </c>
      <c r="AX229" s="15" t="s">
        <v>87</v>
      </c>
      <c r="AY229" s="202" t="s">
        <v>255</v>
      </c>
    </row>
    <row r="230" s="2" customFormat="1" ht="24.15" customHeight="1">
      <c r="A230" s="38"/>
      <c r="B230" s="171"/>
      <c r="C230" s="172" t="s">
        <v>7</v>
      </c>
      <c r="D230" s="172" t="s">
        <v>258</v>
      </c>
      <c r="E230" s="173" t="s">
        <v>776</v>
      </c>
      <c r="F230" s="174" t="s">
        <v>777</v>
      </c>
      <c r="G230" s="175" t="s">
        <v>261</v>
      </c>
      <c r="H230" s="176">
        <v>2</v>
      </c>
      <c r="I230" s="177"/>
      <c r="J230" s="178">
        <f>ROUND(I230*H230,2)</f>
        <v>0</v>
      </c>
      <c r="K230" s="174" t="s">
        <v>262</v>
      </c>
      <c r="L230" s="39"/>
      <c r="M230" s="179" t="s">
        <v>1</v>
      </c>
      <c r="N230" s="180" t="s">
        <v>44</v>
      </c>
      <c r="O230" s="77"/>
      <c r="P230" s="181">
        <f>O230*H230</f>
        <v>0</v>
      </c>
      <c r="Q230" s="181">
        <v>0</v>
      </c>
      <c r="R230" s="181">
        <f>Q230*H230</f>
        <v>0</v>
      </c>
      <c r="S230" s="181">
        <v>0</v>
      </c>
      <c r="T230" s="18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83" t="s">
        <v>263</v>
      </c>
      <c r="AT230" s="183" t="s">
        <v>258</v>
      </c>
      <c r="AU230" s="183" t="s">
        <v>90</v>
      </c>
      <c r="AY230" s="19" t="s">
        <v>255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19" t="s">
        <v>87</v>
      </c>
      <c r="BK230" s="184">
        <f>ROUND(I230*H230,2)</f>
        <v>0</v>
      </c>
      <c r="BL230" s="19" t="s">
        <v>263</v>
      </c>
      <c r="BM230" s="183" t="s">
        <v>778</v>
      </c>
    </row>
    <row r="231" s="14" customFormat="1">
      <c r="A231" s="14"/>
      <c r="B231" s="193"/>
      <c r="C231" s="14"/>
      <c r="D231" s="186" t="s">
        <v>265</v>
      </c>
      <c r="E231" s="194" t="s">
        <v>1</v>
      </c>
      <c r="F231" s="195" t="s">
        <v>90</v>
      </c>
      <c r="G231" s="14"/>
      <c r="H231" s="196">
        <v>2</v>
      </c>
      <c r="I231" s="197"/>
      <c r="J231" s="14"/>
      <c r="K231" s="14"/>
      <c r="L231" s="193"/>
      <c r="M231" s="198"/>
      <c r="N231" s="199"/>
      <c r="O231" s="199"/>
      <c r="P231" s="199"/>
      <c r="Q231" s="199"/>
      <c r="R231" s="199"/>
      <c r="S231" s="199"/>
      <c r="T231" s="20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194" t="s">
        <v>265</v>
      </c>
      <c r="AU231" s="194" t="s">
        <v>90</v>
      </c>
      <c r="AV231" s="14" t="s">
        <v>90</v>
      </c>
      <c r="AW231" s="14" t="s">
        <v>35</v>
      </c>
      <c r="AX231" s="14" t="s">
        <v>87</v>
      </c>
      <c r="AY231" s="194" t="s">
        <v>255</v>
      </c>
    </row>
    <row r="232" s="2" customFormat="1" ht="16.5" customHeight="1">
      <c r="A232" s="38"/>
      <c r="B232" s="171"/>
      <c r="C232" s="209" t="s">
        <v>357</v>
      </c>
      <c r="D232" s="209" t="s">
        <v>277</v>
      </c>
      <c r="E232" s="210" t="s">
        <v>779</v>
      </c>
      <c r="F232" s="211" t="s">
        <v>780</v>
      </c>
      <c r="G232" s="212" t="s">
        <v>261</v>
      </c>
      <c r="H232" s="213">
        <v>2</v>
      </c>
      <c r="I232" s="214"/>
      <c r="J232" s="215">
        <f>ROUND(I232*H232,2)</f>
        <v>0</v>
      </c>
      <c r="K232" s="211" t="s">
        <v>262</v>
      </c>
      <c r="L232" s="216"/>
      <c r="M232" s="217" t="s">
        <v>1</v>
      </c>
      <c r="N232" s="218" t="s">
        <v>44</v>
      </c>
      <c r="O232" s="77"/>
      <c r="P232" s="181">
        <f>O232*H232</f>
        <v>0</v>
      </c>
      <c r="Q232" s="181">
        <v>0.00014999999999999999</v>
      </c>
      <c r="R232" s="181">
        <f>Q232*H232</f>
        <v>0.00029999999999999997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397</v>
      </c>
      <c r="AT232" s="183" t="s">
        <v>277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263</v>
      </c>
      <c r="BM232" s="183" t="s">
        <v>781</v>
      </c>
    </row>
    <row r="233" s="2" customFormat="1" ht="24.15" customHeight="1">
      <c r="A233" s="38"/>
      <c r="B233" s="171"/>
      <c r="C233" s="172" t="s">
        <v>362</v>
      </c>
      <c r="D233" s="172" t="s">
        <v>258</v>
      </c>
      <c r="E233" s="173" t="s">
        <v>782</v>
      </c>
      <c r="F233" s="174" t="s">
        <v>783</v>
      </c>
      <c r="G233" s="175" t="s">
        <v>261</v>
      </c>
      <c r="H233" s="176">
        <v>2</v>
      </c>
      <c r="I233" s="177"/>
      <c r="J233" s="178">
        <f>ROUND(I233*H233,2)</f>
        <v>0</v>
      </c>
      <c r="K233" s="174" t="s">
        <v>262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0.00044999999999999999</v>
      </c>
      <c r="T233" s="182">
        <f>S233*H233</f>
        <v>0.00089999999999999998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263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263</v>
      </c>
      <c r="BM233" s="183" t="s">
        <v>784</v>
      </c>
    </row>
    <row r="234" s="14" customFormat="1">
      <c r="A234" s="14"/>
      <c r="B234" s="193"/>
      <c r="C234" s="14"/>
      <c r="D234" s="186" t="s">
        <v>265</v>
      </c>
      <c r="E234" s="194" t="s">
        <v>1</v>
      </c>
      <c r="F234" s="195" t="s">
        <v>90</v>
      </c>
      <c r="G234" s="14"/>
      <c r="H234" s="196">
        <v>2</v>
      </c>
      <c r="I234" s="197"/>
      <c r="J234" s="14"/>
      <c r="K234" s="14"/>
      <c r="L234" s="193"/>
      <c r="M234" s="198"/>
      <c r="N234" s="199"/>
      <c r="O234" s="199"/>
      <c r="P234" s="199"/>
      <c r="Q234" s="199"/>
      <c r="R234" s="199"/>
      <c r="S234" s="199"/>
      <c r="T234" s="20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194" t="s">
        <v>265</v>
      </c>
      <c r="AU234" s="194" t="s">
        <v>90</v>
      </c>
      <c r="AV234" s="14" t="s">
        <v>90</v>
      </c>
      <c r="AW234" s="14" t="s">
        <v>35</v>
      </c>
      <c r="AX234" s="14" t="s">
        <v>87</v>
      </c>
      <c r="AY234" s="194" t="s">
        <v>255</v>
      </c>
    </row>
    <row r="235" s="2" customFormat="1" ht="24.15" customHeight="1">
      <c r="A235" s="38"/>
      <c r="B235" s="171"/>
      <c r="C235" s="172" t="s">
        <v>366</v>
      </c>
      <c r="D235" s="172" t="s">
        <v>258</v>
      </c>
      <c r="E235" s="173" t="s">
        <v>785</v>
      </c>
      <c r="F235" s="174" t="s">
        <v>786</v>
      </c>
      <c r="G235" s="175" t="s">
        <v>297</v>
      </c>
      <c r="H235" s="176">
        <v>9.5999999999999996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263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263</v>
      </c>
      <c r="BM235" s="183" t="s">
        <v>787</v>
      </c>
    </row>
    <row r="236" s="14" customFormat="1">
      <c r="A236" s="14"/>
      <c r="B236" s="193"/>
      <c r="C236" s="14"/>
      <c r="D236" s="186" t="s">
        <v>265</v>
      </c>
      <c r="E236" s="194" t="s">
        <v>1</v>
      </c>
      <c r="F236" s="195" t="s">
        <v>788</v>
      </c>
      <c r="G236" s="14"/>
      <c r="H236" s="196">
        <v>9.5999999999999996</v>
      </c>
      <c r="I236" s="197"/>
      <c r="J236" s="14"/>
      <c r="K236" s="14"/>
      <c r="L236" s="193"/>
      <c r="M236" s="198"/>
      <c r="N236" s="199"/>
      <c r="O236" s="199"/>
      <c r="P236" s="199"/>
      <c r="Q236" s="199"/>
      <c r="R236" s="199"/>
      <c r="S236" s="199"/>
      <c r="T236" s="20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194" t="s">
        <v>265</v>
      </c>
      <c r="AU236" s="194" t="s">
        <v>90</v>
      </c>
      <c r="AV236" s="14" t="s">
        <v>90</v>
      </c>
      <c r="AW236" s="14" t="s">
        <v>35</v>
      </c>
      <c r="AX236" s="14" t="s">
        <v>79</v>
      </c>
      <c r="AY236" s="194" t="s">
        <v>255</v>
      </c>
    </row>
    <row r="237" s="15" customFormat="1">
      <c r="A237" s="15"/>
      <c r="B237" s="201"/>
      <c r="C237" s="15"/>
      <c r="D237" s="186" t="s">
        <v>265</v>
      </c>
      <c r="E237" s="202" t="s">
        <v>1</v>
      </c>
      <c r="F237" s="203" t="s">
        <v>269</v>
      </c>
      <c r="G237" s="15"/>
      <c r="H237" s="204">
        <v>9.5999999999999996</v>
      </c>
      <c r="I237" s="205"/>
      <c r="J237" s="15"/>
      <c r="K237" s="15"/>
      <c r="L237" s="201"/>
      <c r="M237" s="206"/>
      <c r="N237" s="207"/>
      <c r="O237" s="207"/>
      <c r="P237" s="207"/>
      <c r="Q237" s="207"/>
      <c r="R237" s="207"/>
      <c r="S237" s="207"/>
      <c r="T237" s="20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02" t="s">
        <v>265</v>
      </c>
      <c r="AU237" s="202" t="s">
        <v>90</v>
      </c>
      <c r="AV237" s="15" t="s">
        <v>270</v>
      </c>
      <c r="AW237" s="15" t="s">
        <v>35</v>
      </c>
      <c r="AX237" s="15" t="s">
        <v>87</v>
      </c>
      <c r="AY237" s="202" t="s">
        <v>255</v>
      </c>
    </row>
    <row r="238" s="2" customFormat="1" ht="24.15" customHeight="1">
      <c r="A238" s="38"/>
      <c r="B238" s="171"/>
      <c r="C238" s="172" t="s">
        <v>371</v>
      </c>
      <c r="D238" s="172" t="s">
        <v>258</v>
      </c>
      <c r="E238" s="173" t="s">
        <v>789</v>
      </c>
      <c r="F238" s="174" t="s">
        <v>790</v>
      </c>
      <c r="G238" s="175" t="s">
        <v>261</v>
      </c>
      <c r="H238" s="176">
        <v>2</v>
      </c>
      <c r="I238" s="177"/>
      <c r="J238" s="178">
        <f>ROUND(I238*H238,2)</f>
        <v>0</v>
      </c>
      <c r="K238" s="174" t="s">
        <v>262</v>
      </c>
      <c r="L238" s="39"/>
      <c r="M238" s="179" t="s">
        <v>1</v>
      </c>
      <c r="N238" s="180" t="s">
        <v>44</v>
      </c>
      <c r="O238" s="77"/>
      <c r="P238" s="181">
        <f>O238*H238</f>
        <v>0</v>
      </c>
      <c r="Q238" s="181">
        <v>0</v>
      </c>
      <c r="R238" s="181">
        <f>Q238*H238</f>
        <v>0</v>
      </c>
      <c r="S238" s="181">
        <v>0.024</v>
      </c>
      <c r="T238" s="182">
        <f>S238*H238</f>
        <v>0.048000000000000001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83" t="s">
        <v>263</v>
      </c>
      <c r="AT238" s="183" t="s">
        <v>258</v>
      </c>
      <c r="AU238" s="183" t="s">
        <v>90</v>
      </c>
      <c r="AY238" s="19" t="s">
        <v>255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19" t="s">
        <v>87</v>
      </c>
      <c r="BK238" s="184">
        <f>ROUND(I238*H238,2)</f>
        <v>0</v>
      </c>
      <c r="BL238" s="19" t="s">
        <v>263</v>
      </c>
      <c r="BM238" s="183" t="s">
        <v>791</v>
      </c>
    </row>
    <row r="239" s="13" customFormat="1">
      <c r="A239" s="13"/>
      <c r="B239" s="185"/>
      <c r="C239" s="13"/>
      <c r="D239" s="186" t="s">
        <v>265</v>
      </c>
      <c r="E239" s="187" t="s">
        <v>1</v>
      </c>
      <c r="F239" s="188" t="s">
        <v>792</v>
      </c>
      <c r="G239" s="13"/>
      <c r="H239" s="187" t="s">
        <v>1</v>
      </c>
      <c r="I239" s="189"/>
      <c r="J239" s="13"/>
      <c r="K239" s="13"/>
      <c r="L239" s="185"/>
      <c r="M239" s="190"/>
      <c r="N239" s="191"/>
      <c r="O239" s="191"/>
      <c r="P239" s="191"/>
      <c r="Q239" s="191"/>
      <c r="R239" s="191"/>
      <c r="S239" s="191"/>
      <c r="T239" s="19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87" t="s">
        <v>265</v>
      </c>
      <c r="AU239" s="187" t="s">
        <v>90</v>
      </c>
      <c r="AV239" s="13" t="s">
        <v>87</v>
      </c>
      <c r="AW239" s="13" t="s">
        <v>35</v>
      </c>
      <c r="AX239" s="13" t="s">
        <v>79</v>
      </c>
      <c r="AY239" s="187" t="s">
        <v>255</v>
      </c>
    </row>
    <row r="240" s="14" customFormat="1">
      <c r="A240" s="14"/>
      <c r="B240" s="193"/>
      <c r="C240" s="14"/>
      <c r="D240" s="186" t="s">
        <v>265</v>
      </c>
      <c r="E240" s="194" t="s">
        <v>1</v>
      </c>
      <c r="F240" s="195" t="s">
        <v>90</v>
      </c>
      <c r="G240" s="14"/>
      <c r="H240" s="196">
        <v>2</v>
      </c>
      <c r="I240" s="197"/>
      <c r="J240" s="14"/>
      <c r="K240" s="14"/>
      <c r="L240" s="193"/>
      <c r="M240" s="198"/>
      <c r="N240" s="199"/>
      <c r="O240" s="199"/>
      <c r="P240" s="199"/>
      <c r="Q240" s="199"/>
      <c r="R240" s="199"/>
      <c r="S240" s="199"/>
      <c r="T240" s="20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194" t="s">
        <v>265</v>
      </c>
      <c r="AU240" s="194" t="s">
        <v>90</v>
      </c>
      <c r="AV240" s="14" t="s">
        <v>90</v>
      </c>
      <c r="AW240" s="14" t="s">
        <v>35</v>
      </c>
      <c r="AX240" s="14" t="s">
        <v>87</v>
      </c>
      <c r="AY240" s="194" t="s">
        <v>255</v>
      </c>
    </row>
    <row r="241" s="2" customFormat="1" ht="24.15" customHeight="1">
      <c r="A241" s="38"/>
      <c r="B241" s="171"/>
      <c r="C241" s="172" t="s">
        <v>375</v>
      </c>
      <c r="D241" s="172" t="s">
        <v>258</v>
      </c>
      <c r="E241" s="173" t="s">
        <v>793</v>
      </c>
      <c r="F241" s="174" t="s">
        <v>794</v>
      </c>
      <c r="G241" s="175" t="s">
        <v>261</v>
      </c>
      <c r="H241" s="176">
        <v>2</v>
      </c>
      <c r="I241" s="177"/>
      <c r="J241" s="178">
        <f>ROUND(I241*H241,2)</f>
        <v>0</v>
      </c>
      <c r="K241" s="174" t="s">
        <v>262</v>
      </c>
      <c r="L241" s="39"/>
      <c r="M241" s="179" t="s">
        <v>1</v>
      </c>
      <c r="N241" s="180" t="s">
        <v>44</v>
      </c>
      <c r="O241" s="77"/>
      <c r="P241" s="181">
        <f>O241*H241</f>
        <v>0</v>
      </c>
      <c r="Q241" s="181">
        <v>0</v>
      </c>
      <c r="R241" s="181">
        <f>Q241*H241</f>
        <v>0</v>
      </c>
      <c r="S241" s="181">
        <v>0</v>
      </c>
      <c r="T241" s="18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83" t="s">
        <v>263</v>
      </c>
      <c r="AT241" s="183" t="s">
        <v>258</v>
      </c>
      <c r="AU241" s="183" t="s">
        <v>90</v>
      </c>
      <c r="AY241" s="19" t="s">
        <v>255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19" t="s">
        <v>87</v>
      </c>
      <c r="BK241" s="184">
        <f>ROUND(I241*H241,2)</f>
        <v>0</v>
      </c>
      <c r="BL241" s="19" t="s">
        <v>263</v>
      </c>
      <c r="BM241" s="183" t="s">
        <v>795</v>
      </c>
    </row>
    <row r="242" s="13" customFormat="1">
      <c r="A242" s="13"/>
      <c r="B242" s="185"/>
      <c r="C242" s="13"/>
      <c r="D242" s="186" t="s">
        <v>265</v>
      </c>
      <c r="E242" s="187" t="s">
        <v>1</v>
      </c>
      <c r="F242" s="188" t="s">
        <v>766</v>
      </c>
      <c r="G242" s="13"/>
      <c r="H242" s="187" t="s">
        <v>1</v>
      </c>
      <c r="I242" s="189"/>
      <c r="J242" s="13"/>
      <c r="K242" s="13"/>
      <c r="L242" s="185"/>
      <c r="M242" s="190"/>
      <c r="N242" s="191"/>
      <c r="O242" s="191"/>
      <c r="P242" s="191"/>
      <c r="Q242" s="191"/>
      <c r="R242" s="191"/>
      <c r="S242" s="191"/>
      <c r="T242" s="19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187" t="s">
        <v>265</v>
      </c>
      <c r="AU242" s="187" t="s">
        <v>90</v>
      </c>
      <c r="AV242" s="13" t="s">
        <v>87</v>
      </c>
      <c r="AW242" s="13" t="s">
        <v>35</v>
      </c>
      <c r="AX242" s="13" t="s">
        <v>79</v>
      </c>
      <c r="AY242" s="187" t="s">
        <v>255</v>
      </c>
    </row>
    <row r="243" s="13" customFormat="1">
      <c r="A243" s="13"/>
      <c r="B243" s="185"/>
      <c r="C243" s="13"/>
      <c r="D243" s="186" t="s">
        <v>265</v>
      </c>
      <c r="E243" s="187" t="s">
        <v>1</v>
      </c>
      <c r="F243" s="188" t="s">
        <v>767</v>
      </c>
      <c r="G243" s="13"/>
      <c r="H243" s="187" t="s">
        <v>1</v>
      </c>
      <c r="I243" s="189"/>
      <c r="J243" s="13"/>
      <c r="K243" s="13"/>
      <c r="L243" s="185"/>
      <c r="M243" s="190"/>
      <c r="N243" s="191"/>
      <c r="O243" s="191"/>
      <c r="P243" s="191"/>
      <c r="Q243" s="191"/>
      <c r="R243" s="191"/>
      <c r="S243" s="191"/>
      <c r="T243" s="19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87" t="s">
        <v>265</v>
      </c>
      <c r="AU243" s="187" t="s">
        <v>90</v>
      </c>
      <c r="AV243" s="13" t="s">
        <v>87</v>
      </c>
      <c r="AW243" s="13" t="s">
        <v>35</v>
      </c>
      <c r="AX243" s="13" t="s">
        <v>79</v>
      </c>
      <c r="AY243" s="187" t="s">
        <v>255</v>
      </c>
    </row>
    <row r="244" s="14" customFormat="1">
      <c r="A244" s="14"/>
      <c r="B244" s="193"/>
      <c r="C244" s="14"/>
      <c r="D244" s="186" t="s">
        <v>265</v>
      </c>
      <c r="E244" s="194" t="s">
        <v>1</v>
      </c>
      <c r="F244" s="195" t="s">
        <v>90</v>
      </c>
      <c r="G244" s="14"/>
      <c r="H244" s="196">
        <v>2</v>
      </c>
      <c r="I244" s="197"/>
      <c r="J244" s="14"/>
      <c r="K244" s="14"/>
      <c r="L244" s="193"/>
      <c r="M244" s="198"/>
      <c r="N244" s="199"/>
      <c r="O244" s="199"/>
      <c r="P244" s="199"/>
      <c r="Q244" s="199"/>
      <c r="R244" s="199"/>
      <c r="S244" s="199"/>
      <c r="T244" s="20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194" t="s">
        <v>265</v>
      </c>
      <c r="AU244" s="194" t="s">
        <v>90</v>
      </c>
      <c r="AV244" s="14" t="s">
        <v>90</v>
      </c>
      <c r="AW244" s="14" t="s">
        <v>35</v>
      </c>
      <c r="AX244" s="14" t="s">
        <v>79</v>
      </c>
      <c r="AY244" s="194" t="s">
        <v>255</v>
      </c>
    </row>
    <row r="245" s="15" customFormat="1">
      <c r="A245" s="15"/>
      <c r="B245" s="201"/>
      <c r="C245" s="15"/>
      <c r="D245" s="186" t="s">
        <v>265</v>
      </c>
      <c r="E245" s="202" t="s">
        <v>1</v>
      </c>
      <c r="F245" s="203" t="s">
        <v>269</v>
      </c>
      <c r="G245" s="15"/>
      <c r="H245" s="204">
        <v>2</v>
      </c>
      <c r="I245" s="205"/>
      <c r="J245" s="15"/>
      <c r="K245" s="15"/>
      <c r="L245" s="201"/>
      <c r="M245" s="206"/>
      <c r="N245" s="207"/>
      <c r="O245" s="207"/>
      <c r="P245" s="207"/>
      <c r="Q245" s="207"/>
      <c r="R245" s="207"/>
      <c r="S245" s="207"/>
      <c r="T245" s="208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02" t="s">
        <v>265</v>
      </c>
      <c r="AU245" s="202" t="s">
        <v>90</v>
      </c>
      <c r="AV245" s="15" t="s">
        <v>270</v>
      </c>
      <c r="AW245" s="15" t="s">
        <v>35</v>
      </c>
      <c r="AX245" s="15" t="s">
        <v>87</v>
      </c>
      <c r="AY245" s="202" t="s">
        <v>255</v>
      </c>
    </row>
    <row r="246" s="2" customFormat="1" ht="24.15" customHeight="1">
      <c r="A246" s="38"/>
      <c r="B246" s="171"/>
      <c r="C246" s="209" t="s">
        <v>379</v>
      </c>
      <c r="D246" s="209" t="s">
        <v>277</v>
      </c>
      <c r="E246" s="210" t="s">
        <v>796</v>
      </c>
      <c r="F246" s="211" t="s">
        <v>797</v>
      </c>
      <c r="G246" s="212" t="s">
        <v>261</v>
      </c>
      <c r="H246" s="213">
        <v>2</v>
      </c>
      <c r="I246" s="214"/>
      <c r="J246" s="215">
        <f>ROUND(I246*H246,2)</f>
        <v>0</v>
      </c>
      <c r="K246" s="211" t="s">
        <v>262</v>
      </c>
      <c r="L246" s="216"/>
      <c r="M246" s="217" t="s">
        <v>1</v>
      </c>
      <c r="N246" s="218" t="s">
        <v>44</v>
      </c>
      <c r="O246" s="77"/>
      <c r="P246" s="181">
        <f>O246*H246</f>
        <v>0</v>
      </c>
      <c r="Q246" s="181">
        <v>0.00085999999999999998</v>
      </c>
      <c r="R246" s="181">
        <f>Q246*H246</f>
        <v>0.00172</v>
      </c>
      <c r="S246" s="181">
        <v>0</v>
      </c>
      <c r="T246" s="18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3" t="s">
        <v>397</v>
      </c>
      <c r="AT246" s="183" t="s">
        <v>277</v>
      </c>
      <c r="AU246" s="183" t="s">
        <v>90</v>
      </c>
      <c r="AY246" s="19" t="s">
        <v>255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19" t="s">
        <v>87</v>
      </c>
      <c r="BK246" s="184">
        <f>ROUND(I246*H246,2)</f>
        <v>0</v>
      </c>
      <c r="BL246" s="19" t="s">
        <v>263</v>
      </c>
      <c r="BM246" s="183" t="s">
        <v>798</v>
      </c>
    </row>
    <row r="247" s="13" customFormat="1">
      <c r="A247" s="13"/>
      <c r="B247" s="185"/>
      <c r="C247" s="13"/>
      <c r="D247" s="186" t="s">
        <v>265</v>
      </c>
      <c r="E247" s="187" t="s">
        <v>1</v>
      </c>
      <c r="F247" s="188" t="s">
        <v>766</v>
      </c>
      <c r="G247" s="13"/>
      <c r="H247" s="187" t="s">
        <v>1</v>
      </c>
      <c r="I247" s="189"/>
      <c r="J247" s="13"/>
      <c r="K247" s="13"/>
      <c r="L247" s="185"/>
      <c r="M247" s="190"/>
      <c r="N247" s="191"/>
      <c r="O247" s="191"/>
      <c r="P247" s="191"/>
      <c r="Q247" s="191"/>
      <c r="R247" s="191"/>
      <c r="S247" s="191"/>
      <c r="T247" s="19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187" t="s">
        <v>265</v>
      </c>
      <c r="AU247" s="187" t="s">
        <v>90</v>
      </c>
      <c r="AV247" s="13" t="s">
        <v>87</v>
      </c>
      <c r="AW247" s="13" t="s">
        <v>35</v>
      </c>
      <c r="AX247" s="13" t="s">
        <v>79</v>
      </c>
      <c r="AY247" s="187" t="s">
        <v>255</v>
      </c>
    </row>
    <row r="248" s="13" customFormat="1">
      <c r="A248" s="13"/>
      <c r="B248" s="185"/>
      <c r="C248" s="13"/>
      <c r="D248" s="186" t="s">
        <v>265</v>
      </c>
      <c r="E248" s="187" t="s">
        <v>1</v>
      </c>
      <c r="F248" s="188" t="s">
        <v>767</v>
      </c>
      <c r="G248" s="13"/>
      <c r="H248" s="187" t="s">
        <v>1</v>
      </c>
      <c r="I248" s="189"/>
      <c r="J248" s="13"/>
      <c r="K248" s="13"/>
      <c r="L248" s="185"/>
      <c r="M248" s="190"/>
      <c r="N248" s="191"/>
      <c r="O248" s="191"/>
      <c r="P248" s="191"/>
      <c r="Q248" s="191"/>
      <c r="R248" s="191"/>
      <c r="S248" s="191"/>
      <c r="T248" s="19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87" t="s">
        <v>265</v>
      </c>
      <c r="AU248" s="187" t="s">
        <v>90</v>
      </c>
      <c r="AV248" s="13" t="s">
        <v>87</v>
      </c>
      <c r="AW248" s="13" t="s">
        <v>35</v>
      </c>
      <c r="AX248" s="13" t="s">
        <v>79</v>
      </c>
      <c r="AY248" s="187" t="s">
        <v>255</v>
      </c>
    </row>
    <row r="249" s="14" customFormat="1">
      <c r="A249" s="14"/>
      <c r="B249" s="193"/>
      <c r="C249" s="14"/>
      <c r="D249" s="186" t="s">
        <v>265</v>
      </c>
      <c r="E249" s="194" t="s">
        <v>1</v>
      </c>
      <c r="F249" s="195" t="s">
        <v>90</v>
      </c>
      <c r="G249" s="14"/>
      <c r="H249" s="196">
        <v>2</v>
      </c>
      <c r="I249" s="197"/>
      <c r="J249" s="14"/>
      <c r="K249" s="14"/>
      <c r="L249" s="193"/>
      <c r="M249" s="198"/>
      <c r="N249" s="199"/>
      <c r="O249" s="199"/>
      <c r="P249" s="199"/>
      <c r="Q249" s="199"/>
      <c r="R249" s="199"/>
      <c r="S249" s="199"/>
      <c r="T249" s="20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194" t="s">
        <v>265</v>
      </c>
      <c r="AU249" s="194" t="s">
        <v>90</v>
      </c>
      <c r="AV249" s="14" t="s">
        <v>90</v>
      </c>
      <c r="AW249" s="14" t="s">
        <v>35</v>
      </c>
      <c r="AX249" s="14" t="s">
        <v>87</v>
      </c>
      <c r="AY249" s="194" t="s">
        <v>255</v>
      </c>
    </row>
    <row r="250" s="2" customFormat="1" ht="24.15" customHeight="1">
      <c r="A250" s="38"/>
      <c r="B250" s="171"/>
      <c r="C250" s="172" t="s">
        <v>383</v>
      </c>
      <c r="D250" s="172" t="s">
        <v>258</v>
      </c>
      <c r="E250" s="173" t="s">
        <v>799</v>
      </c>
      <c r="F250" s="174" t="s">
        <v>800</v>
      </c>
      <c r="G250" s="175" t="s">
        <v>261</v>
      </c>
      <c r="H250" s="176">
        <v>2</v>
      </c>
      <c r="I250" s="177"/>
      <c r="J250" s="178">
        <f>ROUND(I250*H250,2)</f>
        <v>0</v>
      </c>
      <c r="K250" s="174" t="s">
        <v>1</v>
      </c>
      <c r="L250" s="39"/>
      <c r="M250" s="179" t="s">
        <v>1</v>
      </c>
      <c r="N250" s="180" t="s">
        <v>44</v>
      </c>
      <c r="O250" s="77"/>
      <c r="P250" s="181">
        <f>O250*H250</f>
        <v>0</v>
      </c>
      <c r="Q250" s="181">
        <v>0</v>
      </c>
      <c r="R250" s="181">
        <f>Q250*H250</f>
        <v>0</v>
      </c>
      <c r="S250" s="181">
        <v>0</v>
      </c>
      <c r="T250" s="18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83" t="s">
        <v>263</v>
      </c>
      <c r="AT250" s="183" t="s">
        <v>258</v>
      </c>
      <c r="AU250" s="183" t="s">
        <v>90</v>
      </c>
      <c r="AY250" s="19" t="s">
        <v>255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19" t="s">
        <v>87</v>
      </c>
      <c r="BK250" s="184">
        <f>ROUND(I250*H250,2)</f>
        <v>0</v>
      </c>
      <c r="BL250" s="19" t="s">
        <v>263</v>
      </c>
      <c r="BM250" s="183" t="s">
        <v>801</v>
      </c>
    </row>
    <row r="251" s="14" customFormat="1">
      <c r="A251" s="14"/>
      <c r="B251" s="193"/>
      <c r="C251" s="14"/>
      <c r="D251" s="186" t="s">
        <v>265</v>
      </c>
      <c r="E251" s="194" t="s">
        <v>1</v>
      </c>
      <c r="F251" s="195" t="s">
        <v>90</v>
      </c>
      <c r="G251" s="14"/>
      <c r="H251" s="196">
        <v>2</v>
      </c>
      <c r="I251" s="197"/>
      <c r="J251" s="14"/>
      <c r="K251" s="14"/>
      <c r="L251" s="193"/>
      <c r="M251" s="198"/>
      <c r="N251" s="199"/>
      <c r="O251" s="199"/>
      <c r="P251" s="199"/>
      <c r="Q251" s="199"/>
      <c r="R251" s="199"/>
      <c r="S251" s="199"/>
      <c r="T251" s="200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194" t="s">
        <v>265</v>
      </c>
      <c r="AU251" s="194" t="s">
        <v>90</v>
      </c>
      <c r="AV251" s="14" t="s">
        <v>90</v>
      </c>
      <c r="AW251" s="14" t="s">
        <v>35</v>
      </c>
      <c r="AX251" s="14" t="s">
        <v>87</v>
      </c>
      <c r="AY251" s="194" t="s">
        <v>255</v>
      </c>
    </row>
    <row r="252" s="2" customFormat="1" ht="16.5" customHeight="1">
      <c r="A252" s="38"/>
      <c r="B252" s="171"/>
      <c r="C252" s="209" t="s">
        <v>387</v>
      </c>
      <c r="D252" s="209" t="s">
        <v>277</v>
      </c>
      <c r="E252" s="210" t="s">
        <v>802</v>
      </c>
      <c r="F252" s="211" t="s">
        <v>803</v>
      </c>
      <c r="G252" s="212" t="s">
        <v>261</v>
      </c>
      <c r="H252" s="213">
        <v>2</v>
      </c>
      <c r="I252" s="214"/>
      <c r="J252" s="215">
        <f>ROUND(I252*H252,2)</f>
        <v>0</v>
      </c>
      <c r="K252" s="211" t="s">
        <v>262</v>
      </c>
      <c r="L252" s="216"/>
      <c r="M252" s="217" t="s">
        <v>1</v>
      </c>
      <c r="N252" s="218" t="s">
        <v>44</v>
      </c>
      <c r="O252" s="77"/>
      <c r="P252" s="181">
        <f>O252*H252</f>
        <v>0</v>
      </c>
      <c r="Q252" s="181">
        <v>0.0022000000000000001</v>
      </c>
      <c r="R252" s="181">
        <f>Q252*H252</f>
        <v>0.0044000000000000003</v>
      </c>
      <c r="S252" s="181">
        <v>0</v>
      </c>
      <c r="T252" s="18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83" t="s">
        <v>397</v>
      </c>
      <c r="AT252" s="183" t="s">
        <v>277</v>
      </c>
      <c r="AU252" s="183" t="s">
        <v>90</v>
      </c>
      <c r="AY252" s="19" t="s">
        <v>255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19" t="s">
        <v>87</v>
      </c>
      <c r="BK252" s="184">
        <f>ROUND(I252*H252,2)</f>
        <v>0</v>
      </c>
      <c r="BL252" s="19" t="s">
        <v>263</v>
      </c>
      <c r="BM252" s="183" t="s">
        <v>804</v>
      </c>
    </row>
    <row r="253" s="14" customFormat="1">
      <c r="A253" s="14"/>
      <c r="B253" s="193"/>
      <c r="C253" s="14"/>
      <c r="D253" s="186" t="s">
        <v>265</v>
      </c>
      <c r="E253" s="194" t="s">
        <v>1</v>
      </c>
      <c r="F253" s="195" t="s">
        <v>90</v>
      </c>
      <c r="G253" s="14"/>
      <c r="H253" s="196">
        <v>2</v>
      </c>
      <c r="I253" s="197"/>
      <c r="J253" s="14"/>
      <c r="K253" s="14"/>
      <c r="L253" s="193"/>
      <c r="M253" s="198"/>
      <c r="N253" s="199"/>
      <c r="O253" s="199"/>
      <c r="P253" s="199"/>
      <c r="Q253" s="199"/>
      <c r="R253" s="199"/>
      <c r="S253" s="199"/>
      <c r="T253" s="20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194" t="s">
        <v>265</v>
      </c>
      <c r="AU253" s="194" t="s">
        <v>90</v>
      </c>
      <c r="AV253" s="14" t="s">
        <v>90</v>
      </c>
      <c r="AW253" s="14" t="s">
        <v>35</v>
      </c>
      <c r="AX253" s="14" t="s">
        <v>87</v>
      </c>
      <c r="AY253" s="194" t="s">
        <v>255</v>
      </c>
    </row>
    <row r="254" s="2" customFormat="1" ht="49.05" customHeight="1">
      <c r="A254" s="38"/>
      <c r="B254" s="171"/>
      <c r="C254" s="172" t="s">
        <v>300</v>
      </c>
      <c r="D254" s="172" t="s">
        <v>258</v>
      </c>
      <c r="E254" s="173" t="s">
        <v>805</v>
      </c>
      <c r="F254" s="174" t="s">
        <v>806</v>
      </c>
      <c r="G254" s="175" t="s">
        <v>759</v>
      </c>
      <c r="H254" s="224"/>
      <c r="I254" s="177"/>
      <c r="J254" s="178">
        <f>ROUND(I254*H254,2)</f>
        <v>0</v>
      </c>
      <c r="K254" s="174" t="s">
        <v>262</v>
      </c>
      <c r="L254" s="39"/>
      <c r="M254" s="179" t="s">
        <v>1</v>
      </c>
      <c r="N254" s="180" t="s">
        <v>44</v>
      </c>
      <c r="O254" s="77"/>
      <c r="P254" s="181">
        <f>O254*H254</f>
        <v>0</v>
      </c>
      <c r="Q254" s="181">
        <v>0</v>
      </c>
      <c r="R254" s="181">
        <f>Q254*H254</f>
        <v>0</v>
      </c>
      <c r="S254" s="181">
        <v>0</v>
      </c>
      <c r="T254" s="18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83" t="s">
        <v>263</v>
      </c>
      <c r="AT254" s="183" t="s">
        <v>258</v>
      </c>
      <c r="AU254" s="183" t="s">
        <v>90</v>
      </c>
      <c r="AY254" s="19" t="s">
        <v>255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19" t="s">
        <v>87</v>
      </c>
      <c r="BK254" s="184">
        <f>ROUND(I254*H254,2)</f>
        <v>0</v>
      </c>
      <c r="BL254" s="19" t="s">
        <v>263</v>
      </c>
      <c r="BM254" s="183" t="s">
        <v>807</v>
      </c>
    </row>
    <row r="255" s="12" customFormat="1" ht="22.8" customHeight="1">
      <c r="A255" s="12"/>
      <c r="B255" s="158"/>
      <c r="C255" s="12"/>
      <c r="D255" s="159" t="s">
        <v>78</v>
      </c>
      <c r="E255" s="169" t="s">
        <v>808</v>
      </c>
      <c r="F255" s="169" t="s">
        <v>809</v>
      </c>
      <c r="G255" s="12"/>
      <c r="H255" s="12"/>
      <c r="I255" s="161"/>
      <c r="J255" s="170">
        <f>BK255</f>
        <v>0</v>
      </c>
      <c r="K255" s="12"/>
      <c r="L255" s="158"/>
      <c r="M255" s="163"/>
      <c r="N255" s="164"/>
      <c r="O255" s="164"/>
      <c r="P255" s="165">
        <f>SUM(P256:P263)</f>
        <v>0</v>
      </c>
      <c r="Q255" s="164"/>
      <c r="R255" s="165">
        <f>SUM(R256:R263)</f>
        <v>0.0022800000000000003</v>
      </c>
      <c r="S255" s="164"/>
      <c r="T255" s="166">
        <f>SUM(T256:T263)</f>
        <v>0.001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59" t="s">
        <v>90</v>
      </c>
      <c r="AT255" s="167" t="s">
        <v>78</v>
      </c>
      <c r="AU255" s="167" t="s">
        <v>87</v>
      </c>
      <c r="AY255" s="159" t="s">
        <v>255</v>
      </c>
      <c r="BK255" s="168">
        <f>SUM(BK256:BK263)</f>
        <v>0</v>
      </c>
    </row>
    <row r="256" s="2" customFormat="1" ht="16.5" customHeight="1">
      <c r="A256" s="38"/>
      <c r="B256" s="171"/>
      <c r="C256" s="172" t="s">
        <v>306</v>
      </c>
      <c r="D256" s="172" t="s">
        <v>258</v>
      </c>
      <c r="E256" s="173" t="s">
        <v>810</v>
      </c>
      <c r="F256" s="174" t="s">
        <v>811</v>
      </c>
      <c r="G256" s="175" t="s">
        <v>261</v>
      </c>
      <c r="H256" s="176">
        <v>2</v>
      </c>
      <c r="I256" s="177"/>
      <c r="J256" s="178">
        <f>ROUND(I256*H256,2)</f>
        <v>0</v>
      </c>
      <c r="K256" s="174" t="s">
        <v>262</v>
      </c>
      <c r="L256" s="39"/>
      <c r="M256" s="179" t="s">
        <v>1</v>
      </c>
      <c r="N256" s="180" t="s">
        <v>44</v>
      </c>
      <c r="O256" s="77"/>
      <c r="P256" s="181">
        <f>O256*H256</f>
        <v>0</v>
      </c>
      <c r="Q256" s="181">
        <v>0</v>
      </c>
      <c r="R256" s="181">
        <f>Q256*H256</f>
        <v>0</v>
      </c>
      <c r="S256" s="181">
        <v>0.00050000000000000001</v>
      </c>
      <c r="T256" s="182">
        <f>S256*H256</f>
        <v>0.001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3" t="s">
        <v>263</v>
      </c>
      <c r="AT256" s="183" t="s">
        <v>258</v>
      </c>
      <c r="AU256" s="183" t="s">
        <v>90</v>
      </c>
      <c r="AY256" s="19" t="s">
        <v>255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19" t="s">
        <v>87</v>
      </c>
      <c r="BK256" s="184">
        <f>ROUND(I256*H256,2)</f>
        <v>0</v>
      </c>
      <c r="BL256" s="19" t="s">
        <v>263</v>
      </c>
      <c r="BM256" s="183" t="s">
        <v>812</v>
      </c>
    </row>
    <row r="257" s="13" customFormat="1">
      <c r="A257" s="13"/>
      <c r="B257" s="185"/>
      <c r="C257" s="13"/>
      <c r="D257" s="186" t="s">
        <v>265</v>
      </c>
      <c r="E257" s="187" t="s">
        <v>1</v>
      </c>
      <c r="F257" s="188" t="s">
        <v>813</v>
      </c>
      <c r="G257" s="13"/>
      <c r="H257" s="187" t="s">
        <v>1</v>
      </c>
      <c r="I257" s="189"/>
      <c r="J257" s="13"/>
      <c r="K257" s="13"/>
      <c r="L257" s="185"/>
      <c r="M257" s="190"/>
      <c r="N257" s="191"/>
      <c r="O257" s="191"/>
      <c r="P257" s="191"/>
      <c r="Q257" s="191"/>
      <c r="R257" s="191"/>
      <c r="S257" s="191"/>
      <c r="T257" s="19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87" t="s">
        <v>265</v>
      </c>
      <c r="AU257" s="187" t="s">
        <v>90</v>
      </c>
      <c r="AV257" s="13" t="s">
        <v>87</v>
      </c>
      <c r="AW257" s="13" t="s">
        <v>35</v>
      </c>
      <c r="AX257" s="13" t="s">
        <v>79</v>
      </c>
      <c r="AY257" s="187" t="s">
        <v>255</v>
      </c>
    </row>
    <row r="258" s="14" customFormat="1">
      <c r="A258" s="14"/>
      <c r="B258" s="193"/>
      <c r="C258" s="14"/>
      <c r="D258" s="186" t="s">
        <v>265</v>
      </c>
      <c r="E258" s="194" t="s">
        <v>1</v>
      </c>
      <c r="F258" s="195" t="s">
        <v>90</v>
      </c>
      <c r="G258" s="14"/>
      <c r="H258" s="196">
        <v>2</v>
      </c>
      <c r="I258" s="197"/>
      <c r="J258" s="14"/>
      <c r="K258" s="14"/>
      <c r="L258" s="193"/>
      <c r="M258" s="198"/>
      <c r="N258" s="199"/>
      <c r="O258" s="199"/>
      <c r="P258" s="199"/>
      <c r="Q258" s="199"/>
      <c r="R258" s="199"/>
      <c r="S258" s="199"/>
      <c r="T258" s="20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194" t="s">
        <v>265</v>
      </c>
      <c r="AU258" s="194" t="s">
        <v>90</v>
      </c>
      <c r="AV258" s="14" t="s">
        <v>90</v>
      </c>
      <c r="AW258" s="14" t="s">
        <v>35</v>
      </c>
      <c r="AX258" s="14" t="s">
        <v>87</v>
      </c>
      <c r="AY258" s="194" t="s">
        <v>255</v>
      </c>
    </row>
    <row r="259" s="2" customFormat="1" ht="37.8" customHeight="1">
      <c r="A259" s="38"/>
      <c r="B259" s="171"/>
      <c r="C259" s="172" t="s">
        <v>397</v>
      </c>
      <c r="D259" s="172" t="s">
        <v>258</v>
      </c>
      <c r="E259" s="173" t="s">
        <v>814</v>
      </c>
      <c r="F259" s="174" t="s">
        <v>815</v>
      </c>
      <c r="G259" s="175" t="s">
        <v>693</v>
      </c>
      <c r="H259" s="176">
        <v>2</v>
      </c>
      <c r="I259" s="177"/>
      <c r="J259" s="178">
        <f>ROUND(I259*H259,2)</f>
        <v>0</v>
      </c>
      <c r="K259" s="174" t="s">
        <v>262</v>
      </c>
      <c r="L259" s="39"/>
      <c r="M259" s="179" t="s">
        <v>1</v>
      </c>
      <c r="N259" s="180" t="s">
        <v>44</v>
      </c>
      <c r="O259" s="77"/>
      <c r="P259" s="181">
        <f>O259*H259</f>
        <v>0</v>
      </c>
      <c r="Q259" s="181">
        <v>0.00012</v>
      </c>
      <c r="R259" s="181">
        <f>Q259*H259</f>
        <v>0.00024000000000000001</v>
      </c>
      <c r="S259" s="181">
        <v>0</v>
      </c>
      <c r="T259" s="18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83" t="s">
        <v>263</v>
      </c>
      <c r="AT259" s="183" t="s">
        <v>258</v>
      </c>
      <c r="AU259" s="183" t="s">
        <v>90</v>
      </c>
      <c r="AY259" s="19" t="s">
        <v>255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19" t="s">
        <v>87</v>
      </c>
      <c r="BK259" s="184">
        <f>ROUND(I259*H259,2)</f>
        <v>0</v>
      </c>
      <c r="BL259" s="19" t="s">
        <v>263</v>
      </c>
      <c r="BM259" s="183" t="s">
        <v>816</v>
      </c>
    </row>
    <row r="260" s="13" customFormat="1">
      <c r="A260" s="13"/>
      <c r="B260" s="185"/>
      <c r="C260" s="13"/>
      <c r="D260" s="186" t="s">
        <v>265</v>
      </c>
      <c r="E260" s="187" t="s">
        <v>1</v>
      </c>
      <c r="F260" s="188" t="s">
        <v>813</v>
      </c>
      <c r="G260" s="13"/>
      <c r="H260" s="187" t="s">
        <v>1</v>
      </c>
      <c r="I260" s="189"/>
      <c r="J260" s="13"/>
      <c r="K260" s="13"/>
      <c r="L260" s="185"/>
      <c r="M260" s="190"/>
      <c r="N260" s="191"/>
      <c r="O260" s="191"/>
      <c r="P260" s="191"/>
      <c r="Q260" s="191"/>
      <c r="R260" s="191"/>
      <c r="S260" s="191"/>
      <c r="T260" s="19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87" t="s">
        <v>265</v>
      </c>
      <c r="AU260" s="187" t="s">
        <v>90</v>
      </c>
      <c r="AV260" s="13" t="s">
        <v>87</v>
      </c>
      <c r="AW260" s="13" t="s">
        <v>35</v>
      </c>
      <c r="AX260" s="13" t="s">
        <v>79</v>
      </c>
      <c r="AY260" s="187" t="s">
        <v>255</v>
      </c>
    </row>
    <row r="261" s="14" customFormat="1">
      <c r="A261" s="14"/>
      <c r="B261" s="193"/>
      <c r="C261" s="14"/>
      <c r="D261" s="186" t="s">
        <v>265</v>
      </c>
      <c r="E261" s="194" t="s">
        <v>1</v>
      </c>
      <c r="F261" s="195" t="s">
        <v>90</v>
      </c>
      <c r="G261" s="14"/>
      <c r="H261" s="196">
        <v>2</v>
      </c>
      <c r="I261" s="197"/>
      <c r="J261" s="14"/>
      <c r="K261" s="14"/>
      <c r="L261" s="193"/>
      <c r="M261" s="198"/>
      <c r="N261" s="199"/>
      <c r="O261" s="199"/>
      <c r="P261" s="199"/>
      <c r="Q261" s="199"/>
      <c r="R261" s="199"/>
      <c r="S261" s="199"/>
      <c r="T261" s="20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194" t="s">
        <v>265</v>
      </c>
      <c r="AU261" s="194" t="s">
        <v>90</v>
      </c>
      <c r="AV261" s="14" t="s">
        <v>90</v>
      </c>
      <c r="AW261" s="14" t="s">
        <v>35</v>
      </c>
      <c r="AX261" s="14" t="s">
        <v>87</v>
      </c>
      <c r="AY261" s="194" t="s">
        <v>255</v>
      </c>
    </row>
    <row r="262" s="2" customFormat="1" ht="16.5" customHeight="1">
      <c r="A262" s="38"/>
      <c r="B262" s="171"/>
      <c r="C262" s="209" t="s">
        <v>401</v>
      </c>
      <c r="D262" s="209" t="s">
        <v>277</v>
      </c>
      <c r="E262" s="210" t="s">
        <v>817</v>
      </c>
      <c r="F262" s="211" t="s">
        <v>818</v>
      </c>
      <c r="G262" s="212" t="s">
        <v>261</v>
      </c>
      <c r="H262" s="213">
        <v>2</v>
      </c>
      <c r="I262" s="214"/>
      <c r="J262" s="215">
        <f>ROUND(I262*H262,2)</f>
        <v>0</v>
      </c>
      <c r="K262" s="211" t="s">
        <v>262</v>
      </c>
      <c r="L262" s="216"/>
      <c r="M262" s="217" t="s">
        <v>1</v>
      </c>
      <c r="N262" s="218" t="s">
        <v>44</v>
      </c>
      <c r="O262" s="77"/>
      <c r="P262" s="181">
        <f>O262*H262</f>
        <v>0</v>
      </c>
      <c r="Q262" s="181">
        <v>0.0010200000000000001</v>
      </c>
      <c r="R262" s="181">
        <f>Q262*H262</f>
        <v>0.0020400000000000001</v>
      </c>
      <c r="S262" s="181">
        <v>0</v>
      </c>
      <c r="T262" s="18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83" t="s">
        <v>397</v>
      </c>
      <c r="AT262" s="183" t="s">
        <v>277</v>
      </c>
      <c r="AU262" s="183" t="s">
        <v>90</v>
      </c>
      <c r="AY262" s="19" t="s">
        <v>255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19" t="s">
        <v>87</v>
      </c>
      <c r="BK262" s="184">
        <f>ROUND(I262*H262,2)</f>
        <v>0</v>
      </c>
      <c r="BL262" s="19" t="s">
        <v>263</v>
      </c>
      <c r="BM262" s="183" t="s">
        <v>819</v>
      </c>
    </row>
    <row r="263" s="2" customFormat="1" ht="55.5" customHeight="1">
      <c r="A263" s="38"/>
      <c r="B263" s="171"/>
      <c r="C263" s="172" t="s">
        <v>406</v>
      </c>
      <c r="D263" s="172" t="s">
        <v>258</v>
      </c>
      <c r="E263" s="173" t="s">
        <v>820</v>
      </c>
      <c r="F263" s="174" t="s">
        <v>821</v>
      </c>
      <c r="G263" s="175" t="s">
        <v>759</v>
      </c>
      <c r="H263" s="224"/>
      <c r="I263" s="177"/>
      <c r="J263" s="178">
        <f>ROUND(I263*H263,2)</f>
        <v>0</v>
      </c>
      <c r="K263" s="174" t="s">
        <v>262</v>
      </c>
      <c r="L263" s="39"/>
      <c r="M263" s="179" t="s">
        <v>1</v>
      </c>
      <c r="N263" s="180" t="s">
        <v>44</v>
      </c>
      <c r="O263" s="77"/>
      <c r="P263" s="181">
        <f>O263*H263</f>
        <v>0</v>
      </c>
      <c r="Q263" s="181">
        <v>0</v>
      </c>
      <c r="R263" s="181">
        <f>Q263*H263</f>
        <v>0</v>
      </c>
      <c r="S263" s="181">
        <v>0</v>
      </c>
      <c r="T263" s="18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83" t="s">
        <v>263</v>
      </c>
      <c r="AT263" s="183" t="s">
        <v>258</v>
      </c>
      <c r="AU263" s="183" t="s">
        <v>90</v>
      </c>
      <c r="AY263" s="19" t="s">
        <v>255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19" t="s">
        <v>87</v>
      </c>
      <c r="BK263" s="184">
        <f>ROUND(I263*H263,2)</f>
        <v>0</v>
      </c>
      <c r="BL263" s="19" t="s">
        <v>263</v>
      </c>
      <c r="BM263" s="183" t="s">
        <v>822</v>
      </c>
    </row>
    <row r="264" s="12" customFormat="1" ht="22.8" customHeight="1">
      <c r="A264" s="12"/>
      <c r="B264" s="158"/>
      <c r="C264" s="12"/>
      <c r="D264" s="159" t="s">
        <v>78</v>
      </c>
      <c r="E264" s="169" t="s">
        <v>823</v>
      </c>
      <c r="F264" s="169" t="s">
        <v>824</v>
      </c>
      <c r="G264" s="12"/>
      <c r="H264" s="12"/>
      <c r="I264" s="161"/>
      <c r="J264" s="170">
        <f>BK264</f>
        <v>0</v>
      </c>
      <c r="K264" s="12"/>
      <c r="L264" s="158"/>
      <c r="M264" s="163"/>
      <c r="N264" s="164"/>
      <c r="O264" s="164"/>
      <c r="P264" s="165">
        <f>SUM(P265:P310)</f>
        <v>0</v>
      </c>
      <c r="Q264" s="164"/>
      <c r="R264" s="165">
        <f>SUM(R265:R310)</f>
        <v>0.25405135000000001</v>
      </c>
      <c r="S264" s="164"/>
      <c r="T264" s="166">
        <f>SUM(T265:T310)</f>
        <v>0.54774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59" t="s">
        <v>90</v>
      </c>
      <c r="AT264" s="167" t="s">
        <v>78</v>
      </c>
      <c r="AU264" s="167" t="s">
        <v>87</v>
      </c>
      <c r="AY264" s="159" t="s">
        <v>255</v>
      </c>
      <c r="BK264" s="168">
        <f>SUM(BK265:BK310)</f>
        <v>0</v>
      </c>
    </row>
    <row r="265" s="2" customFormat="1" ht="37.8" customHeight="1">
      <c r="A265" s="38"/>
      <c r="B265" s="171"/>
      <c r="C265" s="172" t="s">
        <v>410</v>
      </c>
      <c r="D265" s="172" t="s">
        <v>258</v>
      </c>
      <c r="E265" s="173" t="s">
        <v>825</v>
      </c>
      <c r="F265" s="174" t="s">
        <v>826</v>
      </c>
      <c r="G265" s="175" t="s">
        <v>693</v>
      </c>
      <c r="H265" s="176">
        <v>60.859999999999999</v>
      </c>
      <c r="I265" s="177"/>
      <c r="J265" s="178">
        <f>ROUND(I265*H265,2)</f>
        <v>0</v>
      </c>
      <c r="K265" s="174" t="s">
        <v>262</v>
      </c>
      <c r="L265" s="39"/>
      <c r="M265" s="179" t="s">
        <v>1</v>
      </c>
      <c r="N265" s="180" t="s">
        <v>44</v>
      </c>
      <c r="O265" s="77"/>
      <c r="P265" s="181">
        <f>O265*H265</f>
        <v>0</v>
      </c>
      <c r="Q265" s="181">
        <v>0</v>
      </c>
      <c r="R265" s="181">
        <f>Q265*H265</f>
        <v>0</v>
      </c>
      <c r="S265" s="181">
        <v>0</v>
      </c>
      <c r="T265" s="18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3" t="s">
        <v>263</v>
      </c>
      <c r="AT265" s="183" t="s">
        <v>258</v>
      </c>
      <c r="AU265" s="183" t="s">
        <v>90</v>
      </c>
      <c r="AY265" s="19" t="s">
        <v>255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19" t="s">
        <v>87</v>
      </c>
      <c r="BK265" s="184">
        <f>ROUND(I265*H265,2)</f>
        <v>0</v>
      </c>
      <c r="BL265" s="19" t="s">
        <v>263</v>
      </c>
      <c r="BM265" s="183" t="s">
        <v>827</v>
      </c>
    </row>
    <row r="266" s="13" customFormat="1">
      <c r="A266" s="13"/>
      <c r="B266" s="185"/>
      <c r="C266" s="13"/>
      <c r="D266" s="186" t="s">
        <v>265</v>
      </c>
      <c r="E266" s="187" t="s">
        <v>1</v>
      </c>
      <c r="F266" s="188" t="s">
        <v>828</v>
      </c>
      <c r="G266" s="13"/>
      <c r="H266" s="187" t="s">
        <v>1</v>
      </c>
      <c r="I266" s="189"/>
      <c r="J266" s="13"/>
      <c r="K266" s="13"/>
      <c r="L266" s="185"/>
      <c r="M266" s="190"/>
      <c r="N266" s="191"/>
      <c r="O266" s="191"/>
      <c r="P266" s="191"/>
      <c r="Q266" s="191"/>
      <c r="R266" s="191"/>
      <c r="S266" s="191"/>
      <c r="T266" s="19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87" t="s">
        <v>265</v>
      </c>
      <c r="AU266" s="187" t="s">
        <v>90</v>
      </c>
      <c r="AV266" s="13" t="s">
        <v>87</v>
      </c>
      <c r="AW266" s="13" t="s">
        <v>35</v>
      </c>
      <c r="AX266" s="13" t="s">
        <v>79</v>
      </c>
      <c r="AY266" s="187" t="s">
        <v>255</v>
      </c>
    </row>
    <row r="267" s="13" customFormat="1">
      <c r="A267" s="13"/>
      <c r="B267" s="185"/>
      <c r="C267" s="13"/>
      <c r="D267" s="186" t="s">
        <v>265</v>
      </c>
      <c r="E267" s="187" t="s">
        <v>1</v>
      </c>
      <c r="F267" s="188" t="s">
        <v>590</v>
      </c>
      <c r="G267" s="13"/>
      <c r="H267" s="187" t="s">
        <v>1</v>
      </c>
      <c r="I267" s="189"/>
      <c r="J267" s="13"/>
      <c r="K267" s="13"/>
      <c r="L267" s="185"/>
      <c r="M267" s="190"/>
      <c r="N267" s="191"/>
      <c r="O267" s="191"/>
      <c r="P267" s="191"/>
      <c r="Q267" s="191"/>
      <c r="R267" s="191"/>
      <c r="S267" s="191"/>
      <c r="T267" s="19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87" t="s">
        <v>265</v>
      </c>
      <c r="AU267" s="187" t="s">
        <v>90</v>
      </c>
      <c r="AV267" s="13" t="s">
        <v>87</v>
      </c>
      <c r="AW267" s="13" t="s">
        <v>35</v>
      </c>
      <c r="AX267" s="13" t="s">
        <v>79</v>
      </c>
      <c r="AY267" s="187" t="s">
        <v>255</v>
      </c>
    </row>
    <row r="268" s="14" customFormat="1">
      <c r="A268" s="14"/>
      <c r="B268" s="193"/>
      <c r="C268" s="14"/>
      <c r="D268" s="186" t="s">
        <v>265</v>
      </c>
      <c r="E268" s="194" t="s">
        <v>1</v>
      </c>
      <c r="F268" s="195" t="s">
        <v>746</v>
      </c>
      <c r="G268" s="14"/>
      <c r="H268" s="196">
        <v>25.84</v>
      </c>
      <c r="I268" s="197"/>
      <c r="J268" s="14"/>
      <c r="K268" s="14"/>
      <c r="L268" s="193"/>
      <c r="M268" s="198"/>
      <c r="N268" s="199"/>
      <c r="O268" s="199"/>
      <c r="P268" s="199"/>
      <c r="Q268" s="199"/>
      <c r="R268" s="199"/>
      <c r="S268" s="199"/>
      <c r="T268" s="20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194" t="s">
        <v>265</v>
      </c>
      <c r="AU268" s="194" t="s">
        <v>90</v>
      </c>
      <c r="AV268" s="14" t="s">
        <v>90</v>
      </c>
      <c r="AW268" s="14" t="s">
        <v>35</v>
      </c>
      <c r="AX268" s="14" t="s">
        <v>79</v>
      </c>
      <c r="AY268" s="194" t="s">
        <v>255</v>
      </c>
    </row>
    <row r="269" s="13" customFormat="1">
      <c r="A269" s="13"/>
      <c r="B269" s="185"/>
      <c r="C269" s="13"/>
      <c r="D269" s="186" t="s">
        <v>265</v>
      </c>
      <c r="E269" s="187" t="s">
        <v>1</v>
      </c>
      <c r="F269" s="188" t="s">
        <v>593</v>
      </c>
      <c r="G269" s="13"/>
      <c r="H269" s="187" t="s">
        <v>1</v>
      </c>
      <c r="I269" s="189"/>
      <c r="J269" s="13"/>
      <c r="K269" s="13"/>
      <c r="L269" s="185"/>
      <c r="M269" s="190"/>
      <c r="N269" s="191"/>
      <c r="O269" s="191"/>
      <c r="P269" s="191"/>
      <c r="Q269" s="191"/>
      <c r="R269" s="191"/>
      <c r="S269" s="191"/>
      <c r="T269" s="19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87" t="s">
        <v>265</v>
      </c>
      <c r="AU269" s="187" t="s">
        <v>90</v>
      </c>
      <c r="AV269" s="13" t="s">
        <v>87</v>
      </c>
      <c r="AW269" s="13" t="s">
        <v>35</v>
      </c>
      <c r="AX269" s="13" t="s">
        <v>79</v>
      </c>
      <c r="AY269" s="187" t="s">
        <v>255</v>
      </c>
    </row>
    <row r="270" s="14" customFormat="1">
      <c r="A270" s="14"/>
      <c r="B270" s="193"/>
      <c r="C270" s="14"/>
      <c r="D270" s="186" t="s">
        <v>265</v>
      </c>
      <c r="E270" s="194" t="s">
        <v>1</v>
      </c>
      <c r="F270" s="195" t="s">
        <v>747</v>
      </c>
      <c r="G270" s="14"/>
      <c r="H270" s="196">
        <v>35.020000000000003</v>
      </c>
      <c r="I270" s="197"/>
      <c r="J270" s="14"/>
      <c r="K270" s="14"/>
      <c r="L270" s="193"/>
      <c r="M270" s="198"/>
      <c r="N270" s="199"/>
      <c r="O270" s="199"/>
      <c r="P270" s="199"/>
      <c r="Q270" s="199"/>
      <c r="R270" s="199"/>
      <c r="S270" s="199"/>
      <c r="T270" s="20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194" t="s">
        <v>265</v>
      </c>
      <c r="AU270" s="194" t="s">
        <v>90</v>
      </c>
      <c r="AV270" s="14" t="s">
        <v>90</v>
      </c>
      <c r="AW270" s="14" t="s">
        <v>35</v>
      </c>
      <c r="AX270" s="14" t="s">
        <v>79</v>
      </c>
      <c r="AY270" s="194" t="s">
        <v>255</v>
      </c>
    </row>
    <row r="271" s="15" customFormat="1">
      <c r="A271" s="15"/>
      <c r="B271" s="201"/>
      <c r="C271" s="15"/>
      <c r="D271" s="186" t="s">
        <v>265</v>
      </c>
      <c r="E271" s="202" t="s">
        <v>1</v>
      </c>
      <c r="F271" s="203" t="s">
        <v>269</v>
      </c>
      <c r="G271" s="15"/>
      <c r="H271" s="204">
        <v>60.859999999999999</v>
      </c>
      <c r="I271" s="205"/>
      <c r="J271" s="15"/>
      <c r="K271" s="15"/>
      <c r="L271" s="201"/>
      <c r="M271" s="206"/>
      <c r="N271" s="207"/>
      <c r="O271" s="207"/>
      <c r="P271" s="207"/>
      <c r="Q271" s="207"/>
      <c r="R271" s="207"/>
      <c r="S271" s="207"/>
      <c r="T271" s="208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02" t="s">
        <v>265</v>
      </c>
      <c r="AU271" s="202" t="s">
        <v>90</v>
      </c>
      <c r="AV271" s="15" t="s">
        <v>270</v>
      </c>
      <c r="AW271" s="15" t="s">
        <v>35</v>
      </c>
      <c r="AX271" s="15" t="s">
        <v>87</v>
      </c>
      <c r="AY271" s="202" t="s">
        <v>255</v>
      </c>
    </row>
    <row r="272" s="2" customFormat="1" ht="24.15" customHeight="1">
      <c r="A272" s="38"/>
      <c r="B272" s="171"/>
      <c r="C272" s="172" t="s">
        <v>414</v>
      </c>
      <c r="D272" s="172" t="s">
        <v>258</v>
      </c>
      <c r="E272" s="173" t="s">
        <v>829</v>
      </c>
      <c r="F272" s="174" t="s">
        <v>830</v>
      </c>
      <c r="G272" s="175" t="s">
        <v>693</v>
      </c>
      <c r="H272" s="176">
        <v>60.859999999999999</v>
      </c>
      <c r="I272" s="177"/>
      <c r="J272" s="178">
        <f>ROUND(I272*H272,2)</f>
        <v>0</v>
      </c>
      <c r="K272" s="174" t="s">
        <v>262</v>
      </c>
      <c r="L272" s="39"/>
      <c r="M272" s="179" t="s">
        <v>1</v>
      </c>
      <c r="N272" s="180" t="s">
        <v>44</v>
      </c>
      <c r="O272" s="77"/>
      <c r="P272" s="181">
        <f>O272*H272</f>
        <v>0</v>
      </c>
      <c r="Q272" s="181">
        <v>0</v>
      </c>
      <c r="R272" s="181">
        <f>Q272*H272</f>
        <v>0</v>
      </c>
      <c r="S272" s="181">
        <v>0</v>
      </c>
      <c r="T272" s="18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83" t="s">
        <v>263</v>
      </c>
      <c r="AT272" s="183" t="s">
        <v>258</v>
      </c>
      <c r="AU272" s="183" t="s">
        <v>90</v>
      </c>
      <c r="AY272" s="19" t="s">
        <v>255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19" t="s">
        <v>87</v>
      </c>
      <c r="BK272" s="184">
        <f>ROUND(I272*H272,2)</f>
        <v>0</v>
      </c>
      <c r="BL272" s="19" t="s">
        <v>263</v>
      </c>
      <c r="BM272" s="183" t="s">
        <v>831</v>
      </c>
    </row>
    <row r="273" s="13" customFormat="1">
      <c r="A273" s="13"/>
      <c r="B273" s="185"/>
      <c r="C273" s="13"/>
      <c r="D273" s="186" t="s">
        <v>265</v>
      </c>
      <c r="E273" s="187" t="s">
        <v>1</v>
      </c>
      <c r="F273" s="188" t="s">
        <v>828</v>
      </c>
      <c r="G273" s="13"/>
      <c r="H273" s="187" t="s">
        <v>1</v>
      </c>
      <c r="I273" s="189"/>
      <c r="J273" s="13"/>
      <c r="K273" s="13"/>
      <c r="L273" s="185"/>
      <c r="M273" s="190"/>
      <c r="N273" s="191"/>
      <c r="O273" s="191"/>
      <c r="P273" s="191"/>
      <c r="Q273" s="191"/>
      <c r="R273" s="191"/>
      <c r="S273" s="191"/>
      <c r="T273" s="19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87" t="s">
        <v>265</v>
      </c>
      <c r="AU273" s="187" t="s">
        <v>90</v>
      </c>
      <c r="AV273" s="13" t="s">
        <v>87</v>
      </c>
      <c r="AW273" s="13" t="s">
        <v>35</v>
      </c>
      <c r="AX273" s="13" t="s">
        <v>79</v>
      </c>
      <c r="AY273" s="187" t="s">
        <v>255</v>
      </c>
    </row>
    <row r="274" s="13" customFormat="1">
      <c r="A274" s="13"/>
      <c r="B274" s="185"/>
      <c r="C274" s="13"/>
      <c r="D274" s="186" t="s">
        <v>265</v>
      </c>
      <c r="E274" s="187" t="s">
        <v>1</v>
      </c>
      <c r="F274" s="188" t="s">
        <v>590</v>
      </c>
      <c r="G274" s="13"/>
      <c r="H274" s="187" t="s">
        <v>1</v>
      </c>
      <c r="I274" s="189"/>
      <c r="J274" s="13"/>
      <c r="K274" s="13"/>
      <c r="L274" s="185"/>
      <c r="M274" s="190"/>
      <c r="N274" s="191"/>
      <c r="O274" s="191"/>
      <c r="P274" s="191"/>
      <c r="Q274" s="191"/>
      <c r="R274" s="191"/>
      <c r="S274" s="191"/>
      <c r="T274" s="19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87" t="s">
        <v>265</v>
      </c>
      <c r="AU274" s="187" t="s">
        <v>90</v>
      </c>
      <c r="AV274" s="13" t="s">
        <v>87</v>
      </c>
      <c r="AW274" s="13" t="s">
        <v>35</v>
      </c>
      <c r="AX274" s="13" t="s">
        <v>79</v>
      </c>
      <c r="AY274" s="187" t="s">
        <v>255</v>
      </c>
    </row>
    <row r="275" s="14" customFormat="1">
      <c r="A275" s="14"/>
      <c r="B275" s="193"/>
      <c r="C275" s="14"/>
      <c r="D275" s="186" t="s">
        <v>265</v>
      </c>
      <c r="E275" s="194" t="s">
        <v>1</v>
      </c>
      <c r="F275" s="195" t="s">
        <v>746</v>
      </c>
      <c r="G275" s="14"/>
      <c r="H275" s="196">
        <v>25.84</v>
      </c>
      <c r="I275" s="197"/>
      <c r="J275" s="14"/>
      <c r="K275" s="14"/>
      <c r="L275" s="193"/>
      <c r="M275" s="198"/>
      <c r="N275" s="199"/>
      <c r="O275" s="199"/>
      <c r="P275" s="199"/>
      <c r="Q275" s="199"/>
      <c r="R275" s="199"/>
      <c r="S275" s="199"/>
      <c r="T275" s="20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194" t="s">
        <v>265</v>
      </c>
      <c r="AU275" s="194" t="s">
        <v>90</v>
      </c>
      <c r="AV275" s="14" t="s">
        <v>90</v>
      </c>
      <c r="AW275" s="14" t="s">
        <v>35</v>
      </c>
      <c r="AX275" s="14" t="s">
        <v>79</v>
      </c>
      <c r="AY275" s="194" t="s">
        <v>255</v>
      </c>
    </row>
    <row r="276" s="13" customFormat="1">
      <c r="A276" s="13"/>
      <c r="B276" s="185"/>
      <c r="C276" s="13"/>
      <c r="D276" s="186" t="s">
        <v>265</v>
      </c>
      <c r="E276" s="187" t="s">
        <v>1</v>
      </c>
      <c r="F276" s="188" t="s">
        <v>593</v>
      </c>
      <c r="G276" s="13"/>
      <c r="H276" s="187" t="s">
        <v>1</v>
      </c>
      <c r="I276" s="189"/>
      <c r="J276" s="13"/>
      <c r="K276" s="13"/>
      <c r="L276" s="185"/>
      <c r="M276" s="190"/>
      <c r="N276" s="191"/>
      <c r="O276" s="191"/>
      <c r="P276" s="191"/>
      <c r="Q276" s="191"/>
      <c r="R276" s="191"/>
      <c r="S276" s="191"/>
      <c r="T276" s="19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87" t="s">
        <v>265</v>
      </c>
      <c r="AU276" s="187" t="s">
        <v>90</v>
      </c>
      <c r="AV276" s="13" t="s">
        <v>87</v>
      </c>
      <c r="AW276" s="13" t="s">
        <v>35</v>
      </c>
      <c r="AX276" s="13" t="s">
        <v>79</v>
      </c>
      <c r="AY276" s="187" t="s">
        <v>255</v>
      </c>
    </row>
    <row r="277" s="14" customFormat="1">
      <c r="A277" s="14"/>
      <c r="B277" s="193"/>
      <c r="C277" s="14"/>
      <c r="D277" s="186" t="s">
        <v>265</v>
      </c>
      <c r="E277" s="194" t="s">
        <v>1</v>
      </c>
      <c r="F277" s="195" t="s">
        <v>747</v>
      </c>
      <c r="G277" s="14"/>
      <c r="H277" s="196">
        <v>35.020000000000003</v>
      </c>
      <c r="I277" s="197"/>
      <c r="J277" s="14"/>
      <c r="K277" s="14"/>
      <c r="L277" s="193"/>
      <c r="M277" s="198"/>
      <c r="N277" s="199"/>
      <c r="O277" s="199"/>
      <c r="P277" s="199"/>
      <c r="Q277" s="199"/>
      <c r="R277" s="199"/>
      <c r="S277" s="199"/>
      <c r="T277" s="20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194" t="s">
        <v>265</v>
      </c>
      <c r="AU277" s="194" t="s">
        <v>90</v>
      </c>
      <c r="AV277" s="14" t="s">
        <v>90</v>
      </c>
      <c r="AW277" s="14" t="s">
        <v>35</v>
      </c>
      <c r="AX277" s="14" t="s">
        <v>79</v>
      </c>
      <c r="AY277" s="194" t="s">
        <v>255</v>
      </c>
    </row>
    <row r="278" s="15" customFormat="1">
      <c r="A278" s="15"/>
      <c r="B278" s="201"/>
      <c r="C278" s="15"/>
      <c r="D278" s="186" t="s">
        <v>265</v>
      </c>
      <c r="E278" s="202" t="s">
        <v>1</v>
      </c>
      <c r="F278" s="203" t="s">
        <v>269</v>
      </c>
      <c r="G278" s="15"/>
      <c r="H278" s="204">
        <v>60.859999999999999</v>
      </c>
      <c r="I278" s="205"/>
      <c r="J278" s="15"/>
      <c r="K278" s="15"/>
      <c r="L278" s="201"/>
      <c r="M278" s="206"/>
      <c r="N278" s="207"/>
      <c r="O278" s="207"/>
      <c r="P278" s="207"/>
      <c r="Q278" s="207"/>
      <c r="R278" s="207"/>
      <c r="S278" s="207"/>
      <c r="T278" s="208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02" t="s">
        <v>265</v>
      </c>
      <c r="AU278" s="202" t="s">
        <v>90</v>
      </c>
      <c r="AV278" s="15" t="s">
        <v>270</v>
      </c>
      <c r="AW278" s="15" t="s">
        <v>35</v>
      </c>
      <c r="AX278" s="15" t="s">
        <v>87</v>
      </c>
      <c r="AY278" s="202" t="s">
        <v>255</v>
      </c>
    </row>
    <row r="279" s="2" customFormat="1" ht="24.15" customHeight="1">
      <c r="A279" s="38"/>
      <c r="B279" s="171"/>
      <c r="C279" s="172" t="s">
        <v>418</v>
      </c>
      <c r="D279" s="172" t="s">
        <v>258</v>
      </c>
      <c r="E279" s="173" t="s">
        <v>832</v>
      </c>
      <c r="F279" s="174" t="s">
        <v>833</v>
      </c>
      <c r="G279" s="175" t="s">
        <v>693</v>
      </c>
      <c r="H279" s="176">
        <v>182.58000000000001</v>
      </c>
      <c r="I279" s="177"/>
      <c r="J279" s="178">
        <f>ROUND(I279*H279,2)</f>
        <v>0</v>
      </c>
      <c r="K279" s="174" t="s">
        <v>262</v>
      </c>
      <c r="L279" s="39"/>
      <c r="M279" s="179" t="s">
        <v>1</v>
      </c>
      <c r="N279" s="180" t="s">
        <v>44</v>
      </c>
      <c r="O279" s="77"/>
      <c r="P279" s="181">
        <f>O279*H279</f>
        <v>0</v>
      </c>
      <c r="Q279" s="181">
        <v>0</v>
      </c>
      <c r="R279" s="181">
        <f>Q279*H279</f>
        <v>0</v>
      </c>
      <c r="S279" s="181">
        <v>0.0030000000000000001</v>
      </c>
      <c r="T279" s="182">
        <f>S279*H279</f>
        <v>0.54774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83" t="s">
        <v>263</v>
      </c>
      <c r="AT279" s="183" t="s">
        <v>258</v>
      </c>
      <c r="AU279" s="183" t="s">
        <v>90</v>
      </c>
      <c r="AY279" s="19" t="s">
        <v>255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19" t="s">
        <v>87</v>
      </c>
      <c r="BK279" s="184">
        <f>ROUND(I279*H279,2)</f>
        <v>0</v>
      </c>
      <c r="BL279" s="19" t="s">
        <v>263</v>
      </c>
      <c r="BM279" s="183" t="s">
        <v>834</v>
      </c>
    </row>
    <row r="280" s="13" customFormat="1">
      <c r="A280" s="13"/>
      <c r="B280" s="185"/>
      <c r="C280" s="13"/>
      <c r="D280" s="186" t="s">
        <v>265</v>
      </c>
      <c r="E280" s="187" t="s">
        <v>1</v>
      </c>
      <c r="F280" s="188" t="s">
        <v>835</v>
      </c>
      <c r="G280" s="13"/>
      <c r="H280" s="187" t="s">
        <v>1</v>
      </c>
      <c r="I280" s="189"/>
      <c r="J280" s="13"/>
      <c r="K280" s="13"/>
      <c r="L280" s="185"/>
      <c r="M280" s="190"/>
      <c r="N280" s="191"/>
      <c r="O280" s="191"/>
      <c r="P280" s="191"/>
      <c r="Q280" s="191"/>
      <c r="R280" s="191"/>
      <c r="S280" s="191"/>
      <c r="T280" s="19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187" t="s">
        <v>265</v>
      </c>
      <c r="AU280" s="187" t="s">
        <v>90</v>
      </c>
      <c r="AV280" s="13" t="s">
        <v>87</v>
      </c>
      <c r="AW280" s="13" t="s">
        <v>35</v>
      </c>
      <c r="AX280" s="13" t="s">
        <v>79</v>
      </c>
      <c r="AY280" s="187" t="s">
        <v>255</v>
      </c>
    </row>
    <row r="281" s="13" customFormat="1">
      <c r="A281" s="13"/>
      <c r="B281" s="185"/>
      <c r="C281" s="13"/>
      <c r="D281" s="186" t="s">
        <v>265</v>
      </c>
      <c r="E281" s="187" t="s">
        <v>1</v>
      </c>
      <c r="F281" s="188" t="s">
        <v>590</v>
      </c>
      <c r="G281" s="13"/>
      <c r="H281" s="187" t="s">
        <v>1</v>
      </c>
      <c r="I281" s="189"/>
      <c r="J281" s="13"/>
      <c r="K281" s="13"/>
      <c r="L281" s="185"/>
      <c r="M281" s="190"/>
      <c r="N281" s="191"/>
      <c r="O281" s="191"/>
      <c r="P281" s="191"/>
      <c r="Q281" s="191"/>
      <c r="R281" s="191"/>
      <c r="S281" s="191"/>
      <c r="T281" s="19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87" t="s">
        <v>265</v>
      </c>
      <c r="AU281" s="187" t="s">
        <v>90</v>
      </c>
      <c r="AV281" s="13" t="s">
        <v>87</v>
      </c>
      <c r="AW281" s="13" t="s">
        <v>35</v>
      </c>
      <c r="AX281" s="13" t="s">
        <v>79</v>
      </c>
      <c r="AY281" s="187" t="s">
        <v>255</v>
      </c>
    </row>
    <row r="282" s="14" customFormat="1">
      <c r="A282" s="14"/>
      <c r="B282" s="193"/>
      <c r="C282" s="14"/>
      <c r="D282" s="186" t="s">
        <v>265</v>
      </c>
      <c r="E282" s="194" t="s">
        <v>1</v>
      </c>
      <c r="F282" s="195" t="s">
        <v>836</v>
      </c>
      <c r="G282" s="14"/>
      <c r="H282" s="196">
        <v>77.519999999999996</v>
      </c>
      <c r="I282" s="197"/>
      <c r="J282" s="14"/>
      <c r="K282" s="14"/>
      <c r="L282" s="193"/>
      <c r="M282" s="198"/>
      <c r="N282" s="199"/>
      <c r="O282" s="199"/>
      <c r="P282" s="199"/>
      <c r="Q282" s="199"/>
      <c r="R282" s="199"/>
      <c r="S282" s="199"/>
      <c r="T282" s="20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194" t="s">
        <v>265</v>
      </c>
      <c r="AU282" s="194" t="s">
        <v>90</v>
      </c>
      <c r="AV282" s="14" t="s">
        <v>90</v>
      </c>
      <c r="AW282" s="14" t="s">
        <v>35</v>
      </c>
      <c r="AX282" s="14" t="s">
        <v>79</v>
      </c>
      <c r="AY282" s="194" t="s">
        <v>255</v>
      </c>
    </row>
    <row r="283" s="13" customFormat="1">
      <c r="A283" s="13"/>
      <c r="B283" s="185"/>
      <c r="C283" s="13"/>
      <c r="D283" s="186" t="s">
        <v>265</v>
      </c>
      <c r="E283" s="187" t="s">
        <v>1</v>
      </c>
      <c r="F283" s="188" t="s">
        <v>593</v>
      </c>
      <c r="G283" s="13"/>
      <c r="H283" s="187" t="s">
        <v>1</v>
      </c>
      <c r="I283" s="189"/>
      <c r="J283" s="13"/>
      <c r="K283" s="13"/>
      <c r="L283" s="185"/>
      <c r="M283" s="190"/>
      <c r="N283" s="191"/>
      <c r="O283" s="191"/>
      <c r="P283" s="191"/>
      <c r="Q283" s="191"/>
      <c r="R283" s="191"/>
      <c r="S283" s="191"/>
      <c r="T283" s="19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87" t="s">
        <v>265</v>
      </c>
      <c r="AU283" s="187" t="s">
        <v>90</v>
      </c>
      <c r="AV283" s="13" t="s">
        <v>87</v>
      </c>
      <c r="AW283" s="13" t="s">
        <v>35</v>
      </c>
      <c r="AX283" s="13" t="s">
        <v>79</v>
      </c>
      <c r="AY283" s="187" t="s">
        <v>255</v>
      </c>
    </row>
    <row r="284" s="14" customFormat="1">
      <c r="A284" s="14"/>
      <c r="B284" s="193"/>
      <c r="C284" s="14"/>
      <c r="D284" s="186" t="s">
        <v>265</v>
      </c>
      <c r="E284" s="194" t="s">
        <v>1</v>
      </c>
      <c r="F284" s="195" t="s">
        <v>837</v>
      </c>
      <c r="G284" s="14"/>
      <c r="H284" s="196">
        <v>105.06</v>
      </c>
      <c r="I284" s="197"/>
      <c r="J284" s="14"/>
      <c r="K284" s="14"/>
      <c r="L284" s="193"/>
      <c r="M284" s="198"/>
      <c r="N284" s="199"/>
      <c r="O284" s="199"/>
      <c r="P284" s="199"/>
      <c r="Q284" s="199"/>
      <c r="R284" s="199"/>
      <c r="S284" s="199"/>
      <c r="T284" s="20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194" t="s">
        <v>265</v>
      </c>
      <c r="AU284" s="194" t="s">
        <v>90</v>
      </c>
      <c r="AV284" s="14" t="s">
        <v>90</v>
      </c>
      <c r="AW284" s="14" t="s">
        <v>35</v>
      </c>
      <c r="AX284" s="14" t="s">
        <v>79</v>
      </c>
      <c r="AY284" s="194" t="s">
        <v>255</v>
      </c>
    </row>
    <row r="285" s="15" customFormat="1">
      <c r="A285" s="15"/>
      <c r="B285" s="201"/>
      <c r="C285" s="15"/>
      <c r="D285" s="186" t="s">
        <v>265</v>
      </c>
      <c r="E285" s="202" t="s">
        <v>1</v>
      </c>
      <c r="F285" s="203" t="s">
        <v>269</v>
      </c>
      <c r="G285" s="15"/>
      <c r="H285" s="204">
        <v>182.57999999999998</v>
      </c>
      <c r="I285" s="205"/>
      <c r="J285" s="15"/>
      <c r="K285" s="15"/>
      <c r="L285" s="201"/>
      <c r="M285" s="206"/>
      <c r="N285" s="207"/>
      <c r="O285" s="207"/>
      <c r="P285" s="207"/>
      <c r="Q285" s="207"/>
      <c r="R285" s="207"/>
      <c r="S285" s="207"/>
      <c r="T285" s="208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02" t="s">
        <v>265</v>
      </c>
      <c r="AU285" s="202" t="s">
        <v>90</v>
      </c>
      <c r="AV285" s="15" t="s">
        <v>270</v>
      </c>
      <c r="AW285" s="15" t="s">
        <v>35</v>
      </c>
      <c r="AX285" s="15" t="s">
        <v>87</v>
      </c>
      <c r="AY285" s="202" t="s">
        <v>255</v>
      </c>
    </row>
    <row r="286" s="2" customFormat="1" ht="24.15" customHeight="1">
      <c r="A286" s="38"/>
      <c r="B286" s="171"/>
      <c r="C286" s="172" t="s">
        <v>422</v>
      </c>
      <c r="D286" s="172" t="s">
        <v>258</v>
      </c>
      <c r="E286" s="173" t="s">
        <v>838</v>
      </c>
      <c r="F286" s="174" t="s">
        <v>839</v>
      </c>
      <c r="G286" s="175" t="s">
        <v>693</v>
      </c>
      <c r="H286" s="176">
        <v>60.859999999999999</v>
      </c>
      <c r="I286" s="177"/>
      <c r="J286" s="178">
        <f>ROUND(I286*H286,2)</f>
        <v>0</v>
      </c>
      <c r="K286" s="174" t="s">
        <v>840</v>
      </c>
      <c r="L286" s="39"/>
      <c r="M286" s="179" t="s">
        <v>1</v>
      </c>
      <c r="N286" s="180" t="s">
        <v>44</v>
      </c>
      <c r="O286" s="77"/>
      <c r="P286" s="181">
        <f>O286*H286</f>
        <v>0</v>
      </c>
      <c r="Q286" s="181">
        <v>0.00029999999999999997</v>
      </c>
      <c r="R286" s="181">
        <f>Q286*H286</f>
        <v>0.018258</v>
      </c>
      <c r="S286" s="181">
        <v>0</v>
      </c>
      <c r="T286" s="18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3" t="s">
        <v>263</v>
      </c>
      <c r="AT286" s="183" t="s">
        <v>258</v>
      </c>
      <c r="AU286" s="183" t="s">
        <v>90</v>
      </c>
      <c r="AY286" s="19" t="s">
        <v>255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19" t="s">
        <v>87</v>
      </c>
      <c r="BK286" s="184">
        <f>ROUND(I286*H286,2)</f>
        <v>0</v>
      </c>
      <c r="BL286" s="19" t="s">
        <v>263</v>
      </c>
      <c r="BM286" s="183" t="s">
        <v>841</v>
      </c>
    </row>
    <row r="287" s="13" customFormat="1">
      <c r="A287" s="13"/>
      <c r="B287" s="185"/>
      <c r="C287" s="13"/>
      <c r="D287" s="186" t="s">
        <v>265</v>
      </c>
      <c r="E287" s="187" t="s">
        <v>1</v>
      </c>
      <c r="F287" s="188" t="s">
        <v>590</v>
      </c>
      <c r="G287" s="13"/>
      <c r="H287" s="187" t="s">
        <v>1</v>
      </c>
      <c r="I287" s="189"/>
      <c r="J287" s="13"/>
      <c r="K287" s="13"/>
      <c r="L287" s="185"/>
      <c r="M287" s="190"/>
      <c r="N287" s="191"/>
      <c r="O287" s="191"/>
      <c r="P287" s="191"/>
      <c r="Q287" s="191"/>
      <c r="R287" s="191"/>
      <c r="S287" s="191"/>
      <c r="T287" s="19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87" t="s">
        <v>265</v>
      </c>
      <c r="AU287" s="187" t="s">
        <v>90</v>
      </c>
      <c r="AV287" s="13" t="s">
        <v>87</v>
      </c>
      <c r="AW287" s="13" t="s">
        <v>35</v>
      </c>
      <c r="AX287" s="13" t="s">
        <v>79</v>
      </c>
      <c r="AY287" s="187" t="s">
        <v>255</v>
      </c>
    </row>
    <row r="288" s="14" customFormat="1">
      <c r="A288" s="14"/>
      <c r="B288" s="193"/>
      <c r="C288" s="14"/>
      <c r="D288" s="186" t="s">
        <v>265</v>
      </c>
      <c r="E288" s="194" t="s">
        <v>1</v>
      </c>
      <c r="F288" s="195" t="s">
        <v>746</v>
      </c>
      <c r="G288" s="14"/>
      <c r="H288" s="196">
        <v>25.84</v>
      </c>
      <c r="I288" s="197"/>
      <c r="J288" s="14"/>
      <c r="K288" s="14"/>
      <c r="L288" s="193"/>
      <c r="M288" s="198"/>
      <c r="N288" s="199"/>
      <c r="O288" s="199"/>
      <c r="P288" s="199"/>
      <c r="Q288" s="199"/>
      <c r="R288" s="199"/>
      <c r="S288" s="199"/>
      <c r="T288" s="20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194" t="s">
        <v>265</v>
      </c>
      <c r="AU288" s="194" t="s">
        <v>90</v>
      </c>
      <c r="AV288" s="14" t="s">
        <v>90</v>
      </c>
      <c r="AW288" s="14" t="s">
        <v>35</v>
      </c>
      <c r="AX288" s="14" t="s">
        <v>79</v>
      </c>
      <c r="AY288" s="194" t="s">
        <v>255</v>
      </c>
    </row>
    <row r="289" s="13" customFormat="1">
      <c r="A289" s="13"/>
      <c r="B289" s="185"/>
      <c r="C289" s="13"/>
      <c r="D289" s="186" t="s">
        <v>265</v>
      </c>
      <c r="E289" s="187" t="s">
        <v>1</v>
      </c>
      <c r="F289" s="188" t="s">
        <v>593</v>
      </c>
      <c r="G289" s="13"/>
      <c r="H289" s="187" t="s">
        <v>1</v>
      </c>
      <c r="I289" s="189"/>
      <c r="J289" s="13"/>
      <c r="K289" s="13"/>
      <c r="L289" s="185"/>
      <c r="M289" s="190"/>
      <c r="N289" s="191"/>
      <c r="O289" s="191"/>
      <c r="P289" s="191"/>
      <c r="Q289" s="191"/>
      <c r="R289" s="191"/>
      <c r="S289" s="191"/>
      <c r="T289" s="19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87" t="s">
        <v>265</v>
      </c>
      <c r="AU289" s="187" t="s">
        <v>90</v>
      </c>
      <c r="AV289" s="13" t="s">
        <v>87</v>
      </c>
      <c r="AW289" s="13" t="s">
        <v>35</v>
      </c>
      <c r="AX289" s="13" t="s">
        <v>79</v>
      </c>
      <c r="AY289" s="187" t="s">
        <v>255</v>
      </c>
    </row>
    <row r="290" s="14" customFormat="1">
      <c r="A290" s="14"/>
      <c r="B290" s="193"/>
      <c r="C290" s="14"/>
      <c r="D290" s="186" t="s">
        <v>265</v>
      </c>
      <c r="E290" s="194" t="s">
        <v>1</v>
      </c>
      <c r="F290" s="195" t="s">
        <v>747</v>
      </c>
      <c r="G290" s="14"/>
      <c r="H290" s="196">
        <v>35.020000000000003</v>
      </c>
      <c r="I290" s="197"/>
      <c r="J290" s="14"/>
      <c r="K290" s="14"/>
      <c r="L290" s="193"/>
      <c r="M290" s="198"/>
      <c r="N290" s="199"/>
      <c r="O290" s="199"/>
      <c r="P290" s="199"/>
      <c r="Q290" s="199"/>
      <c r="R290" s="199"/>
      <c r="S290" s="199"/>
      <c r="T290" s="20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194" t="s">
        <v>265</v>
      </c>
      <c r="AU290" s="194" t="s">
        <v>90</v>
      </c>
      <c r="AV290" s="14" t="s">
        <v>90</v>
      </c>
      <c r="AW290" s="14" t="s">
        <v>35</v>
      </c>
      <c r="AX290" s="14" t="s">
        <v>79</v>
      </c>
      <c r="AY290" s="194" t="s">
        <v>255</v>
      </c>
    </row>
    <row r="291" s="15" customFormat="1">
      <c r="A291" s="15"/>
      <c r="B291" s="201"/>
      <c r="C291" s="15"/>
      <c r="D291" s="186" t="s">
        <v>265</v>
      </c>
      <c r="E291" s="202" t="s">
        <v>1</v>
      </c>
      <c r="F291" s="203" t="s">
        <v>269</v>
      </c>
      <c r="G291" s="15"/>
      <c r="H291" s="204">
        <v>60.859999999999999</v>
      </c>
      <c r="I291" s="205"/>
      <c r="J291" s="15"/>
      <c r="K291" s="15"/>
      <c r="L291" s="201"/>
      <c r="M291" s="206"/>
      <c r="N291" s="207"/>
      <c r="O291" s="207"/>
      <c r="P291" s="207"/>
      <c r="Q291" s="207"/>
      <c r="R291" s="207"/>
      <c r="S291" s="207"/>
      <c r="T291" s="20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02" t="s">
        <v>265</v>
      </c>
      <c r="AU291" s="202" t="s">
        <v>90</v>
      </c>
      <c r="AV291" s="15" t="s">
        <v>270</v>
      </c>
      <c r="AW291" s="15" t="s">
        <v>35</v>
      </c>
      <c r="AX291" s="15" t="s">
        <v>87</v>
      </c>
      <c r="AY291" s="202" t="s">
        <v>255</v>
      </c>
    </row>
    <row r="292" s="2" customFormat="1" ht="37.8" customHeight="1">
      <c r="A292" s="38"/>
      <c r="B292" s="171"/>
      <c r="C292" s="209" t="s">
        <v>426</v>
      </c>
      <c r="D292" s="209" t="s">
        <v>277</v>
      </c>
      <c r="E292" s="210" t="s">
        <v>842</v>
      </c>
      <c r="F292" s="211" t="s">
        <v>843</v>
      </c>
      <c r="G292" s="212" t="s">
        <v>693</v>
      </c>
      <c r="H292" s="213">
        <v>73.676000000000002</v>
      </c>
      <c r="I292" s="214"/>
      <c r="J292" s="215">
        <f>ROUND(I292*H292,2)</f>
        <v>0</v>
      </c>
      <c r="K292" s="211" t="s">
        <v>262</v>
      </c>
      <c r="L292" s="216"/>
      <c r="M292" s="217" t="s">
        <v>1</v>
      </c>
      <c r="N292" s="218" t="s">
        <v>44</v>
      </c>
      <c r="O292" s="77"/>
      <c r="P292" s="181">
        <f>O292*H292</f>
        <v>0</v>
      </c>
      <c r="Q292" s="181">
        <v>0.0032000000000000002</v>
      </c>
      <c r="R292" s="181">
        <f>Q292*H292</f>
        <v>0.23576320000000001</v>
      </c>
      <c r="S292" s="181">
        <v>0</v>
      </c>
      <c r="T292" s="18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83" t="s">
        <v>397</v>
      </c>
      <c r="AT292" s="183" t="s">
        <v>277</v>
      </c>
      <c r="AU292" s="183" t="s">
        <v>90</v>
      </c>
      <c r="AY292" s="19" t="s">
        <v>255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19" t="s">
        <v>87</v>
      </c>
      <c r="BK292" s="184">
        <f>ROUND(I292*H292,2)</f>
        <v>0</v>
      </c>
      <c r="BL292" s="19" t="s">
        <v>263</v>
      </c>
      <c r="BM292" s="183" t="s">
        <v>844</v>
      </c>
    </row>
    <row r="293" s="14" customFormat="1">
      <c r="A293" s="14"/>
      <c r="B293" s="193"/>
      <c r="C293" s="14"/>
      <c r="D293" s="186" t="s">
        <v>265</v>
      </c>
      <c r="E293" s="194" t="s">
        <v>1</v>
      </c>
      <c r="F293" s="195" t="s">
        <v>845</v>
      </c>
      <c r="G293" s="14"/>
      <c r="H293" s="196">
        <v>73.676000000000002</v>
      </c>
      <c r="I293" s="197"/>
      <c r="J293" s="14"/>
      <c r="K293" s="14"/>
      <c r="L293" s="193"/>
      <c r="M293" s="198"/>
      <c r="N293" s="199"/>
      <c r="O293" s="199"/>
      <c r="P293" s="199"/>
      <c r="Q293" s="199"/>
      <c r="R293" s="199"/>
      <c r="S293" s="199"/>
      <c r="T293" s="20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194" t="s">
        <v>265</v>
      </c>
      <c r="AU293" s="194" t="s">
        <v>90</v>
      </c>
      <c r="AV293" s="14" t="s">
        <v>90</v>
      </c>
      <c r="AW293" s="14" t="s">
        <v>35</v>
      </c>
      <c r="AX293" s="14" t="s">
        <v>87</v>
      </c>
      <c r="AY293" s="194" t="s">
        <v>255</v>
      </c>
    </row>
    <row r="294" s="2" customFormat="1" ht="21.75" customHeight="1">
      <c r="A294" s="38"/>
      <c r="B294" s="171"/>
      <c r="C294" s="172" t="s">
        <v>316</v>
      </c>
      <c r="D294" s="172" t="s">
        <v>258</v>
      </c>
      <c r="E294" s="173" t="s">
        <v>846</v>
      </c>
      <c r="F294" s="174" t="s">
        <v>847</v>
      </c>
      <c r="G294" s="175" t="s">
        <v>297</v>
      </c>
      <c r="H294" s="176">
        <v>3.0150000000000001</v>
      </c>
      <c r="I294" s="177"/>
      <c r="J294" s="178">
        <f>ROUND(I294*H294,2)</f>
        <v>0</v>
      </c>
      <c r="K294" s="174" t="s">
        <v>262</v>
      </c>
      <c r="L294" s="39"/>
      <c r="M294" s="179" t="s">
        <v>1</v>
      </c>
      <c r="N294" s="180" t="s">
        <v>44</v>
      </c>
      <c r="O294" s="77"/>
      <c r="P294" s="181">
        <f>O294*H294</f>
        <v>0</v>
      </c>
      <c r="Q294" s="181">
        <v>1.0000000000000001E-05</v>
      </c>
      <c r="R294" s="181">
        <f>Q294*H294</f>
        <v>3.0150000000000004E-05</v>
      </c>
      <c r="S294" s="181">
        <v>0</v>
      </c>
      <c r="T294" s="18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3" t="s">
        <v>263</v>
      </c>
      <c r="AT294" s="183" t="s">
        <v>258</v>
      </c>
      <c r="AU294" s="183" t="s">
        <v>90</v>
      </c>
      <c r="AY294" s="19" t="s">
        <v>255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19" t="s">
        <v>87</v>
      </c>
      <c r="BK294" s="184">
        <f>ROUND(I294*H294,2)</f>
        <v>0</v>
      </c>
      <c r="BL294" s="19" t="s">
        <v>263</v>
      </c>
      <c r="BM294" s="183" t="s">
        <v>848</v>
      </c>
    </row>
    <row r="295" s="13" customFormat="1">
      <c r="A295" s="13"/>
      <c r="B295" s="185"/>
      <c r="C295" s="13"/>
      <c r="D295" s="186" t="s">
        <v>265</v>
      </c>
      <c r="E295" s="187" t="s">
        <v>1</v>
      </c>
      <c r="F295" s="188" t="s">
        <v>849</v>
      </c>
      <c r="G295" s="13"/>
      <c r="H295" s="187" t="s">
        <v>1</v>
      </c>
      <c r="I295" s="189"/>
      <c r="J295" s="13"/>
      <c r="K295" s="13"/>
      <c r="L295" s="185"/>
      <c r="M295" s="190"/>
      <c r="N295" s="191"/>
      <c r="O295" s="191"/>
      <c r="P295" s="191"/>
      <c r="Q295" s="191"/>
      <c r="R295" s="191"/>
      <c r="S295" s="191"/>
      <c r="T295" s="19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87" t="s">
        <v>265</v>
      </c>
      <c r="AU295" s="187" t="s">
        <v>90</v>
      </c>
      <c r="AV295" s="13" t="s">
        <v>87</v>
      </c>
      <c r="AW295" s="13" t="s">
        <v>35</v>
      </c>
      <c r="AX295" s="13" t="s">
        <v>79</v>
      </c>
      <c r="AY295" s="187" t="s">
        <v>255</v>
      </c>
    </row>
    <row r="296" s="13" customFormat="1">
      <c r="A296" s="13"/>
      <c r="B296" s="185"/>
      <c r="C296" s="13"/>
      <c r="D296" s="186" t="s">
        <v>265</v>
      </c>
      <c r="E296" s="187" t="s">
        <v>1</v>
      </c>
      <c r="F296" s="188" t="s">
        <v>590</v>
      </c>
      <c r="G296" s="13"/>
      <c r="H296" s="187" t="s">
        <v>1</v>
      </c>
      <c r="I296" s="189"/>
      <c r="J296" s="13"/>
      <c r="K296" s="13"/>
      <c r="L296" s="185"/>
      <c r="M296" s="190"/>
      <c r="N296" s="191"/>
      <c r="O296" s="191"/>
      <c r="P296" s="191"/>
      <c r="Q296" s="191"/>
      <c r="R296" s="191"/>
      <c r="S296" s="191"/>
      <c r="T296" s="19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187" t="s">
        <v>265</v>
      </c>
      <c r="AU296" s="187" t="s">
        <v>90</v>
      </c>
      <c r="AV296" s="13" t="s">
        <v>87</v>
      </c>
      <c r="AW296" s="13" t="s">
        <v>35</v>
      </c>
      <c r="AX296" s="13" t="s">
        <v>79</v>
      </c>
      <c r="AY296" s="187" t="s">
        <v>255</v>
      </c>
    </row>
    <row r="297" s="14" customFormat="1">
      <c r="A297" s="14"/>
      <c r="B297" s="193"/>
      <c r="C297" s="14"/>
      <c r="D297" s="186" t="s">
        <v>265</v>
      </c>
      <c r="E297" s="194" t="s">
        <v>1</v>
      </c>
      <c r="F297" s="195" t="s">
        <v>850</v>
      </c>
      <c r="G297" s="14"/>
      <c r="H297" s="196">
        <v>1.6659999999999999</v>
      </c>
      <c r="I297" s="197"/>
      <c r="J297" s="14"/>
      <c r="K297" s="14"/>
      <c r="L297" s="193"/>
      <c r="M297" s="198"/>
      <c r="N297" s="199"/>
      <c r="O297" s="199"/>
      <c r="P297" s="199"/>
      <c r="Q297" s="199"/>
      <c r="R297" s="199"/>
      <c r="S297" s="199"/>
      <c r="T297" s="20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194" t="s">
        <v>265</v>
      </c>
      <c r="AU297" s="194" t="s">
        <v>90</v>
      </c>
      <c r="AV297" s="14" t="s">
        <v>90</v>
      </c>
      <c r="AW297" s="14" t="s">
        <v>35</v>
      </c>
      <c r="AX297" s="14" t="s">
        <v>79</v>
      </c>
      <c r="AY297" s="194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851</v>
      </c>
      <c r="G298" s="14"/>
      <c r="H298" s="196">
        <v>-0.41599999999999998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3" customFormat="1">
      <c r="A299" s="13"/>
      <c r="B299" s="185"/>
      <c r="C299" s="13"/>
      <c r="D299" s="186" t="s">
        <v>265</v>
      </c>
      <c r="E299" s="187" t="s">
        <v>1</v>
      </c>
      <c r="F299" s="188" t="s">
        <v>593</v>
      </c>
      <c r="G299" s="13"/>
      <c r="H299" s="187" t="s">
        <v>1</v>
      </c>
      <c r="I299" s="189"/>
      <c r="J299" s="13"/>
      <c r="K299" s="13"/>
      <c r="L299" s="185"/>
      <c r="M299" s="190"/>
      <c r="N299" s="191"/>
      <c r="O299" s="191"/>
      <c r="P299" s="191"/>
      <c r="Q299" s="191"/>
      <c r="R299" s="191"/>
      <c r="S299" s="191"/>
      <c r="T299" s="19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87" t="s">
        <v>265</v>
      </c>
      <c r="AU299" s="187" t="s">
        <v>90</v>
      </c>
      <c r="AV299" s="13" t="s">
        <v>87</v>
      </c>
      <c r="AW299" s="13" t="s">
        <v>35</v>
      </c>
      <c r="AX299" s="13" t="s">
        <v>79</v>
      </c>
      <c r="AY299" s="187" t="s">
        <v>255</v>
      </c>
    </row>
    <row r="300" s="14" customFormat="1">
      <c r="A300" s="14"/>
      <c r="B300" s="193"/>
      <c r="C300" s="14"/>
      <c r="D300" s="186" t="s">
        <v>265</v>
      </c>
      <c r="E300" s="194" t="s">
        <v>1</v>
      </c>
      <c r="F300" s="195" t="s">
        <v>852</v>
      </c>
      <c r="G300" s="14"/>
      <c r="H300" s="196">
        <v>2.181</v>
      </c>
      <c r="I300" s="197"/>
      <c r="J300" s="14"/>
      <c r="K300" s="14"/>
      <c r="L300" s="193"/>
      <c r="M300" s="198"/>
      <c r="N300" s="199"/>
      <c r="O300" s="199"/>
      <c r="P300" s="199"/>
      <c r="Q300" s="199"/>
      <c r="R300" s="199"/>
      <c r="S300" s="199"/>
      <c r="T300" s="20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194" t="s">
        <v>265</v>
      </c>
      <c r="AU300" s="194" t="s">
        <v>90</v>
      </c>
      <c r="AV300" s="14" t="s">
        <v>90</v>
      </c>
      <c r="AW300" s="14" t="s">
        <v>35</v>
      </c>
      <c r="AX300" s="14" t="s">
        <v>79</v>
      </c>
      <c r="AY300" s="194" t="s">
        <v>255</v>
      </c>
    </row>
    <row r="301" s="14" customFormat="1">
      <c r="A301" s="14"/>
      <c r="B301" s="193"/>
      <c r="C301" s="14"/>
      <c r="D301" s="186" t="s">
        <v>265</v>
      </c>
      <c r="E301" s="194" t="s">
        <v>1</v>
      </c>
      <c r="F301" s="195" t="s">
        <v>851</v>
      </c>
      <c r="G301" s="14"/>
      <c r="H301" s="196">
        <v>-0.41599999999999998</v>
      </c>
      <c r="I301" s="197"/>
      <c r="J301" s="14"/>
      <c r="K301" s="14"/>
      <c r="L301" s="193"/>
      <c r="M301" s="198"/>
      <c r="N301" s="199"/>
      <c r="O301" s="199"/>
      <c r="P301" s="199"/>
      <c r="Q301" s="199"/>
      <c r="R301" s="199"/>
      <c r="S301" s="199"/>
      <c r="T301" s="20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194" t="s">
        <v>265</v>
      </c>
      <c r="AU301" s="194" t="s">
        <v>90</v>
      </c>
      <c r="AV301" s="14" t="s">
        <v>90</v>
      </c>
      <c r="AW301" s="14" t="s">
        <v>35</v>
      </c>
      <c r="AX301" s="14" t="s">
        <v>79</v>
      </c>
      <c r="AY301" s="194" t="s">
        <v>255</v>
      </c>
    </row>
    <row r="302" s="15" customFormat="1">
      <c r="A302" s="15"/>
      <c r="B302" s="201"/>
      <c r="C302" s="15"/>
      <c r="D302" s="186" t="s">
        <v>265</v>
      </c>
      <c r="E302" s="202" t="s">
        <v>1</v>
      </c>
      <c r="F302" s="203" t="s">
        <v>269</v>
      </c>
      <c r="G302" s="15"/>
      <c r="H302" s="204">
        <v>3.0150000000000001</v>
      </c>
      <c r="I302" s="205"/>
      <c r="J302" s="15"/>
      <c r="K302" s="15"/>
      <c r="L302" s="201"/>
      <c r="M302" s="206"/>
      <c r="N302" s="207"/>
      <c r="O302" s="207"/>
      <c r="P302" s="207"/>
      <c r="Q302" s="207"/>
      <c r="R302" s="207"/>
      <c r="S302" s="207"/>
      <c r="T302" s="208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02" t="s">
        <v>265</v>
      </c>
      <c r="AU302" s="202" t="s">
        <v>90</v>
      </c>
      <c r="AV302" s="15" t="s">
        <v>270</v>
      </c>
      <c r="AW302" s="15" t="s">
        <v>35</v>
      </c>
      <c r="AX302" s="15" t="s">
        <v>87</v>
      </c>
      <c r="AY302" s="202" t="s">
        <v>255</v>
      </c>
    </row>
    <row r="303" s="2" customFormat="1" ht="16.5" customHeight="1">
      <c r="A303" s="38"/>
      <c r="B303" s="171"/>
      <c r="C303" s="172" t="s">
        <v>434</v>
      </c>
      <c r="D303" s="172" t="s">
        <v>258</v>
      </c>
      <c r="E303" s="173" t="s">
        <v>853</v>
      </c>
      <c r="F303" s="174" t="s">
        <v>854</v>
      </c>
      <c r="G303" s="175" t="s">
        <v>693</v>
      </c>
      <c r="H303" s="176">
        <v>60.859999999999999</v>
      </c>
      <c r="I303" s="177"/>
      <c r="J303" s="178">
        <f>ROUND(I303*H303,2)</f>
        <v>0</v>
      </c>
      <c r="K303" s="174" t="s">
        <v>262</v>
      </c>
      <c r="L303" s="39"/>
      <c r="M303" s="179" t="s">
        <v>1</v>
      </c>
      <c r="N303" s="180" t="s">
        <v>44</v>
      </c>
      <c r="O303" s="77"/>
      <c r="P303" s="181">
        <f>O303*H303</f>
        <v>0</v>
      </c>
      <c r="Q303" s="181">
        <v>0</v>
      </c>
      <c r="R303" s="181">
        <f>Q303*H303</f>
        <v>0</v>
      </c>
      <c r="S303" s="181">
        <v>0</v>
      </c>
      <c r="T303" s="182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83" t="s">
        <v>263</v>
      </c>
      <c r="AT303" s="183" t="s">
        <v>258</v>
      </c>
      <c r="AU303" s="183" t="s">
        <v>90</v>
      </c>
      <c r="AY303" s="19" t="s">
        <v>255</v>
      </c>
      <c r="BE303" s="184">
        <f>IF(N303="základní",J303,0)</f>
        <v>0</v>
      </c>
      <c r="BF303" s="184">
        <f>IF(N303="snížená",J303,0)</f>
        <v>0</v>
      </c>
      <c r="BG303" s="184">
        <f>IF(N303="zákl. přenesená",J303,0)</f>
        <v>0</v>
      </c>
      <c r="BH303" s="184">
        <f>IF(N303="sníž. přenesená",J303,0)</f>
        <v>0</v>
      </c>
      <c r="BI303" s="184">
        <f>IF(N303="nulová",J303,0)</f>
        <v>0</v>
      </c>
      <c r="BJ303" s="19" t="s">
        <v>87</v>
      </c>
      <c r="BK303" s="184">
        <f>ROUND(I303*H303,2)</f>
        <v>0</v>
      </c>
      <c r="BL303" s="19" t="s">
        <v>263</v>
      </c>
      <c r="BM303" s="183" t="s">
        <v>855</v>
      </c>
    </row>
    <row r="304" s="13" customFormat="1">
      <c r="A304" s="13"/>
      <c r="B304" s="185"/>
      <c r="C304" s="13"/>
      <c r="D304" s="186" t="s">
        <v>265</v>
      </c>
      <c r="E304" s="187" t="s">
        <v>1</v>
      </c>
      <c r="F304" s="188" t="s">
        <v>828</v>
      </c>
      <c r="G304" s="13"/>
      <c r="H304" s="187" t="s">
        <v>1</v>
      </c>
      <c r="I304" s="189"/>
      <c r="J304" s="13"/>
      <c r="K304" s="13"/>
      <c r="L304" s="185"/>
      <c r="M304" s="190"/>
      <c r="N304" s="191"/>
      <c r="O304" s="191"/>
      <c r="P304" s="191"/>
      <c r="Q304" s="191"/>
      <c r="R304" s="191"/>
      <c r="S304" s="191"/>
      <c r="T304" s="19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87" t="s">
        <v>265</v>
      </c>
      <c r="AU304" s="187" t="s">
        <v>90</v>
      </c>
      <c r="AV304" s="13" t="s">
        <v>87</v>
      </c>
      <c r="AW304" s="13" t="s">
        <v>35</v>
      </c>
      <c r="AX304" s="13" t="s">
        <v>79</v>
      </c>
      <c r="AY304" s="187" t="s">
        <v>255</v>
      </c>
    </row>
    <row r="305" s="13" customFormat="1">
      <c r="A305" s="13"/>
      <c r="B305" s="185"/>
      <c r="C305" s="13"/>
      <c r="D305" s="186" t="s">
        <v>265</v>
      </c>
      <c r="E305" s="187" t="s">
        <v>1</v>
      </c>
      <c r="F305" s="188" t="s">
        <v>590</v>
      </c>
      <c r="G305" s="13"/>
      <c r="H305" s="187" t="s">
        <v>1</v>
      </c>
      <c r="I305" s="189"/>
      <c r="J305" s="13"/>
      <c r="K305" s="13"/>
      <c r="L305" s="185"/>
      <c r="M305" s="190"/>
      <c r="N305" s="191"/>
      <c r="O305" s="191"/>
      <c r="P305" s="191"/>
      <c r="Q305" s="191"/>
      <c r="R305" s="191"/>
      <c r="S305" s="191"/>
      <c r="T305" s="19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87" t="s">
        <v>265</v>
      </c>
      <c r="AU305" s="187" t="s">
        <v>90</v>
      </c>
      <c r="AV305" s="13" t="s">
        <v>87</v>
      </c>
      <c r="AW305" s="13" t="s">
        <v>35</v>
      </c>
      <c r="AX305" s="13" t="s">
        <v>79</v>
      </c>
      <c r="AY305" s="187" t="s">
        <v>255</v>
      </c>
    </row>
    <row r="306" s="14" customFormat="1">
      <c r="A306" s="14"/>
      <c r="B306" s="193"/>
      <c r="C306" s="14"/>
      <c r="D306" s="186" t="s">
        <v>265</v>
      </c>
      <c r="E306" s="194" t="s">
        <v>1</v>
      </c>
      <c r="F306" s="195" t="s">
        <v>746</v>
      </c>
      <c r="G306" s="14"/>
      <c r="H306" s="196">
        <v>25.84</v>
      </c>
      <c r="I306" s="197"/>
      <c r="J306" s="14"/>
      <c r="K306" s="14"/>
      <c r="L306" s="193"/>
      <c r="M306" s="198"/>
      <c r="N306" s="199"/>
      <c r="O306" s="199"/>
      <c r="P306" s="199"/>
      <c r="Q306" s="199"/>
      <c r="R306" s="199"/>
      <c r="S306" s="199"/>
      <c r="T306" s="20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94" t="s">
        <v>265</v>
      </c>
      <c r="AU306" s="194" t="s">
        <v>90</v>
      </c>
      <c r="AV306" s="14" t="s">
        <v>90</v>
      </c>
      <c r="AW306" s="14" t="s">
        <v>35</v>
      </c>
      <c r="AX306" s="14" t="s">
        <v>79</v>
      </c>
      <c r="AY306" s="194" t="s">
        <v>255</v>
      </c>
    </row>
    <row r="307" s="13" customFormat="1">
      <c r="A307" s="13"/>
      <c r="B307" s="185"/>
      <c r="C307" s="13"/>
      <c r="D307" s="186" t="s">
        <v>265</v>
      </c>
      <c r="E307" s="187" t="s">
        <v>1</v>
      </c>
      <c r="F307" s="188" t="s">
        <v>593</v>
      </c>
      <c r="G307" s="13"/>
      <c r="H307" s="187" t="s">
        <v>1</v>
      </c>
      <c r="I307" s="189"/>
      <c r="J307" s="13"/>
      <c r="K307" s="13"/>
      <c r="L307" s="185"/>
      <c r="M307" s="190"/>
      <c r="N307" s="191"/>
      <c r="O307" s="191"/>
      <c r="P307" s="191"/>
      <c r="Q307" s="191"/>
      <c r="R307" s="191"/>
      <c r="S307" s="191"/>
      <c r="T307" s="19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187" t="s">
        <v>265</v>
      </c>
      <c r="AU307" s="187" t="s">
        <v>90</v>
      </c>
      <c r="AV307" s="13" t="s">
        <v>87</v>
      </c>
      <c r="AW307" s="13" t="s">
        <v>35</v>
      </c>
      <c r="AX307" s="13" t="s">
        <v>79</v>
      </c>
      <c r="AY307" s="187" t="s">
        <v>255</v>
      </c>
    </row>
    <row r="308" s="14" customFormat="1">
      <c r="A308" s="14"/>
      <c r="B308" s="193"/>
      <c r="C308" s="14"/>
      <c r="D308" s="186" t="s">
        <v>265</v>
      </c>
      <c r="E308" s="194" t="s">
        <v>1</v>
      </c>
      <c r="F308" s="195" t="s">
        <v>747</v>
      </c>
      <c r="G308" s="14"/>
      <c r="H308" s="196">
        <v>35.020000000000003</v>
      </c>
      <c r="I308" s="197"/>
      <c r="J308" s="14"/>
      <c r="K308" s="14"/>
      <c r="L308" s="193"/>
      <c r="M308" s="198"/>
      <c r="N308" s="199"/>
      <c r="O308" s="199"/>
      <c r="P308" s="199"/>
      <c r="Q308" s="199"/>
      <c r="R308" s="199"/>
      <c r="S308" s="199"/>
      <c r="T308" s="20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194" t="s">
        <v>265</v>
      </c>
      <c r="AU308" s="194" t="s">
        <v>90</v>
      </c>
      <c r="AV308" s="14" t="s">
        <v>90</v>
      </c>
      <c r="AW308" s="14" t="s">
        <v>35</v>
      </c>
      <c r="AX308" s="14" t="s">
        <v>79</v>
      </c>
      <c r="AY308" s="194" t="s">
        <v>255</v>
      </c>
    </row>
    <row r="309" s="15" customFormat="1">
      <c r="A309" s="15"/>
      <c r="B309" s="201"/>
      <c r="C309" s="15"/>
      <c r="D309" s="186" t="s">
        <v>265</v>
      </c>
      <c r="E309" s="202" t="s">
        <v>1</v>
      </c>
      <c r="F309" s="203" t="s">
        <v>269</v>
      </c>
      <c r="G309" s="15"/>
      <c r="H309" s="204">
        <v>60.859999999999999</v>
      </c>
      <c r="I309" s="205"/>
      <c r="J309" s="15"/>
      <c r="K309" s="15"/>
      <c r="L309" s="201"/>
      <c r="M309" s="206"/>
      <c r="N309" s="207"/>
      <c r="O309" s="207"/>
      <c r="P309" s="207"/>
      <c r="Q309" s="207"/>
      <c r="R309" s="207"/>
      <c r="S309" s="207"/>
      <c r="T309" s="208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02" t="s">
        <v>265</v>
      </c>
      <c r="AU309" s="202" t="s">
        <v>90</v>
      </c>
      <c r="AV309" s="15" t="s">
        <v>270</v>
      </c>
      <c r="AW309" s="15" t="s">
        <v>35</v>
      </c>
      <c r="AX309" s="15" t="s">
        <v>87</v>
      </c>
      <c r="AY309" s="202" t="s">
        <v>255</v>
      </c>
    </row>
    <row r="310" s="2" customFormat="1" ht="49.05" customHeight="1">
      <c r="A310" s="38"/>
      <c r="B310" s="171"/>
      <c r="C310" s="172" t="s">
        <v>438</v>
      </c>
      <c r="D310" s="172" t="s">
        <v>258</v>
      </c>
      <c r="E310" s="173" t="s">
        <v>856</v>
      </c>
      <c r="F310" s="174" t="s">
        <v>857</v>
      </c>
      <c r="G310" s="175" t="s">
        <v>759</v>
      </c>
      <c r="H310" s="224"/>
      <c r="I310" s="177"/>
      <c r="J310" s="178">
        <f>ROUND(I310*H310,2)</f>
        <v>0</v>
      </c>
      <c r="K310" s="174" t="s">
        <v>262</v>
      </c>
      <c r="L310" s="39"/>
      <c r="M310" s="179" t="s">
        <v>1</v>
      </c>
      <c r="N310" s="180" t="s">
        <v>44</v>
      </c>
      <c r="O310" s="77"/>
      <c r="P310" s="181">
        <f>O310*H310</f>
        <v>0</v>
      </c>
      <c r="Q310" s="181">
        <v>0</v>
      </c>
      <c r="R310" s="181">
        <f>Q310*H310</f>
        <v>0</v>
      </c>
      <c r="S310" s="181">
        <v>0</v>
      </c>
      <c r="T310" s="18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3" t="s">
        <v>263</v>
      </c>
      <c r="AT310" s="183" t="s">
        <v>258</v>
      </c>
      <c r="AU310" s="183" t="s">
        <v>90</v>
      </c>
      <c r="AY310" s="19" t="s">
        <v>255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19" t="s">
        <v>87</v>
      </c>
      <c r="BK310" s="184">
        <f>ROUND(I310*H310,2)</f>
        <v>0</v>
      </c>
      <c r="BL310" s="19" t="s">
        <v>263</v>
      </c>
      <c r="BM310" s="183" t="s">
        <v>858</v>
      </c>
    </row>
    <row r="311" s="12" customFormat="1" ht="22.8" customHeight="1">
      <c r="A311" s="12"/>
      <c r="B311" s="158"/>
      <c r="C311" s="12"/>
      <c r="D311" s="159" t="s">
        <v>78</v>
      </c>
      <c r="E311" s="169" t="s">
        <v>859</v>
      </c>
      <c r="F311" s="169" t="s">
        <v>860</v>
      </c>
      <c r="G311" s="12"/>
      <c r="H311" s="12"/>
      <c r="I311" s="161"/>
      <c r="J311" s="170">
        <f>BK311</f>
        <v>0</v>
      </c>
      <c r="K311" s="12"/>
      <c r="L311" s="158"/>
      <c r="M311" s="163"/>
      <c r="N311" s="164"/>
      <c r="O311" s="164"/>
      <c r="P311" s="165">
        <f>SUM(P312:P359)</f>
        <v>0</v>
      </c>
      <c r="Q311" s="164"/>
      <c r="R311" s="165">
        <f>SUM(R312:R359)</f>
        <v>0.014148000000000001</v>
      </c>
      <c r="S311" s="164"/>
      <c r="T311" s="166">
        <f>SUM(T312:T359)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159" t="s">
        <v>90</v>
      </c>
      <c r="AT311" s="167" t="s">
        <v>78</v>
      </c>
      <c r="AU311" s="167" t="s">
        <v>87</v>
      </c>
      <c r="AY311" s="159" t="s">
        <v>255</v>
      </c>
      <c r="BK311" s="168">
        <f>SUM(BK312:BK359)</f>
        <v>0</v>
      </c>
    </row>
    <row r="312" s="2" customFormat="1" ht="37.8" customHeight="1">
      <c r="A312" s="38"/>
      <c r="B312" s="171"/>
      <c r="C312" s="172" t="s">
        <v>442</v>
      </c>
      <c r="D312" s="172" t="s">
        <v>258</v>
      </c>
      <c r="E312" s="173" t="s">
        <v>861</v>
      </c>
      <c r="F312" s="174" t="s">
        <v>862</v>
      </c>
      <c r="G312" s="175" t="s">
        <v>693</v>
      </c>
      <c r="H312" s="176">
        <v>26.199999999999999</v>
      </c>
      <c r="I312" s="177"/>
      <c r="J312" s="178">
        <f>ROUND(I312*H312,2)</f>
        <v>0</v>
      </c>
      <c r="K312" s="174" t="s">
        <v>262</v>
      </c>
      <c r="L312" s="39"/>
      <c r="M312" s="179" t="s">
        <v>1</v>
      </c>
      <c r="N312" s="180" t="s">
        <v>44</v>
      </c>
      <c r="O312" s="77"/>
      <c r="P312" s="181">
        <f>O312*H312</f>
        <v>0</v>
      </c>
      <c r="Q312" s="181">
        <v>6.9999999999999994E-05</v>
      </c>
      <c r="R312" s="181">
        <f>Q312*H312</f>
        <v>0.0018339999999999997</v>
      </c>
      <c r="S312" s="181">
        <v>0</v>
      </c>
      <c r="T312" s="18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83" t="s">
        <v>263</v>
      </c>
      <c r="AT312" s="183" t="s">
        <v>258</v>
      </c>
      <c r="AU312" s="183" t="s">
        <v>90</v>
      </c>
      <c r="AY312" s="19" t="s">
        <v>255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19" t="s">
        <v>87</v>
      </c>
      <c r="BK312" s="184">
        <f>ROUND(I312*H312,2)</f>
        <v>0</v>
      </c>
      <c r="BL312" s="19" t="s">
        <v>263</v>
      </c>
      <c r="BM312" s="183" t="s">
        <v>863</v>
      </c>
    </row>
    <row r="313" s="13" customFormat="1">
      <c r="A313" s="13"/>
      <c r="B313" s="185"/>
      <c r="C313" s="13"/>
      <c r="D313" s="186" t="s">
        <v>265</v>
      </c>
      <c r="E313" s="187" t="s">
        <v>1</v>
      </c>
      <c r="F313" s="188" t="s">
        <v>864</v>
      </c>
      <c r="G313" s="13"/>
      <c r="H313" s="187" t="s">
        <v>1</v>
      </c>
      <c r="I313" s="189"/>
      <c r="J313" s="13"/>
      <c r="K313" s="13"/>
      <c r="L313" s="185"/>
      <c r="M313" s="190"/>
      <c r="N313" s="191"/>
      <c r="O313" s="191"/>
      <c r="P313" s="191"/>
      <c r="Q313" s="191"/>
      <c r="R313" s="191"/>
      <c r="S313" s="191"/>
      <c r="T313" s="19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87" t="s">
        <v>265</v>
      </c>
      <c r="AU313" s="187" t="s">
        <v>90</v>
      </c>
      <c r="AV313" s="13" t="s">
        <v>87</v>
      </c>
      <c r="AW313" s="13" t="s">
        <v>35</v>
      </c>
      <c r="AX313" s="13" t="s">
        <v>79</v>
      </c>
      <c r="AY313" s="187" t="s">
        <v>255</v>
      </c>
    </row>
    <row r="314" s="13" customFormat="1">
      <c r="A314" s="13"/>
      <c r="B314" s="185"/>
      <c r="C314" s="13"/>
      <c r="D314" s="186" t="s">
        <v>265</v>
      </c>
      <c r="E314" s="187" t="s">
        <v>1</v>
      </c>
      <c r="F314" s="188" t="s">
        <v>865</v>
      </c>
      <c r="G314" s="13"/>
      <c r="H314" s="187" t="s">
        <v>1</v>
      </c>
      <c r="I314" s="189"/>
      <c r="J314" s="13"/>
      <c r="K314" s="13"/>
      <c r="L314" s="185"/>
      <c r="M314" s="190"/>
      <c r="N314" s="191"/>
      <c r="O314" s="191"/>
      <c r="P314" s="191"/>
      <c r="Q314" s="191"/>
      <c r="R314" s="191"/>
      <c r="S314" s="191"/>
      <c r="T314" s="19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87" t="s">
        <v>265</v>
      </c>
      <c r="AU314" s="187" t="s">
        <v>90</v>
      </c>
      <c r="AV314" s="13" t="s">
        <v>87</v>
      </c>
      <c r="AW314" s="13" t="s">
        <v>35</v>
      </c>
      <c r="AX314" s="13" t="s">
        <v>79</v>
      </c>
      <c r="AY314" s="187" t="s">
        <v>255</v>
      </c>
    </row>
    <row r="315" s="14" customFormat="1">
      <c r="A315" s="14"/>
      <c r="B315" s="193"/>
      <c r="C315" s="14"/>
      <c r="D315" s="186" t="s">
        <v>265</v>
      </c>
      <c r="E315" s="194" t="s">
        <v>1</v>
      </c>
      <c r="F315" s="195" t="s">
        <v>866</v>
      </c>
      <c r="G315" s="14"/>
      <c r="H315" s="196">
        <v>23.399999999999999</v>
      </c>
      <c r="I315" s="197"/>
      <c r="J315" s="14"/>
      <c r="K315" s="14"/>
      <c r="L315" s="193"/>
      <c r="M315" s="198"/>
      <c r="N315" s="199"/>
      <c r="O315" s="199"/>
      <c r="P315" s="199"/>
      <c r="Q315" s="199"/>
      <c r="R315" s="199"/>
      <c r="S315" s="199"/>
      <c r="T315" s="20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194" t="s">
        <v>265</v>
      </c>
      <c r="AU315" s="194" t="s">
        <v>90</v>
      </c>
      <c r="AV315" s="14" t="s">
        <v>90</v>
      </c>
      <c r="AW315" s="14" t="s">
        <v>35</v>
      </c>
      <c r="AX315" s="14" t="s">
        <v>79</v>
      </c>
      <c r="AY315" s="194" t="s">
        <v>255</v>
      </c>
    </row>
    <row r="316" s="16" customFormat="1">
      <c r="A316" s="16"/>
      <c r="B316" s="225"/>
      <c r="C316" s="16"/>
      <c r="D316" s="186" t="s">
        <v>265</v>
      </c>
      <c r="E316" s="226" t="s">
        <v>1</v>
      </c>
      <c r="F316" s="227" t="s">
        <v>867</v>
      </c>
      <c r="G316" s="16"/>
      <c r="H316" s="228">
        <v>23.399999999999999</v>
      </c>
      <c r="I316" s="229"/>
      <c r="J316" s="16"/>
      <c r="K316" s="16"/>
      <c r="L316" s="225"/>
      <c r="M316" s="230"/>
      <c r="N316" s="231"/>
      <c r="O316" s="231"/>
      <c r="P316" s="231"/>
      <c r="Q316" s="231"/>
      <c r="R316" s="231"/>
      <c r="S316" s="231"/>
      <c r="T316" s="232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26" t="s">
        <v>265</v>
      </c>
      <c r="AU316" s="226" t="s">
        <v>90</v>
      </c>
      <c r="AV316" s="16" t="s">
        <v>268</v>
      </c>
      <c r="AW316" s="16" t="s">
        <v>35</v>
      </c>
      <c r="AX316" s="16" t="s">
        <v>79</v>
      </c>
      <c r="AY316" s="226" t="s">
        <v>255</v>
      </c>
    </row>
    <row r="317" s="13" customFormat="1">
      <c r="A317" s="13"/>
      <c r="B317" s="185"/>
      <c r="C317" s="13"/>
      <c r="D317" s="186" t="s">
        <v>265</v>
      </c>
      <c r="E317" s="187" t="s">
        <v>1</v>
      </c>
      <c r="F317" s="188" t="s">
        <v>868</v>
      </c>
      <c r="G317" s="13"/>
      <c r="H317" s="187" t="s">
        <v>1</v>
      </c>
      <c r="I317" s="189"/>
      <c r="J317" s="13"/>
      <c r="K317" s="13"/>
      <c r="L317" s="185"/>
      <c r="M317" s="190"/>
      <c r="N317" s="191"/>
      <c r="O317" s="191"/>
      <c r="P317" s="191"/>
      <c r="Q317" s="191"/>
      <c r="R317" s="191"/>
      <c r="S317" s="191"/>
      <c r="T317" s="19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87" t="s">
        <v>265</v>
      </c>
      <c r="AU317" s="187" t="s">
        <v>90</v>
      </c>
      <c r="AV317" s="13" t="s">
        <v>87</v>
      </c>
      <c r="AW317" s="13" t="s">
        <v>35</v>
      </c>
      <c r="AX317" s="13" t="s">
        <v>79</v>
      </c>
      <c r="AY317" s="187" t="s">
        <v>255</v>
      </c>
    </row>
    <row r="318" s="13" customFormat="1">
      <c r="A318" s="13"/>
      <c r="B318" s="185"/>
      <c r="C318" s="13"/>
      <c r="D318" s="186" t="s">
        <v>265</v>
      </c>
      <c r="E318" s="187" t="s">
        <v>1</v>
      </c>
      <c r="F318" s="188" t="s">
        <v>869</v>
      </c>
      <c r="G318" s="13"/>
      <c r="H318" s="187" t="s">
        <v>1</v>
      </c>
      <c r="I318" s="189"/>
      <c r="J318" s="13"/>
      <c r="K318" s="13"/>
      <c r="L318" s="185"/>
      <c r="M318" s="190"/>
      <c r="N318" s="191"/>
      <c r="O318" s="191"/>
      <c r="P318" s="191"/>
      <c r="Q318" s="191"/>
      <c r="R318" s="191"/>
      <c r="S318" s="191"/>
      <c r="T318" s="19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87" t="s">
        <v>265</v>
      </c>
      <c r="AU318" s="187" t="s">
        <v>90</v>
      </c>
      <c r="AV318" s="13" t="s">
        <v>87</v>
      </c>
      <c r="AW318" s="13" t="s">
        <v>35</v>
      </c>
      <c r="AX318" s="13" t="s">
        <v>79</v>
      </c>
      <c r="AY318" s="187" t="s">
        <v>255</v>
      </c>
    </row>
    <row r="319" s="14" customFormat="1">
      <c r="A319" s="14"/>
      <c r="B319" s="193"/>
      <c r="C319" s="14"/>
      <c r="D319" s="186" t="s">
        <v>265</v>
      </c>
      <c r="E319" s="194" t="s">
        <v>1</v>
      </c>
      <c r="F319" s="195" t="s">
        <v>870</v>
      </c>
      <c r="G319" s="14"/>
      <c r="H319" s="196">
        <v>1.3999999999999999</v>
      </c>
      <c r="I319" s="197"/>
      <c r="J319" s="14"/>
      <c r="K319" s="14"/>
      <c r="L319" s="193"/>
      <c r="M319" s="198"/>
      <c r="N319" s="199"/>
      <c r="O319" s="199"/>
      <c r="P319" s="199"/>
      <c r="Q319" s="199"/>
      <c r="R319" s="199"/>
      <c r="S319" s="199"/>
      <c r="T319" s="20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194" t="s">
        <v>265</v>
      </c>
      <c r="AU319" s="194" t="s">
        <v>90</v>
      </c>
      <c r="AV319" s="14" t="s">
        <v>90</v>
      </c>
      <c r="AW319" s="14" t="s">
        <v>35</v>
      </c>
      <c r="AX319" s="14" t="s">
        <v>79</v>
      </c>
      <c r="AY319" s="194" t="s">
        <v>255</v>
      </c>
    </row>
    <row r="320" s="13" customFormat="1">
      <c r="A320" s="13"/>
      <c r="B320" s="185"/>
      <c r="C320" s="13"/>
      <c r="D320" s="186" t="s">
        <v>265</v>
      </c>
      <c r="E320" s="187" t="s">
        <v>1</v>
      </c>
      <c r="F320" s="188" t="s">
        <v>871</v>
      </c>
      <c r="G320" s="13"/>
      <c r="H320" s="187" t="s">
        <v>1</v>
      </c>
      <c r="I320" s="189"/>
      <c r="J320" s="13"/>
      <c r="K320" s="13"/>
      <c r="L320" s="185"/>
      <c r="M320" s="190"/>
      <c r="N320" s="191"/>
      <c r="O320" s="191"/>
      <c r="P320" s="191"/>
      <c r="Q320" s="191"/>
      <c r="R320" s="191"/>
      <c r="S320" s="191"/>
      <c r="T320" s="19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187" t="s">
        <v>265</v>
      </c>
      <c r="AU320" s="187" t="s">
        <v>90</v>
      </c>
      <c r="AV320" s="13" t="s">
        <v>87</v>
      </c>
      <c r="AW320" s="13" t="s">
        <v>35</v>
      </c>
      <c r="AX320" s="13" t="s">
        <v>79</v>
      </c>
      <c r="AY320" s="187" t="s">
        <v>255</v>
      </c>
    </row>
    <row r="321" s="14" customFormat="1">
      <c r="A321" s="14"/>
      <c r="B321" s="193"/>
      <c r="C321" s="14"/>
      <c r="D321" s="186" t="s">
        <v>265</v>
      </c>
      <c r="E321" s="194" t="s">
        <v>1</v>
      </c>
      <c r="F321" s="195" t="s">
        <v>870</v>
      </c>
      <c r="G321" s="14"/>
      <c r="H321" s="196">
        <v>1.3999999999999999</v>
      </c>
      <c r="I321" s="197"/>
      <c r="J321" s="14"/>
      <c r="K321" s="14"/>
      <c r="L321" s="193"/>
      <c r="M321" s="198"/>
      <c r="N321" s="199"/>
      <c r="O321" s="199"/>
      <c r="P321" s="199"/>
      <c r="Q321" s="199"/>
      <c r="R321" s="199"/>
      <c r="S321" s="199"/>
      <c r="T321" s="20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194" t="s">
        <v>265</v>
      </c>
      <c r="AU321" s="194" t="s">
        <v>90</v>
      </c>
      <c r="AV321" s="14" t="s">
        <v>90</v>
      </c>
      <c r="AW321" s="14" t="s">
        <v>35</v>
      </c>
      <c r="AX321" s="14" t="s">
        <v>79</v>
      </c>
      <c r="AY321" s="194" t="s">
        <v>255</v>
      </c>
    </row>
    <row r="322" s="16" customFormat="1">
      <c r="A322" s="16"/>
      <c r="B322" s="225"/>
      <c r="C322" s="16"/>
      <c r="D322" s="186" t="s">
        <v>265</v>
      </c>
      <c r="E322" s="226" t="s">
        <v>1</v>
      </c>
      <c r="F322" s="227" t="s">
        <v>867</v>
      </c>
      <c r="G322" s="16"/>
      <c r="H322" s="228">
        <v>2.7999999999999998</v>
      </c>
      <c r="I322" s="229"/>
      <c r="J322" s="16"/>
      <c r="K322" s="16"/>
      <c r="L322" s="225"/>
      <c r="M322" s="230"/>
      <c r="N322" s="231"/>
      <c r="O322" s="231"/>
      <c r="P322" s="231"/>
      <c r="Q322" s="231"/>
      <c r="R322" s="231"/>
      <c r="S322" s="231"/>
      <c r="T322" s="232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26" t="s">
        <v>265</v>
      </c>
      <c r="AU322" s="226" t="s">
        <v>90</v>
      </c>
      <c r="AV322" s="16" t="s">
        <v>268</v>
      </c>
      <c r="AW322" s="16" t="s">
        <v>35</v>
      </c>
      <c r="AX322" s="16" t="s">
        <v>79</v>
      </c>
      <c r="AY322" s="226" t="s">
        <v>255</v>
      </c>
    </row>
    <row r="323" s="15" customFormat="1">
      <c r="A323" s="15"/>
      <c r="B323" s="201"/>
      <c r="C323" s="15"/>
      <c r="D323" s="186" t="s">
        <v>265</v>
      </c>
      <c r="E323" s="202" t="s">
        <v>1</v>
      </c>
      <c r="F323" s="203" t="s">
        <v>269</v>
      </c>
      <c r="G323" s="15"/>
      <c r="H323" s="204">
        <v>26.199999999999996</v>
      </c>
      <c r="I323" s="205"/>
      <c r="J323" s="15"/>
      <c r="K323" s="15"/>
      <c r="L323" s="201"/>
      <c r="M323" s="206"/>
      <c r="N323" s="207"/>
      <c r="O323" s="207"/>
      <c r="P323" s="207"/>
      <c r="Q323" s="207"/>
      <c r="R323" s="207"/>
      <c r="S323" s="207"/>
      <c r="T323" s="208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02" t="s">
        <v>265</v>
      </c>
      <c r="AU323" s="202" t="s">
        <v>90</v>
      </c>
      <c r="AV323" s="15" t="s">
        <v>270</v>
      </c>
      <c r="AW323" s="15" t="s">
        <v>35</v>
      </c>
      <c r="AX323" s="15" t="s">
        <v>87</v>
      </c>
      <c r="AY323" s="202" t="s">
        <v>255</v>
      </c>
    </row>
    <row r="324" s="2" customFormat="1" ht="24.15" customHeight="1">
      <c r="A324" s="38"/>
      <c r="B324" s="171"/>
      <c r="C324" s="172" t="s">
        <v>446</v>
      </c>
      <c r="D324" s="172" t="s">
        <v>258</v>
      </c>
      <c r="E324" s="173" t="s">
        <v>872</v>
      </c>
      <c r="F324" s="174" t="s">
        <v>873</v>
      </c>
      <c r="G324" s="175" t="s">
        <v>693</v>
      </c>
      <c r="H324" s="176">
        <v>26.199999999999999</v>
      </c>
      <c r="I324" s="177"/>
      <c r="J324" s="178">
        <f>ROUND(I324*H324,2)</f>
        <v>0</v>
      </c>
      <c r="K324" s="174" t="s">
        <v>262</v>
      </c>
      <c r="L324" s="39"/>
      <c r="M324" s="179" t="s">
        <v>1</v>
      </c>
      <c r="N324" s="180" t="s">
        <v>44</v>
      </c>
      <c r="O324" s="77"/>
      <c r="P324" s="181">
        <f>O324*H324</f>
        <v>0</v>
      </c>
      <c r="Q324" s="181">
        <v>0.00011</v>
      </c>
      <c r="R324" s="181">
        <f>Q324*H324</f>
        <v>0.002882</v>
      </c>
      <c r="S324" s="181">
        <v>0</v>
      </c>
      <c r="T324" s="18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83" t="s">
        <v>263</v>
      </c>
      <c r="AT324" s="183" t="s">
        <v>258</v>
      </c>
      <c r="AU324" s="183" t="s">
        <v>90</v>
      </c>
      <c r="AY324" s="19" t="s">
        <v>255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19" t="s">
        <v>87</v>
      </c>
      <c r="BK324" s="184">
        <f>ROUND(I324*H324,2)</f>
        <v>0</v>
      </c>
      <c r="BL324" s="19" t="s">
        <v>263</v>
      </c>
      <c r="BM324" s="183" t="s">
        <v>874</v>
      </c>
    </row>
    <row r="325" s="13" customFormat="1">
      <c r="A325" s="13"/>
      <c r="B325" s="185"/>
      <c r="C325" s="13"/>
      <c r="D325" s="186" t="s">
        <v>265</v>
      </c>
      <c r="E325" s="187" t="s">
        <v>1</v>
      </c>
      <c r="F325" s="188" t="s">
        <v>875</v>
      </c>
      <c r="G325" s="13"/>
      <c r="H325" s="187" t="s">
        <v>1</v>
      </c>
      <c r="I325" s="189"/>
      <c r="J325" s="13"/>
      <c r="K325" s="13"/>
      <c r="L325" s="185"/>
      <c r="M325" s="190"/>
      <c r="N325" s="191"/>
      <c r="O325" s="191"/>
      <c r="P325" s="191"/>
      <c r="Q325" s="191"/>
      <c r="R325" s="191"/>
      <c r="S325" s="191"/>
      <c r="T325" s="19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87" t="s">
        <v>265</v>
      </c>
      <c r="AU325" s="187" t="s">
        <v>90</v>
      </c>
      <c r="AV325" s="13" t="s">
        <v>87</v>
      </c>
      <c r="AW325" s="13" t="s">
        <v>35</v>
      </c>
      <c r="AX325" s="13" t="s">
        <v>79</v>
      </c>
      <c r="AY325" s="187" t="s">
        <v>255</v>
      </c>
    </row>
    <row r="326" s="13" customFormat="1">
      <c r="A326" s="13"/>
      <c r="B326" s="185"/>
      <c r="C326" s="13"/>
      <c r="D326" s="186" t="s">
        <v>265</v>
      </c>
      <c r="E326" s="187" t="s">
        <v>1</v>
      </c>
      <c r="F326" s="188" t="s">
        <v>865</v>
      </c>
      <c r="G326" s="13"/>
      <c r="H326" s="187" t="s">
        <v>1</v>
      </c>
      <c r="I326" s="189"/>
      <c r="J326" s="13"/>
      <c r="K326" s="13"/>
      <c r="L326" s="185"/>
      <c r="M326" s="190"/>
      <c r="N326" s="191"/>
      <c r="O326" s="191"/>
      <c r="P326" s="191"/>
      <c r="Q326" s="191"/>
      <c r="R326" s="191"/>
      <c r="S326" s="191"/>
      <c r="T326" s="19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87" t="s">
        <v>265</v>
      </c>
      <c r="AU326" s="187" t="s">
        <v>90</v>
      </c>
      <c r="AV326" s="13" t="s">
        <v>87</v>
      </c>
      <c r="AW326" s="13" t="s">
        <v>35</v>
      </c>
      <c r="AX326" s="13" t="s">
        <v>79</v>
      </c>
      <c r="AY326" s="187" t="s">
        <v>255</v>
      </c>
    </row>
    <row r="327" s="14" customFormat="1">
      <c r="A327" s="14"/>
      <c r="B327" s="193"/>
      <c r="C327" s="14"/>
      <c r="D327" s="186" t="s">
        <v>265</v>
      </c>
      <c r="E327" s="194" t="s">
        <v>1</v>
      </c>
      <c r="F327" s="195" t="s">
        <v>866</v>
      </c>
      <c r="G327" s="14"/>
      <c r="H327" s="196">
        <v>23.399999999999999</v>
      </c>
      <c r="I327" s="197"/>
      <c r="J327" s="14"/>
      <c r="K327" s="14"/>
      <c r="L327" s="193"/>
      <c r="M327" s="198"/>
      <c r="N327" s="199"/>
      <c r="O327" s="199"/>
      <c r="P327" s="199"/>
      <c r="Q327" s="199"/>
      <c r="R327" s="199"/>
      <c r="S327" s="199"/>
      <c r="T327" s="20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194" t="s">
        <v>265</v>
      </c>
      <c r="AU327" s="194" t="s">
        <v>90</v>
      </c>
      <c r="AV327" s="14" t="s">
        <v>90</v>
      </c>
      <c r="AW327" s="14" t="s">
        <v>35</v>
      </c>
      <c r="AX327" s="14" t="s">
        <v>79</v>
      </c>
      <c r="AY327" s="194" t="s">
        <v>255</v>
      </c>
    </row>
    <row r="328" s="16" customFormat="1">
      <c r="A328" s="16"/>
      <c r="B328" s="225"/>
      <c r="C328" s="16"/>
      <c r="D328" s="186" t="s">
        <v>265</v>
      </c>
      <c r="E328" s="226" t="s">
        <v>1</v>
      </c>
      <c r="F328" s="227" t="s">
        <v>867</v>
      </c>
      <c r="G328" s="16"/>
      <c r="H328" s="228">
        <v>23.399999999999999</v>
      </c>
      <c r="I328" s="229"/>
      <c r="J328" s="16"/>
      <c r="K328" s="16"/>
      <c r="L328" s="225"/>
      <c r="M328" s="230"/>
      <c r="N328" s="231"/>
      <c r="O328" s="231"/>
      <c r="P328" s="231"/>
      <c r="Q328" s="231"/>
      <c r="R328" s="231"/>
      <c r="S328" s="231"/>
      <c r="T328" s="232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6" t="s">
        <v>265</v>
      </c>
      <c r="AU328" s="226" t="s">
        <v>90</v>
      </c>
      <c r="AV328" s="16" t="s">
        <v>268</v>
      </c>
      <c r="AW328" s="16" t="s">
        <v>35</v>
      </c>
      <c r="AX328" s="16" t="s">
        <v>79</v>
      </c>
      <c r="AY328" s="226" t="s">
        <v>255</v>
      </c>
    </row>
    <row r="329" s="13" customFormat="1">
      <c r="A329" s="13"/>
      <c r="B329" s="185"/>
      <c r="C329" s="13"/>
      <c r="D329" s="186" t="s">
        <v>265</v>
      </c>
      <c r="E329" s="187" t="s">
        <v>1</v>
      </c>
      <c r="F329" s="188" t="s">
        <v>876</v>
      </c>
      <c r="G329" s="13"/>
      <c r="H329" s="187" t="s">
        <v>1</v>
      </c>
      <c r="I329" s="189"/>
      <c r="J329" s="13"/>
      <c r="K329" s="13"/>
      <c r="L329" s="185"/>
      <c r="M329" s="190"/>
      <c r="N329" s="191"/>
      <c r="O329" s="191"/>
      <c r="P329" s="191"/>
      <c r="Q329" s="191"/>
      <c r="R329" s="191"/>
      <c r="S329" s="191"/>
      <c r="T329" s="19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87" t="s">
        <v>265</v>
      </c>
      <c r="AU329" s="187" t="s">
        <v>90</v>
      </c>
      <c r="AV329" s="13" t="s">
        <v>87</v>
      </c>
      <c r="AW329" s="13" t="s">
        <v>35</v>
      </c>
      <c r="AX329" s="13" t="s">
        <v>79</v>
      </c>
      <c r="AY329" s="187" t="s">
        <v>255</v>
      </c>
    </row>
    <row r="330" s="13" customFormat="1">
      <c r="A330" s="13"/>
      <c r="B330" s="185"/>
      <c r="C330" s="13"/>
      <c r="D330" s="186" t="s">
        <v>265</v>
      </c>
      <c r="E330" s="187" t="s">
        <v>1</v>
      </c>
      <c r="F330" s="188" t="s">
        <v>869</v>
      </c>
      <c r="G330" s="13"/>
      <c r="H330" s="187" t="s">
        <v>1</v>
      </c>
      <c r="I330" s="189"/>
      <c r="J330" s="13"/>
      <c r="K330" s="13"/>
      <c r="L330" s="185"/>
      <c r="M330" s="190"/>
      <c r="N330" s="191"/>
      <c r="O330" s="191"/>
      <c r="P330" s="191"/>
      <c r="Q330" s="191"/>
      <c r="R330" s="191"/>
      <c r="S330" s="191"/>
      <c r="T330" s="19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187" t="s">
        <v>265</v>
      </c>
      <c r="AU330" s="187" t="s">
        <v>90</v>
      </c>
      <c r="AV330" s="13" t="s">
        <v>87</v>
      </c>
      <c r="AW330" s="13" t="s">
        <v>35</v>
      </c>
      <c r="AX330" s="13" t="s">
        <v>79</v>
      </c>
      <c r="AY330" s="187" t="s">
        <v>255</v>
      </c>
    </row>
    <row r="331" s="14" customFormat="1">
      <c r="A331" s="14"/>
      <c r="B331" s="193"/>
      <c r="C331" s="14"/>
      <c r="D331" s="186" t="s">
        <v>265</v>
      </c>
      <c r="E331" s="194" t="s">
        <v>1</v>
      </c>
      <c r="F331" s="195" t="s">
        <v>870</v>
      </c>
      <c r="G331" s="14"/>
      <c r="H331" s="196">
        <v>1.3999999999999999</v>
      </c>
      <c r="I331" s="197"/>
      <c r="J331" s="14"/>
      <c r="K331" s="14"/>
      <c r="L331" s="193"/>
      <c r="M331" s="198"/>
      <c r="N331" s="199"/>
      <c r="O331" s="199"/>
      <c r="P331" s="199"/>
      <c r="Q331" s="199"/>
      <c r="R331" s="199"/>
      <c r="S331" s="199"/>
      <c r="T331" s="200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194" t="s">
        <v>265</v>
      </c>
      <c r="AU331" s="194" t="s">
        <v>90</v>
      </c>
      <c r="AV331" s="14" t="s">
        <v>90</v>
      </c>
      <c r="AW331" s="14" t="s">
        <v>35</v>
      </c>
      <c r="AX331" s="14" t="s">
        <v>79</v>
      </c>
      <c r="AY331" s="194" t="s">
        <v>255</v>
      </c>
    </row>
    <row r="332" s="13" customFormat="1">
      <c r="A332" s="13"/>
      <c r="B332" s="185"/>
      <c r="C332" s="13"/>
      <c r="D332" s="186" t="s">
        <v>265</v>
      </c>
      <c r="E332" s="187" t="s">
        <v>1</v>
      </c>
      <c r="F332" s="188" t="s">
        <v>871</v>
      </c>
      <c r="G332" s="13"/>
      <c r="H332" s="187" t="s">
        <v>1</v>
      </c>
      <c r="I332" s="189"/>
      <c r="J332" s="13"/>
      <c r="K332" s="13"/>
      <c r="L332" s="185"/>
      <c r="M332" s="190"/>
      <c r="N332" s="191"/>
      <c r="O332" s="191"/>
      <c r="P332" s="191"/>
      <c r="Q332" s="191"/>
      <c r="R332" s="191"/>
      <c r="S332" s="191"/>
      <c r="T332" s="19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187" t="s">
        <v>265</v>
      </c>
      <c r="AU332" s="187" t="s">
        <v>90</v>
      </c>
      <c r="AV332" s="13" t="s">
        <v>87</v>
      </c>
      <c r="AW332" s="13" t="s">
        <v>35</v>
      </c>
      <c r="AX332" s="13" t="s">
        <v>79</v>
      </c>
      <c r="AY332" s="187" t="s">
        <v>255</v>
      </c>
    </row>
    <row r="333" s="14" customFormat="1">
      <c r="A333" s="14"/>
      <c r="B333" s="193"/>
      <c r="C333" s="14"/>
      <c r="D333" s="186" t="s">
        <v>265</v>
      </c>
      <c r="E333" s="194" t="s">
        <v>1</v>
      </c>
      <c r="F333" s="195" t="s">
        <v>870</v>
      </c>
      <c r="G333" s="14"/>
      <c r="H333" s="196">
        <v>1.3999999999999999</v>
      </c>
      <c r="I333" s="197"/>
      <c r="J333" s="14"/>
      <c r="K333" s="14"/>
      <c r="L333" s="193"/>
      <c r="M333" s="198"/>
      <c r="N333" s="199"/>
      <c r="O333" s="199"/>
      <c r="P333" s="199"/>
      <c r="Q333" s="199"/>
      <c r="R333" s="199"/>
      <c r="S333" s="199"/>
      <c r="T333" s="200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194" t="s">
        <v>265</v>
      </c>
      <c r="AU333" s="194" t="s">
        <v>90</v>
      </c>
      <c r="AV333" s="14" t="s">
        <v>90</v>
      </c>
      <c r="AW333" s="14" t="s">
        <v>35</v>
      </c>
      <c r="AX333" s="14" t="s">
        <v>79</v>
      </c>
      <c r="AY333" s="194" t="s">
        <v>255</v>
      </c>
    </row>
    <row r="334" s="16" customFormat="1">
      <c r="A334" s="16"/>
      <c r="B334" s="225"/>
      <c r="C334" s="16"/>
      <c r="D334" s="186" t="s">
        <v>265</v>
      </c>
      <c r="E334" s="226" t="s">
        <v>1</v>
      </c>
      <c r="F334" s="227" t="s">
        <v>867</v>
      </c>
      <c r="G334" s="16"/>
      <c r="H334" s="228">
        <v>2.7999999999999998</v>
      </c>
      <c r="I334" s="229"/>
      <c r="J334" s="16"/>
      <c r="K334" s="16"/>
      <c r="L334" s="225"/>
      <c r="M334" s="230"/>
      <c r="N334" s="231"/>
      <c r="O334" s="231"/>
      <c r="P334" s="231"/>
      <c r="Q334" s="231"/>
      <c r="R334" s="231"/>
      <c r="S334" s="231"/>
      <c r="T334" s="232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26" t="s">
        <v>265</v>
      </c>
      <c r="AU334" s="226" t="s">
        <v>90</v>
      </c>
      <c r="AV334" s="16" t="s">
        <v>268</v>
      </c>
      <c r="AW334" s="16" t="s">
        <v>35</v>
      </c>
      <c r="AX334" s="16" t="s">
        <v>79</v>
      </c>
      <c r="AY334" s="226" t="s">
        <v>255</v>
      </c>
    </row>
    <row r="335" s="15" customFormat="1">
      <c r="A335" s="15"/>
      <c r="B335" s="201"/>
      <c r="C335" s="15"/>
      <c r="D335" s="186" t="s">
        <v>265</v>
      </c>
      <c r="E335" s="202" t="s">
        <v>1</v>
      </c>
      <c r="F335" s="203" t="s">
        <v>269</v>
      </c>
      <c r="G335" s="15"/>
      <c r="H335" s="204">
        <v>26.199999999999996</v>
      </c>
      <c r="I335" s="205"/>
      <c r="J335" s="15"/>
      <c r="K335" s="15"/>
      <c r="L335" s="201"/>
      <c r="M335" s="206"/>
      <c r="N335" s="207"/>
      <c r="O335" s="207"/>
      <c r="P335" s="207"/>
      <c r="Q335" s="207"/>
      <c r="R335" s="207"/>
      <c r="S335" s="207"/>
      <c r="T335" s="208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02" t="s">
        <v>265</v>
      </c>
      <c r="AU335" s="202" t="s">
        <v>90</v>
      </c>
      <c r="AV335" s="15" t="s">
        <v>270</v>
      </c>
      <c r="AW335" s="15" t="s">
        <v>35</v>
      </c>
      <c r="AX335" s="15" t="s">
        <v>87</v>
      </c>
      <c r="AY335" s="202" t="s">
        <v>255</v>
      </c>
    </row>
    <row r="336" s="2" customFormat="1" ht="24.15" customHeight="1">
      <c r="A336" s="38"/>
      <c r="B336" s="171"/>
      <c r="C336" s="172" t="s">
        <v>450</v>
      </c>
      <c r="D336" s="172" t="s">
        <v>258</v>
      </c>
      <c r="E336" s="173" t="s">
        <v>877</v>
      </c>
      <c r="F336" s="174" t="s">
        <v>878</v>
      </c>
      <c r="G336" s="175" t="s">
        <v>693</v>
      </c>
      <c r="H336" s="176">
        <v>26.199999999999999</v>
      </c>
      <c r="I336" s="177"/>
      <c r="J336" s="178">
        <f>ROUND(I336*H336,2)</f>
        <v>0</v>
      </c>
      <c r="K336" s="174" t="s">
        <v>262</v>
      </c>
      <c r="L336" s="39"/>
      <c r="M336" s="179" t="s">
        <v>1</v>
      </c>
      <c r="N336" s="180" t="s">
        <v>44</v>
      </c>
      <c r="O336" s="77"/>
      <c r="P336" s="181">
        <f>O336*H336</f>
        <v>0</v>
      </c>
      <c r="Q336" s="181">
        <v>0.00012999999999999999</v>
      </c>
      <c r="R336" s="181">
        <f>Q336*H336</f>
        <v>0.0034059999999999997</v>
      </c>
      <c r="S336" s="181">
        <v>0</v>
      </c>
      <c r="T336" s="18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3" t="s">
        <v>263</v>
      </c>
      <c r="AT336" s="183" t="s">
        <v>258</v>
      </c>
      <c r="AU336" s="183" t="s">
        <v>90</v>
      </c>
      <c r="AY336" s="19" t="s">
        <v>255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19" t="s">
        <v>87</v>
      </c>
      <c r="BK336" s="184">
        <f>ROUND(I336*H336,2)</f>
        <v>0</v>
      </c>
      <c r="BL336" s="19" t="s">
        <v>263</v>
      </c>
      <c r="BM336" s="183" t="s">
        <v>879</v>
      </c>
    </row>
    <row r="337" s="13" customFormat="1">
      <c r="A337" s="13"/>
      <c r="B337" s="185"/>
      <c r="C337" s="13"/>
      <c r="D337" s="186" t="s">
        <v>265</v>
      </c>
      <c r="E337" s="187" t="s">
        <v>1</v>
      </c>
      <c r="F337" s="188" t="s">
        <v>880</v>
      </c>
      <c r="G337" s="13"/>
      <c r="H337" s="187" t="s">
        <v>1</v>
      </c>
      <c r="I337" s="189"/>
      <c r="J337" s="13"/>
      <c r="K337" s="13"/>
      <c r="L337" s="185"/>
      <c r="M337" s="190"/>
      <c r="N337" s="191"/>
      <c r="O337" s="191"/>
      <c r="P337" s="191"/>
      <c r="Q337" s="191"/>
      <c r="R337" s="191"/>
      <c r="S337" s="191"/>
      <c r="T337" s="19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87" t="s">
        <v>265</v>
      </c>
      <c r="AU337" s="187" t="s">
        <v>90</v>
      </c>
      <c r="AV337" s="13" t="s">
        <v>87</v>
      </c>
      <c r="AW337" s="13" t="s">
        <v>35</v>
      </c>
      <c r="AX337" s="13" t="s">
        <v>79</v>
      </c>
      <c r="AY337" s="187" t="s">
        <v>255</v>
      </c>
    </row>
    <row r="338" s="13" customFormat="1">
      <c r="A338" s="13"/>
      <c r="B338" s="185"/>
      <c r="C338" s="13"/>
      <c r="D338" s="186" t="s">
        <v>265</v>
      </c>
      <c r="E338" s="187" t="s">
        <v>1</v>
      </c>
      <c r="F338" s="188" t="s">
        <v>865</v>
      </c>
      <c r="G338" s="13"/>
      <c r="H338" s="187" t="s">
        <v>1</v>
      </c>
      <c r="I338" s="189"/>
      <c r="J338" s="13"/>
      <c r="K338" s="13"/>
      <c r="L338" s="185"/>
      <c r="M338" s="190"/>
      <c r="N338" s="191"/>
      <c r="O338" s="191"/>
      <c r="P338" s="191"/>
      <c r="Q338" s="191"/>
      <c r="R338" s="191"/>
      <c r="S338" s="191"/>
      <c r="T338" s="19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87" t="s">
        <v>265</v>
      </c>
      <c r="AU338" s="187" t="s">
        <v>90</v>
      </c>
      <c r="AV338" s="13" t="s">
        <v>87</v>
      </c>
      <c r="AW338" s="13" t="s">
        <v>35</v>
      </c>
      <c r="AX338" s="13" t="s">
        <v>79</v>
      </c>
      <c r="AY338" s="187" t="s">
        <v>255</v>
      </c>
    </row>
    <row r="339" s="14" customFormat="1">
      <c r="A339" s="14"/>
      <c r="B339" s="193"/>
      <c r="C339" s="14"/>
      <c r="D339" s="186" t="s">
        <v>265</v>
      </c>
      <c r="E339" s="194" t="s">
        <v>1</v>
      </c>
      <c r="F339" s="195" t="s">
        <v>866</v>
      </c>
      <c r="G339" s="14"/>
      <c r="H339" s="196">
        <v>23.399999999999999</v>
      </c>
      <c r="I339" s="197"/>
      <c r="J339" s="14"/>
      <c r="K339" s="14"/>
      <c r="L339" s="193"/>
      <c r="M339" s="198"/>
      <c r="N339" s="199"/>
      <c r="O339" s="199"/>
      <c r="P339" s="199"/>
      <c r="Q339" s="199"/>
      <c r="R339" s="199"/>
      <c r="S339" s="199"/>
      <c r="T339" s="20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194" t="s">
        <v>265</v>
      </c>
      <c r="AU339" s="194" t="s">
        <v>90</v>
      </c>
      <c r="AV339" s="14" t="s">
        <v>90</v>
      </c>
      <c r="AW339" s="14" t="s">
        <v>35</v>
      </c>
      <c r="AX339" s="14" t="s">
        <v>79</v>
      </c>
      <c r="AY339" s="194" t="s">
        <v>255</v>
      </c>
    </row>
    <row r="340" s="16" customFormat="1">
      <c r="A340" s="16"/>
      <c r="B340" s="225"/>
      <c r="C340" s="16"/>
      <c r="D340" s="186" t="s">
        <v>265</v>
      </c>
      <c r="E340" s="226" t="s">
        <v>1</v>
      </c>
      <c r="F340" s="227" t="s">
        <v>867</v>
      </c>
      <c r="G340" s="16"/>
      <c r="H340" s="228">
        <v>23.399999999999999</v>
      </c>
      <c r="I340" s="229"/>
      <c r="J340" s="16"/>
      <c r="K340" s="16"/>
      <c r="L340" s="225"/>
      <c r="M340" s="230"/>
      <c r="N340" s="231"/>
      <c r="O340" s="231"/>
      <c r="P340" s="231"/>
      <c r="Q340" s="231"/>
      <c r="R340" s="231"/>
      <c r="S340" s="231"/>
      <c r="T340" s="232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226" t="s">
        <v>265</v>
      </c>
      <c r="AU340" s="226" t="s">
        <v>90</v>
      </c>
      <c r="AV340" s="16" t="s">
        <v>268</v>
      </c>
      <c r="AW340" s="16" t="s">
        <v>35</v>
      </c>
      <c r="AX340" s="16" t="s">
        <v>79</v>
      </c>
      <c r="AY340" s="226" t="s">
        <v>255</v>
      </c>
    </row>
    <row r="341" s="13" customFormat="1">
      <c r="A341" s="13"/>
      <c r="B341" s="185"/>
      <c r="C341" s="13"/>
      <c r="D341" s="186" t="s">
        <v>265</v>
      </c>
      <c r="E341" s="187" t="s">
        <v>1</v>
      </c>
      <c r="F341" s="188" t="s">
        <v>881</v>
      </c>
      <c r="G341" s="13"/>
      <c r="H341" s="187" t="s">
        <v>1</v>
      </c>
      <c r="I341" s="189"/>
      <c r="J341" s="13"/>
      <c r="K341" s="13"/>
      <c r="L341" s="185"/>
      <c r="M341" s="190"/>
      <c r="N341" s="191"/>
      <c r="O341" s="191"/>
      <c r="P341" s="191"/>
      <c r="Q341" s="191"/>
      <c r="R341" s="191"/>
      <c r="S341" s="191"/>
      <c r="T341" s="19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87" t="s">
        <v>265</v>
      </c>
      <c r="AU341" s="187" t="s">
        <v>90</v>
      </c>
      <c r="AV341" s="13" t="s">
        <v>87</v>
      </c>
      <c r="AW341" s="13" t="s">
        <v>35</v>
      </c>
      <c r="AX341" s="13" t="s">
        <v>79</v>
      </c>
      <c r="AY341" s="187" t="s">
        <v>255</v>
      </c>
    </row>
    <row r="342" s="13" customFormat="1">
      <c r="A342" s="13"/>
      <c r="B342" s="185"/>
      <c r="C342" s="13"/>
      <c r="D342" s="186" t="s">
        <v>265</v>
      </c>
      <c r="E342" s="187" t="s">
        <v>1</v>
      </c>
      <c r="F342" s="188" t="s">
        <v>869</v>
      </c>
      <c r="G342" s="13"/>
      <c r="H342" s="187" t="s">
        <v>1</v>
      </c>
      <c r="I342" s="189"/>
      <c r="J342" s="13"/>
      <c r="K342" s="13"/>
      <c r="L342" s="185"/>
      <c r="M342" s="190"/>
      <c r="N342" s="191"/>
      <c r="O342" s="191"/>
      <c r="P342" s="191"/>
      <c r="Q342" s="191"/>
      <c r="R342" s="191"/>
      <c r="S342" s="191"/>
      <c r="T342" s="19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187" t="s">
        <v>265</v>
      </c>
      <c r="AU342" s="187" t="s">
        <v>90</v>
      </c>
      <c r="AV342" s="13" t="s">
        <v>87</v>
      </c>
      <c r="AW342" s="13" t="s">
        <v>35</v>
      </c>
      <c r="AX342" s="13" t="s">
        <v>79</v>
      </c>
      <c r="AY342" s="187" t="s">
        <v>255</v>
      </c>
    </row>
    <row r="343" s="14" customFormat="1">
      <c r="A343" s="14"/>
      <c r="B343" s="193"/>
      <c r="C343" s="14"/>
      <c r="D343" s="186" t="s">
        <v>265</v>
      </c>
      <c r="E343" s="194" t="s">
        <v>1</v>
      </c>
      <c r="F343" s="195" t="s">
        <v>870</v>
      </c>
      <c r="G343" s="14"/>
      <c r="H343" s="196">
        <v>1.3999999999999999</v>
      </c>
      <c r="I343" s="197"/>
      <c r="J343" s="14"/>
      <c r="K343" s="14"/>
      <c r="L343" s="193"/>
      <c r="M343" s="198"/>
      <c r="N343" s="199"/>
      <c r="O343" s="199"/>
      <c r="P343" s="199"/>
      <c r="Q343" s="199"/>
      <c r="R343" s="199"/>
      <c r="S343" s="199"/>
      <c r="T343" s="200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194" t="s">
        <v>265</v>
      </c>
      <c r="AU343" s="194" t="s">
        <v>90</v>
      </c>
      <c r="AV343" s="14" t="s">
        <v>90</v>
      </c>
      <c r="AW343" s="14" t="s">
        <v>35</v>
      </c>
      <c r="AX343" s="14" t="s">
        <v>79</v>
      </c>
      <c r="AY343" s="194" t="s">
        <v>255</v>
      </c>
    </row>
    <row r="344" s="13" customFormat="1">
      <c r="A344" s="13"/>
      <c r="B344" s="185"/>
      <c r="C344" s="13"/>
      <c r="D344" s="186" t="s">
        <v>265</v>
      </c>
      <c r="E344" s="187" t="s">
        <v>1</v>
      </c>
      <c r="F344" s="188" t="s">
        <v>871</v>
      </c>
      <c r="G344" s="13"/>
      <c r="H344" s="187" t="s">
        <v>1</v>
      </c>
      <c r="I344" s="189"/>
      <c r="J344" s="13"/>
      <c r="K344" s="13"/>
      <c r="L344" s="185"/>
      <c r="M344" s="190"/>
      <c r="N344" s="191"/>
      <c r="O344" s="191"/>
      <c r="P344" s="191"/>
      <c r="Q344" s="191"/>
      <c r="R344" s="191"/>
      <c r="S344" s="191"/>
      <c r="T344" s="19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87" t="s">
        <v>265</v>
      </c>
      <c r="AU344" s="187" t="s">
        <v>90</v>
      </c>
      <c r="AV344" s="13" t="s">
        <v>87</v>
      </c>
      <c r="AW344" s="13" t="s">
        <v>35</v>
      </c>
      <c r="AX344" s="13" t="s">
        <v>79</v>
      </c>
      <c r="AY344" s="187" t="s">
        <v>255</v>
      </c>
    </row>
    <row r="345" s="14" customFormat="1">
      <c r="A345" s="14"/>
      <c r="B345" s="193"/>
      <c r="C345" s="14"/>
      <c r="D345" s="186" t="s">
        <v>265</v>
      </c>
      <c r="E345" s="194" t="s">
        <v>1</v>
      </c>
      <c r="F345" s="195" t="s">
        <v>870</v>
      </c>
      <c r="G345" s="14"/>
      <c r="H345" s="196">
        <v>1.3999999999999999</v>
      </c>
      <c r="I345" s="197"/>
      <c r="J345" s="14"/>
      <c r="K345" s="14"/>
      <c r="L345" s="193"/>
      <c r="M345" s="198"/>
      <c r="N345" s="199"/>
      <c r="O345" s="199"/>
      <c r="P345" s="199"/>
      <c r="Q345" s="199"/>
      <c r="R345" s="199"/>
      <c r="S345" s="199"/>
      <c r="T345" s="200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194" t="s">
        <v>265</v>
      </c>
      <c r="AU345" s="194" t="s">
        <v>90</v>
      </c>
      <c r="AV345" s="14" t="s">
        <v>90</v>
      </c>
      <c r="AW345" s="14" t="s">
        <v>35</v>
      </c>
      <c r="AX345" s="14" t="s">
        <v>79</v>
      </c>
      <c r="AY345" s="194" t="s">
        <v>255</v>
      </c>
    </row>
    <row r="346" s="16" customFormat="1">
      <c r="A346" s="16"/>
      <c r="B346" s="225"/>
      <c r="C346" s="16"/>
      <c r="D346" s="186" t="s">
        <v>265</v>
      </c>
      <c r="E346" s="226" t="s">
        <v>1</v>
      </c>
      <c r="F346" s="227" t="s">
        <v>867</v>
      </c>
      <c r="G346" s="16"/>
      <c r="H346" s="228">
        <v>2.7999999999999998</v>
      </c>
      <c r="I346" s="229"/>
      <c r="J346" s="16"/>
      <c r="K346" s="16"/>
      <c r="L346" s="225"/>
      <c r="M346" s="230"/>
      <c r="N346" s="231"/>
      <c r="O346" s="231"/>
      <c r="P346" s="231"/>
      <c r="Q346" s="231"/>
      <c r="R346" s="231"/>
      <c r="S346" s="231"/>
      <c r="T346" s="232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T346" s="226" t="s">
        <v>265</v>
      </c>
      <c r="AU346" s="226" t="s">
        <v>90</v>
      </c>
      <c r="AV346" s="16" t="s">
        <v>268</v>
      </c>
      <c r="AW346" s="16" t="s">
        <v>35</v>
      </c>
      <c r="AX346" s="16" t="s">
        <v>79</v>
      </c>
      <c r="AY346" s="226" t="s">
        <v>255</v>
      </c>
    </row>
    <row r="347" s="15" customFormat="1">
      <c r="A347" s="15"/>
      <c r="B347" s="201"/>
      <c r="C347" s="15"/>
      <c r="D347" s="186" t="s">
        <v>265</v>
      </c>
      <c r="E347" s="202" t="s">
        <v>1</v>
      </c>
      <c r="F347" s="203" t="s">
        <v>269</v>
      </c>
      <c r="G347" s="15"/>
      <c r="H347" s="204">
        <v>26.199999999999996</v>
      </c>
      <c r="I347" s="205"/>
      <c r="J347" s="15"/>
      <c r="K347" s="15"/>
      <c r="L347" s="201"/>
      <c r="M347" s="206"/>
      <c r="N347" s="207"/>
      <c r="O347" s="207"/>
      <c r="P347" s="207"/>
      <c r="Q347" s="207"/>
      <c r="R347" s="207"/>
      <c r="S347" s="207"/>
      <c r="T347" s="208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02" t="s">
        <v>265</v>
      </c>
      <c r="AU347" s="202" t="s">
        <v>90</v>
      </c>
      <c r="AV347" s="15" t="s">
        <v>270</v>
      </c>
      <c r="AW347" s="15" t="s">
        <v>35</v>
      </c>
      <c r="AX347" s="15" t="s">
        <v>87</v>
      </c>
      <c r="AY347" s="202" t="s">
        <v>255</v>
      </c>
    </row>
    <row r="348" s="2" customFormat="1" ht="24.15" customHeight="1">
      <c r="A348" s="38"/>
      <c r="B348" s="171"/>
      <c r="C348" s="172" t="s">
        <v>454</v>
      </c>
      <c r="D348" s="172" t="s">
        <v>258</v>
      </c>
      <c r="E348" s="173" t="s">
        <v>882</v>
      </c>
      <c r="F348" s="174" t="s">
        <v>883</v>
      </c>
      <c r="G348" s="175" t="s">
        <v>693</v>
      </c>
      <c r="H348" s="176">
        <v>26.199999999999999</v>
      </c>
      <c r="I348" s="177"/>
      <c r="J348" s="178">
        <f>ROUND(I348*H348,2)</f>
        <v>0</v>
      </c>
      <c r="K348" s="174" t="s">
        <v>262</v>
      </c>
      <c r="L348" s="39"/>
      <c r="M348" s="179" t="s">
        <v>1</v>
      </c>
      <c r="N348" s="180" t="s">
        <v>44</v>
      </c>
      <c r="O348" s="77"/>
      <c r="P348" s="181">
        <f>O348*H348</f>
        <v>0</v>
      </c>
      <c r="Q348" s="181">
        <v>0.00023000000000000001</v>
      </c>
      <c r="R348" s="181">
        <f>Q348*H348</f>
        <v>0.0060260000000000001</v>
      </c>
      <c r="S348" s="181">
        <v>0</v>
      </c>
      <c r="T348" s="18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83" t="s">
        <v>263</v>
      </c>
      <c r="AT348" s="183" t="s">
        <v>258</v>
      </c>
      <c r="AU348" s="183" t="s">
        <v>90</v>
      </c>
      <c r="AY348" s="19" t="s">
        <v>255</v>
      </c>
      <c r="BE348" s="184">
        <f>IF(N348="základní",J348,0)</f>
        <v>0</v>
      </c>
      <c r="BF348" s="184">
        <f>IF(N348="snížená",J348,0)</f>
        <v>0</v>
      </c>
      <c r="BG348" s="184">
        <f>IF(N348="zákl. přenesená",J348,0)</f>
        <v>0</v>
      </c>
      <c r="BH348" s="184">
        <f>IF(N348="sníž. přenesená",J348,0)</f>
        <v>0</v>
      </c>
      <c r="BI348" s="184">
        <f>IF(N348="nulová",J348,0)</f>
        <v>0</v>
      </c>
      <c r="BJ348" s="19" t="s">
        <v>87</v>
      </c>
      <c r="BK348" s="184">
        <f>ROUND(I348*H348,2)</f>
        <v>0</v>
      </c>
      <c r="BL348" s="19" t="s">
        <v>263</v>
      </c>
      <c r="BM348" s="183" t="s">
        <v>884</v>
      </c>
    </row>
    <row r="349" s="13" customFormat="1">
      <c r="A349" s="13"/>
      <c r="B349" s="185"/>
      <c r="C349" s="13"/>
      <c r="D349" s="186" t="s">
        <v>265</v>
      </c>
      <c r="E349" s="187" t="s">
        <v>1</v>
      </c>
      <c r="F349" s="188" t="s">
        <v>885</v>
      </c>
      <c r="G349" s="13"/>
      <c r="H349" s="187" t="s">
        <v>1</v>
      </c>
      <c r="I349" s="189"/>
      <c r="J349" s="13"/>
      <c r="K349" s="13"/>
      <c r="L349" s="185"/>
      <c r="M349" s="190"/>
      <c r="N349" s="191"/>
      <c r="O349" s="191"/>
      <c r="P349" s="191"/>
      <c r="Q349" s="191"/>
      <c r="R349" s="191"/>
      <c r="S349" s="191"/>
      <c r="T349" s="19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87" t="s">
        <v>265</v>
      </c>
      <c r="AU349" s="187" t="s">
        <v>90</v>
      </c>
      <c r="AV349" s="13" t="s">
        <v>87</v>
      </c>
      <c r="AW349" s="13" t="s">
        <v>35</v>
      </c>
      <c r="AX349" s="13" t="s">
        <v>79</v>
      </c>
      <c r="AY349" s="187" t="s">
        <v>255</v>
      </c>
    </row>
    <row r="350" s="13" customFormat="1">
      <c r="A350" s="13"/>
      <c r="B350" s="185"/>
      <c r="C350" s="13"/>
      <c r="D350" s="186" t="s">
        <v>265</v>
      </c>
      <c r="E350" s="187" t="s">
        <v>1</v>
      </c>
      <c r="F350" s="188" t="s">
        <v>865</v>
      </c>
      <c r="G350" s="13"/>
      <c r="H350" s="187" t="s">
        <v>1</v>
      </c>
      <c r="I350" s="189"/>
      <c r="J350" s="13"/>
      <c r="K350" s="13"/>
      <c r="L350" s="185"/>
      <c r="M350" s="190"/>
      <c r="N350" s="191"/>
      <c r="O350" s="191"/>
      <c r="P350" s="191"/>
      <c r="Q350" s="191"/>
      <c r="R350" s="191"/>
      <c r="S350" s="191"/>
      <c r="T350" s="19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87" t="s">
        <v>265</v>
      </c>
      <c r="AU350" s="187" t="s">
        <v>90</v>
      </c>
      <c r="AV350" s="13" t="s">
        <v>87</v>
      </c>
      <c r="AW350" s="13" t="s">
        <v>35</v>
      </c>
      <c r="AX350" s="13" t="s">
        <v>79</v>
      </c>
      <c r="AY350" s="187" t="s">
        <v>255</v>
      </c>
    </row>
    <row r="351" s="14" customFormat="1">
      <c r="A351" s="14"/>
      <c r="B351" s="193"/>
      <c r="C351" s="14"/>
      <c r="D351" s="186" t="s">
        <v>265</v>
      </c>
      <c r="E351" s="194" t="s">
        <v>1</v>
      </c>
      <c r="F351" s="195" t="s">
        <v>866</v>
      </c>
      <c r="G351" s="14"/>
      <c r="H351" s="196">
        <v>23.399999999999999</v>
      </c>
      <c r="I351" s="197"/>
      <c r="J351" s="14"/>
      <c r="K351" s="14"/>
      <c r="L351" s="193"/>
      <c r="M351" s="198"/>
      <c r="N351" s="199"/>
      <c r="O351" s="199"/>
      <c r="P351" s="199"/>
      <c r="Q351" s="199"/>
      <c r="R351" s="199"/>
      <c r="S351" s="199"/>
      <c r="T351" s="20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194" t="s">
        <v>265</v>
      </c>
      <c r="AU351" s="194" t="s">
        <v>90</v>
      </c>
      <c r="AV351" s="14" t="s">
        <v>90</v>
      </c>
      <c r="AW351" s="14" t="s">
        <v>35</v>
      </c>
      <c r="AX351" s="14" t="s">
        <v>79</v>
      </c>
      <c r="AY351" s="194" t="s">
        <v>255</v>
      </c>
    </row>
    <row r="352" s="16" customFormat="1">
      <c r="A352" s="16"/>
      <c r="B352" s="225"/>
      <c r="C352" s="16"/>
      <c r="D352" s="186" t="s">
        <v>265</v>
      </c>
      <c r="E352" s="226" t="s">
        <v>1</v>
      </c>
      <c r="F352" s="227" t="s">
        <v>867</v>
      </c>
      <c r="G352" s="16"/>
      <c r="H352" s="228">
        <v>23.399999999999999</v>
      </c>
      <c r="I352" s="229"/>
      <c r="J352" s="16"/>
      <c r="K352" s="16"/>
      <c r="L352" s="225"/>
      <c r="M352" s="230"/>
      <c r="N352" s="231"/>
      <c r="O352" s="231"/>
      <c r="P352" s="231"/>
      <c r="Q352" s="231"/>
      <c r="R352" s="231"/>
      <c r="S352" s="231"/>
      <c r="T352" s="232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T352" s="226" t="s">
        <v>265</v>
      </c>
      <c r="AU352" s="226" t="s">
        <v>90</v>
      </c>
      <c r="AV352" s="16" t="s">
        <v>268</v>
      </c>
      <c r="AW352" s="16" t="s">
        <v>35</v>
      </c>
      <c r="AX352" s="16" t="s">
        <v>79</v>
      </c>
      <c r="AY352" s="226" t="s">
        <v>255</v>
      </c>
    </row>
    <row r="353" s="13" customFormat="1">
      <c r="A353" s="13"/>
      <c r="B353" s="185"/>
      <c r="C353" s="13"/>
      <c r="D353" s="186" t="s">
        <v>265</v>
      </c>
      <c r="E353" s="187" t="s">
        <v>1</v>
      </c>
      <c r="F353" s="188" t="s">
        <v>881</v>
      </c>
      <c r="G353" s="13"/>
      <c r="H353" s="187" t="s">
        <v>1</v>
      </c>
      <c r="I353" s="189"/>
      <c r="J353" s="13"/>
      <c r="K353" s="13"/>
      <c r="L353" s="185"/>
      <c r="M353" s="190"/>
      <c r="N353" s="191"/>
      <c r="O353" s="191"/>
      <c r="P353" s="191"/>
      <c r="Q353" s="191"/>
      <c r="R353" s="191"/>
      <c r="S353" s="191"/>
      <c r="T353" s="19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87" t="s">
        <v>265</v>
      </c>
      <c r="AU353" s="187" t="s">
        <v>90</v>
      </c>
      <c r="AV353" s="13" t="s">
        <v>87</v>
      </c>
      <c r="AW353" s="13" t="s">
        <v>35</v>
      </c>
      <c r="AX353" s="13" t="s">
        <v>79</v>
      </c>
      <c r="AY353" s="187" t="s">
        <v>255</v>
      </c>
    </row>
    <row r="354" s="13" customFormat="1">
      <c r="A354" s="13"/>
      <c r="B354" s="185"/>
      <c r="C354" s="13"/>
      <c r="D354" s="186" t="s">
        <v>265</v>
      </c>
      <c r="E354" s="187" t="s">
        <v>1</v>
      </c>
      <c r="F354" s="188" t="s">
        <v>869</v>
      </c>
      <c r="G354" s="13"/>
      <c r="H354" s="187" t="s">
        <v>1</v>
      </c>
      <c r="I354" s="189"/>
      <c r="J354" s="13"/>
      <c r="K354" s="13"/>
      <c r="L354" s="185"/>
      <c r="M354" s="190"/>
      <c r="N354" s="191"/>
      <c r="O354" s="191"/>
      <c r="P354" s="191"/>
      <c r="Q354" s="191"/>
      <c r="R354" s="191"/>
      <c r="S354" s="191"/>
      <c r="T354" s="19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187" t="s">
        <v>265</v>
      </c>
      <c r="AU354" s="187" t="s">
        <v>90</v>
      </c>
      <c r="AV354" s="13" t="s">
        <v>87</v>
      </c>
      <c r="AW354" s="13" t="s">
        <v>35</v>
      </c>
      <c r="AX354" s="13" t="s">
        <v>79</v>
      </c>
      <c r="AY354" s="187" t="s">
        <v>255</v>
      </c>
    </row>
    <row r="355" s="14" customFormat="1">
      <c r="A355" s="14"/>
      <c r="B355" s="193"/>
      <c r="C355" s="14"/>
      <c r="D355" s="186" t="s">
        <v>265</v>
      </c>
      <c r="E355" s="194" t="s">
        <v>1</v>
      </c>
      <c r="F355" s="195" t="s">
        <v>870</v>
      </c>
      <c r="G355" s="14"/>
      <c r="H355" s="196">
        <v>1.3999999999999999</v>
      </c>
      <c r="I355" s="197"/>
      <c r="J355" s="14"/>
      <c r="K355" s="14"/>
      <c r="L355" s="193"/>
      <c r="M355" s="198"/>
      <c r="N355" s="199"/>
      <c r="O355" s="199"/>
      <c r="P355" s="199"/>
      <c r="Q355" s="199"/>
      <c r="R355" s="199"/>
      <c r="S355" s="199"/>
      <c r="T355" s="20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194" t="s">
        <v>265</v>
      </c>
      <c r="AU355" s="194" t="s">
        <v>90</v>
      </c>
      <c r="AV355" s="14" t="s">
        <v>90</v>
      </c>
      <c r="AW355" s="14" t="s">
        <v>35</v>
      </c>
      <c r="AX355" s="14" t="s">
        <v>79</v>
      </c>
      <c r="AY355" s="194" t="s">
        <v>255</v>
      </c>
    </row>
    <row r="356" s="13" customFormat="1">
      <c r="A356" s="13"/>
      <c r="B356" s="185"/>
      <c r="C356" s="13"/>
      <c r="D356" s="186" t="s">
        <v>265</v>
      </c>
      <c r="E356" s="187" t="s">
        <v>1</v>
      </c>
      <c r="F356" s="188" t="s">
        <v>871</v>
      </c>
      <c r="G356" s="13"/>
      <c r="H356" s="187" t="s">
        <v>1</v>
      </c>
      <c r="I356" s="189"/>
      <c r="J356" s="13"/>
      <c r="K356" s="13"/>
      <c r="L356" s="185"/>
      <c r="M356" s="190"/>
      <c r="N356" s="191"/>
      <c r="O356" s="191"/>
      <c r="P356" s="191"/>
      <c r="Q356" s="191"/>
      <c r="R356" s="191"/>
      <c r="S356" s="191"/>
      <c r="T356" s="19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187" t="s">
        <v>265</v>
      </c>
      <c r="AU356" s="187" t="s">
        <v>90</v>
      </c>
      <c r="AV356" s="13" t="s">
        <v>87</v>
      </c>
      <c r="AW356" s="13" t="s">
        <v>35</v>
      </c>
      <c r="AX356" s="13" t="s">
        <v>79</v>
      </c>
      <c r="AY356" s="187" t="s">
        <v>255</v>
      </c>
    </row>
    <row r="357" s="14" customFormat="1">
      <c r="A357" s="14"/>
      <c r="B357" s="193"/>
      <c r="C357" s="14"/>
      <c r="D357" s="186" t="s">
        <v>265</v>
      </c>
      <c r="E357" s="194" t="s">
        <v>1</v>
      </c>
      <c r="F357" s="195" t="s">
        <v>870</v>
      </c>
      <c r="G357" s="14"/>
      <c r="H357" s="196">
        <v>1.3999999999999999</v>
      </c>
      <c r="I357" s="197"/>
      <c r="J357" s="14"/>
      <c r="K357" s="14"/>
      <c r="L357" s="193"/>
      <c r="M357" s="198"/>
      <c r="N357" s="199"/>
      <c r="O357" s="199"/>
      <c r="P357" s="199"/>
      <c r="Q357" s="199"/>
      <c r="R357" s="199"/>
      <c r="S357" s="199"/>
      <c r="T357" s="20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194" t="s">
        <v>265</v>
      </c>
      <c r="AU357" s="194" t="s">
        <v>90</v>
      </c>
      <c r="AV357" s="14" t="s">
        <v>90</v>
      </c>
      <c r="AW357" s="14" t="s">
        <v>35</v>
      </c>
      <c r="AX357" s="14" t="s">
        <v>79</v>
      </c>
      <c r="AY357" s="194" t="s">
        <v>255</v>
      </c>
    </row>
    <row r="358" s="16" customFormat="1">
      <c r="A358" s="16"/>
      <c r="B358" s="225"/>
      <c r="C358" s="16"/>
      <c r="D358" s="186" t="s">
        <v>265</v>
      </c>
      <c r="E358" s="226" t="s">
        <v>1</v>
      </c>
      <c r="F358" s="227" t="s">
        <v>867</v>
      </c>
      <c r="G358" s="16"/>
      <c r="H358" s="228">
        <v>2.7999999999999998</v>
      </c>
      <c r="I358" s="229"/>
      <c r="J358" s="16"/>
      <c r="K358" s="16"/>
      <c r="L358" s="225"/>
      <c r="M358" s="230"/>
      <c r="N358" s="231"/>
      <c r="O358" s="231"/>
      <c r="P358" s="231"/>
      <c r="Q358" s="231"/>
      <c r="R358" s="231"/>
      <c r="S358" s="231"/>
      <c r="T358" s="232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T358" s="226" t="s">
        <v>265</v>
      </c>
      <c r="AU358" s="226" t="s">
        <v>90</v>
      </c>
      <c r="AV358" s="16" t="s">
        <v>268</v>
      </c>
      <c r="AW358" s="16" t="s">
        <v>35</v>
      </c>
      <c r="AX358" s="16" t="s">
        <v>79</v>
      </c>
      <c r="AY358" s="226" t="s">
        <v>255</v>
      </c>
    </row>
    <row r="359" s="15" customFormat="1">
      <c r="A359" s="15"/>
      <c r="B359" s="201"/>
      <c r="C359" s="15"/>
      <c r="D359" s="186" t="s">
        <v>265</v>
      </c>
      <c r="E359" s="202" t="s">
        <v>1</v>
      </c>
      <c r="F359" s="203" t="s">
        <v>269</v>
      </c>
      <c r="G359" s="15"/>
      <c r="H359" s="204">
        <v>26.199999999999996</v>
      </c>
      <c r="I359" s="205"/>
      <c r="J359" s="15"/>
      <c r="K359" s="15"/>
      <c r="L359" s="201"/>
      <c r="M359" s="206"/>
      <c r="N359" s="207"/>
      <c r="O359" s="207"/>
      <c r="P359" s="207"/>
      <c r="Q359" s="207"/>
      <c r="R359" s="207"/>
      <c r="S359" s="207"/>
      <c r="T359" s="208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02" t="s">
        <v>265</v>
      </c>
      <c r="AU359" s="202" t="s">
        <v>90</v>
      </c>
      <c r="AV359" s="15" t="s">
        <v>270</v>
      </c>
      <c r="AW359" s="15" t="s">
        <v>35</v>
      </c>
      <c r="AX359" s="15" t="s">
        <v>87</v>
      </c>
      <c r="AY359" s="202" t="s">
        <v>255</v>
      </c>
    </row>
    <row r="360" s="12" customFormat="1" ht="22.8" customHeight="1">
      <c r="A360" s="12"/>
      <c r="B360" s="158"/>
      <c r="C360" s="12"/>
      <c r="D360" s="159" t="s">
        <v>78</v>
      </c>
      <c r="E360" s="169" t="s">
        <v>886</v>
      </c>
      <c r="F360" s="169" t="s">
        <v>887</v>
      </c>
      <c r="G360" s="12"/>
      <c r="H360" s="12"/>
      <c r="I360" s="161"/>
      <c r="J360" s="170">
        <f>BK360</f>
        <v>0</v>
      </c>
      <c r="K360" s="12"/>
      <c r="L360" s="158"/>
      <c r="M360" s="163"/>
      <c r="N360" s="164"/>
      <c r="O360" s="164"/>
      <c r="P360" s="165">
        <f>SUM(P361:P454)</f>
        <v>0</v>
      </c>
      <c r="Q360" s="164"/>
      <c r="R360" s="165">
        <f>SUM(R361:R454)</f>
        <v>0.29378280000000007</v>
      </c>
      <c r="S360" s="164"/>
      <c r="T360" s="166">
        <f>SUM(T361:T454)</f>
        <v>0.083049319999999996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159" t="s">
        <v>90</v>
      </c>
      <c r="AT360" s="167" t="s">
        <v>78</v>
      </c>
      <c r="AU360" s="167" t="s">
        <v>87</v>
      </c>
      <c r="AY360" s="159" t="s">
        <v>255</v>
      </c>
      <c r="BK360" s="168">
        <f>SUM(BK361:BK454)</f>
        <v>0</v>
      </c>
    </row>
    <row r="361" s="2" customFormat="1" ht="24.15" customHeight="1">
      <c r="A361" s="38"/>
      <c r="B361" s="171"/>
      <c r="C361" s="172" t="s">
        <v>458</v>
      </c>
      <c r="D361" s="172" t="s">
        <v>258</v>
      </c>
      <c r="E361" s="173" t="s">
        <v>888</v>
      </c>
      <c r="F361" s="174" t="s">
        <v>889</v>
      </c>
      <c r="G361" s="175" t="s">
        <v>693</v>
      </c>
      <c r="H361" s="176">
        <v>67.231999999999999</v>
      </c>
      <c r="I361" s="177"/>
      <c r="J361" s="178">
        <f>ROUND(I361*H361,2)</f>
        <v>0</v>
      </c>
      <c r="K361" s="174" t="s">
        <v>262</v>
      </c>
      <c r="L361" s="39"/>
      <c r="M361" s="179" t="s">
        <v>1</v>
      </c>
      <c r="N361" s="180" t="s">
        <v>44</v>
      </c>
      <c r="O361" s="77"/>
      <c r="P361" s="181">
        <f>O361*H361</f>
        <v>0</v>
      </c>
      <c r="Q361" s="181">
        <v>0</v>
      </c>
      <c r="R361" s="181">
        <f>Q361*H361</f>
        <v>0</v>
      </c>
      <c r="S361" s="181">
        <v>0</v>
      </c>
      <c r="T361" s="182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3" t="s">
        <v>263</v>
      </c>
      <c r="AT361" s="183" t="s">
        <v>258</v>
      </c>
      <c r="AU361" s="183" t="s">
        <v>90</v>
      </c>
      <c r="AY361" s="19" t="s">
        <v>255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19" t="s">
        <v>87</v>
      </c>
      <c r="BK361" s="184">
        <f>ROUND(I361*H361,2)</f>
        <v>0</v>
      </c>
      <c r="BL361" s="19" t="s">
        <v>263</v>
      </c>
      <c r="BM361" s="183" t="s">
        <v>890</v>
      </c>
    </row>
    <row r="362" s="13" customFormat="1">
      <c r="A362" s="13"/>
      <c r="B362" s="185"/>
      <c r="C362" s="13"/>
      <c r="D362" s="186" t="s">
        <v>265</v>
      </c>
      <c r="E362" s="187" t="s">
        <v>1</v>
      </c>
      <c r="F362" s="188" t="s">
        <v>590</v>
      </c>
      <c r="G362" s="13"/>
      <c r="H362" s="187" t="s">
        <v>1</v>
      </c>
      <c r="I362" s="189"/>
      <c r="J362" s="13"/>
      <c r="K362" s="13"/>
      <c r="L362" s="185"/>
      <c r="M362" s="190"/>
      <c r="N362" s="191"/>
      <c r="O362" s="191"/>
      <c r="P362" s="191"/>
      <c r="Q362" s="191"/>
      <c r="R362" s="191"/>
      <c r="S362" s="191"/>
      <c r="T362" s="19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87" t="s">
        <v>265</v>
      </c>
      <c r="AU362" s="187" t="s">
        <v>90</v>
      </c>
      <c r="AV362" s="13" t="s">
        <v>87</v>
      </c>
      <c r="AW362" s="13" t="s">
        <v>35</v>
      </c>
      <c r="AX362" s="13" t="s">
        <v>79</v>
      </c>
      <c r="AY362" s="187" t="s">
        <v>255</v>
      </c>
    </row>
    <row r="363" s="14" customFormat="1">
      <c r="A363" s="14"/>
      <c r="B363" s="193"/>
      <c r="C363" s="14"/>
      <c r="D363" s="186" t="s">
        <v>265</v>
      </c>
      <c r="E363" s="194" t="s">
        <v>1</v>
      </c>
      <c r="F363" s="195" t="s">
        <v>705</v>
      </c>
      <c r="G363" s="14"/>
      <c r="H363" s="196">
        <v>31.23</v>
      </c>
      <c r="I363" s="197"/>
      <c r="J363" s="14"/>
      <c r="K363" s="14"/>
      <c r="L363" s="193"/>
      <c r="M363" s="198"/>
      <c r="N363" s="199"/>
      <c r="O363" s="199"/>
      <c r="P363" s="199"/>
      <c r="Q363" s="199"/>
      <c r="R363" s="199"/>
      <c r="S363" s="199"/>
      <c r="T363" s="20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194" t="s">
        <v>265</v>
      </c>
      <c r="AU363" s="194" t="s">
        <v>90</v>
      </c>
      <c r="AV363" s="14" t="s">
        <v>90</v>
      </c>
      <c r="AW363" s="14" t="s">
        <v>35</v>
      </c>
      <c r="AX363" s="14" t="s">
        <v>79</v>
      </c>
      <c r="AY363" s="194" t="s">
        <v>255</v>
      </c>
    </row>
    <row r="364" s="14" customFormat="1">
      <c r="A364" s="14"/>
      <c r="B364" s="193"/>
      <c r="C364" s="14"/>
      <c r="D364" s="186" t="s">
        <v>265</v>
      </c>
      <c r="E364" s="194" t="s">
        <v>1</v>
      </c>
      <c r="F364" s="195" t="s">
        <v>706</v>
      </c>
      <c r="G364" s="14"/>
      <c r="H364" s="196">
        <v>-2.444</v>
      </c>
      <c r="I364" s="197"/>
      <c r="J364" s="14"/>
      <c r="K364" s="14"/>
      <c r="L364" s="193"/>
      <c r="M364" s="198"/>
      <c r="N364" s="199"/>
      <c r="O364" s="199"/>
      <c r="P364" s="199"/>
      <c r="Q364" s="199"/>
      <c r="R364" s="199"/>
      <c r="S364" s="199"/>
      <c r="T364" s="20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194" t="s">
        <v>265</v>
      </c>
      <c r="AU364" s="194" t="s">
        <v>90</v>
      </c>
      <c r="AV364" s="14" t="s">
        <v>90</v>
      </c>
      <c r="AW364" s="14" t="s">
        <v>35</v>
      </c>
      <c r="AX364" s="14" t="s">
        <v>79</v>
      </c>
      <c r="AY364" s="194" t="s">
        <v>255</v>
      </c>
    </row>
    <row r="365" s="13" customFormat="1">
      <c r="A365" s="13"/>
      <c r="B365" s="185"/>
      <c r="C365" s="13"/>
      <c r="D365" s="186" t="s">
        <v>265</v>
      </c>
      <c r="E365" s="187" t="s">
        <v>1</v>
      </c>
      <c r="F365" s="188" t="s">
        <v>593</v>
      </c>
      <c r="G365" s="13"/>
      <c r="H365" s="187" t="s">
        <v>1</v>
      </c>
      <c r="I365" s="189"/>
      <c r="J365" s="13"/>
      <c r="K365" s="13"/>
      <c r="L365" s="185"/>
      <c r="M365" s="190"/>
      <c r="N365" s="191"/>
      <c r="O365" s="191"/>
      <c r="P365" s="191"/>
      <c r="Q365" s="191"/>
      <c r="R365" s="191"/>
      <c r="S365" s="191"/>
      <c r="T365" s="19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87" t="s">
        <v>265</v>
      </c>
      <c r="AU365" s="187" t="s">
        <v>90</v>
      </c>
      <c r="AV365" s="13" t="s">
        <v>87</v>
      </c>
      <c r="AW365" s="13" t="s">
        <v>35</v>
      </c>
      <c r="AX365" s="13" t="s">
        <v>79</v>
      </c>
      <c r="AY365" s="187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707</v>
      </c>
      <c r="G366" s="14"/>
      <c r="H366" s="196">
        <v>40.890000000000001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4" customFormat="1">
      <c r="A367" s="14"/>
      <c r="B367" s="193"/>
      <c r="C367" s="14"/>
      <c r="D367" s="186" t="s">
        <v>265</v>
      </c>
      <c r="E367" s="194" t="s">
        <v>1</v>
      </c>
      <c r="F367" s="195" t="s">
        <v>706</v>
      </c>
      <c r="G367" s="14"/>
      <c r="H367" s="196">
        <v>-2.444</v>
      </c>
      <c r="I367" s="197"/>
      <c r="J367" s="14"/>
      <c r="K367" s="14"/>
      <c r="L367" s="193"/>
      <c r="M367" s="198"/>
      <c r="N367" s="199"/>
      <c r="O367" s="199"/>
      <c r="P367" s="199"/>
      <c r="Q367" s="199"/>
      <c r="R367" s="199"/>
      <c r="S367" s="199"/>
      <c r="T367" s="20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194" t="s">
        <v>265</v>
      </c>
      <c r="AU367" s="194" t="s">
        <v>90</v>
      </c>
      <c r="AV367" s="14" t="s">
        <v>90</v>
      </c>
      <c r="AW367" s="14" t="s">
        <v>35</v>
      </c>
      <c r="AX367" s="14" t="s">
        <v>79</v>
      </c>
      <c r="AY367" s="194" t="s">
        <v>255</v>
      </c>
    </row>
    <row r="368" s="15" customFormat="1">
      <c r="A368" s="15"/>
      <c r="B368" s="201"/>
      <c r="C368" s="15"/>
      <c r="D368" s="186" t="s">
        <v>265</v>
      </c>
      <c r="E368" s="202" t="s">
        <v>1</v>
      </c>
      <c r="F368" s="203" t="s">
        <v>269</v>
      </c>
      <c r="G368" s="15"/>
      <c r="H368" s="204">
        <v>67.231999999999999</v>
      </c>
      <c r="I368" s="205"/>
      <c r="J368" s="15"/>
      <c r="K368" s="15"/>
      <c r="L368" s="201"/>
      <c r="M368" s="206"/>
      <c r="N368" s="207"/>
      <c r="O368" s="207"/>
      <c r="P368" s="207"/>
      <c r="Q368" s="207"/>
      <c r="R368" s="207"/>
      <c r="S368" s="207"/>
      <c r="T368" s="208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02" t="s">
        <v>265</v>
      </c>
      <c r="AU368" s="202" t="s">
        <v>90</v>
      </c>
      <c r="AV368" s="15" t="s">
        <v>270</v>
      </c>
      <c r="AW368" s="15" t="s">
        <v>35</v>
      </c>
      <c r="AX368" s="15" t="s">
        <v>87</v>
      </c>
      <c r="AY368" s="202" t="s">
        <v>255</v>
      </c>
    </row>
    <row r="369" s="2" customFormat="1" ht="24.15" customHeight="1">
      <c r="A369" s="38"/>
      <c r="B369" s="171"/>
      <c r="C369" s="172" t="s">
        <v>462</v>
      </c>
      <c r="D369" s="172" t="s">
        <v>258</v>
      </c>
      <c r="E369" s="173" t="s">
        <v>891</v>
      </c>
      <c r="F369" s="174" t="s">
        <v>892</v>
      </c>
      <c r="G369" s="175" t="s">
        <v>693</v>
      </c>
      <c r="H369" s="176">
        <v>113.31</v>
      </c>
      <c r="I369" s="177"/>
      <c r="J369" s="178">
        <f>ROUND(I369*H369,2)</f>
        <v>0</v>
      </c>
      <c r="K369" s="174" t="s">
        <v>262</v>
      </c>
      <c r="L369" s="39"/>
      <c r="M369" s="179" t="s">
        <v>1</v>
      </c>
      <c r="N369" s="180" t="s">
        <v>44</v>
      </c>
      <c r="O369" s="77"/>
      <c r="P369" s="181">
        <f>O369*H369</f>
        <v>0</v>
      </c>
      <c r="Q369" s="181">
        <v>0</v>
      </c>
      <c r="R369" s="181">
        <f>Q369*H369</f>
        <v>0</v>
      </c>
      <c r="S369" s="181">
        <v>0</v>
      </c>
      <c r="T369" s="182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183" t="s">
        <v>263</v>
      </c>
      <c r="AT369" s="183" t="s">
        <v>258</v>
      </c>
      <c r="AU369" s="183" t="s">
        <v>90</v>
      </c>
      <c r="AY369" s="19" t="s">
        <v>255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19" t="s">
        <v>87</v>
      </c>
      <c r="BK369" s="184">
        <f>ROUND(I369*H369,2)</f>
        <v>0</v>
      </c>
      <c r="BL369" s="19" t="s">
        <v>263</v>
      </c>
      <c r="BM369" s="183" t="s">
        <v>893</v>
      </c>
    </row>
    <row r="370" s="13" customFormat="1">
      <c r="A370" s="13"/>
      <c r="B370" s="185"/>
      <c r="C370" s="13"/>
      <c r="D370" s="186" t="s">
        <v>265</v>
      </c>
      <c r="E370" s="187" t="s">
        <v>1</v>
      </c>
      <c r="F370" s="188" t="s">
        <v>695</v>
      </c>
      <c r="G370" s="13"/>
      <c r="H370" s="187" t="s">
        <v>1</v>
      </c>
      <c r="I370" s="189"/>
      <c r="J370" s="13"/>
      <c r="K370" s="13"/>
      <c r="L370" s="185"/>
      <c r="M370" s="190"/>
      <c r="N370" s="191"/>
      <c r="O370" s="191"/>
      <c r="P370" s="191"/>
      <c r="Q370" s="191"/>
      <c r="R370" s="191"/>
      <c r="S370" s="191"/>
      <c r="T370" s="19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187" t="s">
        <v>265</v>
      </c>
      <c r="AU370" s="187" t="s">
        <v>90</v>
      </c>
      <c r="AV370" s="13" t="s">
        <v>87</v>
      </c>
      <c r="AW370" s="13" t="s">
        <v>35</v>
      </c>
      <c r="AX370" s="13" t="s">
        <v>79</v>
      </c>
      <c r="AY370" s="187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701</v>
      </c>
      <c r="G371" s="14"/>
      <c r="H371" s="196">
        <v>40.545000000000002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696</v>
      </c>
      <c r="G372" s="14"/>
      <c r="H372" s="196">
        <v>16.109999999999999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3" customFormat="1">
      <c r="A373" s="13"/>
      <c r="B373" s="185"/>
      <c r="C373" s="13"/>
      <c r="D373" s="186" t="s">
        <v>265</v>
      </c>
      <c r="E373" s="187" t="s">
        <v>1</v>
      </c>
      <c r="F373" s="188" t="s">
        <v>697</v>
      </c>
      <c r="G373" s="13"/>
      <c r="H373" s="187" t="s">
        <v>1</v>
      </c>
      <c r="I373" s="189"/>
      <c r="J373" s="13"/>
      <c r="K373" s="13"/>
      <c r="L373" s="185"/>
      <c r="M373" s="190"/>
      <c r="N373" s="191"/>
      <c r="O373" s="191"/>
      <c r="P373" s="191"/>
      <c r="Q373" s="191"/>
      <c r="R373" s="191"/>
      <c r="S373" s="191"/>
      <c r="T373" s="19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87" t="s">
        <v>265</v>
      </c>
      <c r="AU373" s="187" t="s">
        <v>90</v>
      </c>
      <c r="AV373" s="13" t="s">
        <v>87</v>
      </c>
      <c r="AW373" s="13" t="s">
        <v>35</v>
      </c>
      <c r="AX373" s="13" t="s">
        <v>79</v>
      </c>
      <c r="AY373" s="187" t="s">
        <v>255</v>
      </c>
    </row>
    <row r="374" s="14" customFormat="1">
      <c r="A374" s="14"/>
      <c r="B374" s="193"/>
      <c r="C374" s="14"/>
      <c r="D374" s="186" t="s">
        <v>265</v>
      </c>
      <c r="E374" s="194" t="s">
        <v>1</v>
      </c>
      <c r="F374" s="195" t="s">
        <v>701</v>
      </c>
      <c r="G374" s="14"/>
      <c r="H374" s="196">
        <v>40.545000000000002</v>
      </c>
      <c r="I374" s="197"/>
      <c r="J374" s="14"/>
      <c r="K374" s="14"/>
      <c r="L374" s="193"/>
      <c r="M374" s="198"/>
      <c r="N374" s="199"/>
      <c r="O374" s="199"/>
      <c r="P374" s="199"/>
      <c r="Q374" s="199"/>
      <c r="R374" s="199"/>
      <c r="S374" s="199"/>
      <c r="T374" s="20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194" t="s">
        <v>265</v>
      </c>
      <c r="AU374" s="194" t="s">
        <v>90</v>
      </c>
      <c r="AV374" s="14" t="s">
        <v>90</v>
      </c>
      <c r="AW374" s="14" t="s">
        <v>35</v>
      </c>
      <c r="AX374" s="14" t="s">
        <v>79</v>
      </c>
      <c r="AY374" s="194" t="s">
        <v>255</v>
      </c>
    </row>
    <row r="375" s="14" customFormat="1">
      <c r="A375" s="14"/>
      <c r="B375" s="193"/>
      <c r="C375" s="14"/>
      <c r="D375" s="186" t="s">
        <v>265</v>
      </c>
      <c r="E375" s="194" t="s">
        <v>1</v>
      </c>
      <c r="F375" s="195" t="s">
        <v>696</v>
      </c>
      <c r="G375" s="14"/>
      <c r="H375" s="196">
        <v>16.109999999999999</v>
      </c>
      <c r="I375" s="197"/>
      <c r="J375" s="14"/>
      <c r="K375" s="14"/>
      <c r="L375" s="193"/>
      <c r="M375" s="198"/>
      <c r="N375" s="199"/>
      <c r="O375" s="199"/>
      <c r="P375" s="199"/>
      <c r="Q375" s="199"/>
      <c r="R375" s="199"/>
      <c r="S375" s="199"/>
      <c r="T375" s="20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194" t="s">
        <v>265</v>
      </c>
      <c r="AU375" s="194" t="s">
        <v>90</v>
      </c>
      <c r="AV375" s="14" t="s">
        <v>90</v>
      </c>
      <c r="AW375" s="14" t="s">
        <v>35</v>
      </c>
      <c r="AX375" s="14" t="s">
        <v>79</v>
      </c>
      <c r="AY375" s="194" t="s">
        <v>255</v>
      </c>
    </row>
    <row r="376" s="15" customFormat="1">
      <c r="A376" s="15"/>
      <c r="B376" s="201"/>
      <c r="C376" s="15"/>
      <c r="D376" s="186" t="s">
        <v>265</v>
      </c>
      <c r="E376" s="202" t="s">
        <v>1</v>
      </c>
      <c r="F376" s="203" t="s">
        <v>269</v>
      </c>
      <c r="G376" s="15"/>
      <c r="H376" s="204">
        <v>113.31</v>
      </c>
      <c r="I376" s="205"/>
      <c r="J376" s="15"/>
      <c r="K376" s="15"/>
      <c r="L376" s="201"/>
      <c r="M376" s="206"/>
      <c r="N376" s="207"/>
      <c r="O376" s="207"/>
      <c r="P376" s="207"/>
      <c r="Q376" s="207"/>
      <c r="R376" s="207"/>
      <c r="S376" s="207"/>
      <c r="T376" s="208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02" t="s">
        <v>265</v>
      </c>
      <c r="AU376" s="202" t="s">
        <v>90</v>
      </c>
      <c r="AV376" s="15" t="s">
        <v>270</v>
      </c>
      <c r="AW376" s="15" t="s">
        <v>35</v>
      </c>
      <c r="AX376" s="15" t="s">
        <v>87</v>
      </c>
      <c r="AY376" s="202" t="s">
        <v>255</v>
      </c>
    </row>
    <row r="377" s="2" customFormat="1" ht="24.15" customHeight="1">
      <c r="A377" s="38"/>
      <c r="B377" s="171"/>
      <c r="C377" s="172" t="s">
        <v>466</v>
      </c>
      <c r="D377" s="172" t="s">
        <v>258</v>
      </c>
      <c r="E377" s="173" t="s">
        <v>894</v>
      </c>
      <c r="F377" s="174" t="s">
        <v>895</v>
      </c>
      <c r="G377" s="175" t="s">
        <v>693</v>
      </c>
      <c r="H377" s="176">
        <v>67.231999999999999</v>
      </c>
      <c r="I377" s="177"/>
      <c r="J377" s="178">
        <f>ROUND(I377*H377,2)</f>
        <v>0</v>
      </c>
      <c r="K377" s="174" t="s">
        <v>262</v>
      </c>
      <c r="L377" s="39"/>
      <c r="M377" s="179" t="s">
        <v>1</v>
      </c>
      <c r="N377" s="180" t="s">
        <v>44</v>
      </c>
      <c r="O377" s="77"/>
      <c r="P377" s="181">
        <f>O377*H377</f>
        <v>0</v>
      </c>
      <c r="Q377" s="181">
        <v>0</v>
      </c>
      <c r="R377" s="181">
        <f>Q377*H377</f>
        <v>0</v>
      </c>
      <c r="S377" s="181">
        <v>0.00014999999999999999</v>
      </c>
      <c r="T377" s="182">
        <f>S377*H377</f>
        <v>0.0100848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83" t="s">
        <v>263</v>
      </c>
      <c r="AT377" s="183" t="s">
        <v>258</v>
      </c>
      <c r="AU377" s="183" t="s">
        <v>90</v>
      </c>
      <c r="AY377" s="19" t="s">
        <v>255</v>
      </c>
      <c r="BE377" s="184">
        <f>IF(N377="základní",J377,0)</f>
        <v>0</v>
      </c>
      <c r="BF377" s="184">
        <f>IF(N377="snížená",J377,0)</f>
        <v>0</v>
      </c>
      <c r="BG377" s="184">
        <f>IF(N377="zákl. přenesená",J377,0)</f>
        <v>0</v>
      </c>
      <c r="BH377" s="184">
        <f>IF(N377="sníž. přenesená",J377,0)</f>
        <v>0</v>
      </c>
      <c r="BI377" s="184">
        <f>IF(N377="nulová",J377,0)</f>
        <v>0</v>
      </c>
      <c r="BJ377" s="19" t="s">
        <v>87</v>
      </c>
      <c r="BK377" s="184">
        <f>ROUND(I377*H377,2)</f>
        <v>0</v>
      </c>
      <c r="BL377" s="19" t="s">
        <v>263</v>
      </c>
      <c r="BM377" s="183" t="s">
        <v>896</v>
      </c>
    </row>
    <row r="378" s="13" customFormat="1">
      <c r="A378" s="13"/>
      <c r="B378" s="185"/>
      <c r="C378" s="13"/>
      <c r="D378" s="186" t="s">
        <v>265</v>
      </c>
      <c r="E378" s="187" t="s">
        <v>1</v>
      </c>
      <c r="F378" s="188" t="s">
        <v>590</v>
      </c>
      <c r="G378" s="13"/>
      <c r="H378" s="187" t="s">
        <v>1</v>
      </c>
      <c r="I378" s="189"/>
      <c r="J378" s="13"/>
      <c r="K378" s="13"/>
      <c r="L378" s="185"/>
      <c r="M378" s="190"/>
      <c r="N378" s="191"/>
      <c r="O378" s="191"/>
      <c r="P378" s="191"/>
      <c r="Q378" s="191"/>
      <c r="R378" s="191"/>
      <c r="S378" s="191"/>
      <c r="T378" s="19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187" t="s">
        <v>265</v>
      </c>
      <c r="AU378" s="187" t="s">
        <v>90</v>
      </c>
      <c r="AV378" s="13" t="s">
        <v>87</v>
      </c>
      <c r="AW378" s="13" t="s">
        <v>35</v>
      </c>
      <c r="AX378" s="13" t="s">
        <v>79</v>
      </c>
      <c r="AY378" s="187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705</v>
      </c>
      <c r="G379" s="14"/>
      <c r="H379" s="196">
        <v>31.23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4" customFormat="1">
      <c r="A380" s="14"/>
      <c r="B380" s="193"/>
      <c r="C380" s="14"/>
      <c r="D380" s="186" t="s">
        <v>265</v>
      </c>
      <c r="E380" s="194" t="s">
        <v>1</v>
      </c>
      <c r="F380" s="195" t="s">
        <v>706</v>
      </c>
      <c r="G380" s="14"/>
      <c r="H380" s="196">
        <v>-2.444</v>
      </c>
      <c r="I380" s="197"/>
      <c r="J380" s="14"/>
      <c r="K380" s="14"/>
      <c r="L380" s="193"/>
      <c r="M380" s="198"/>
      <c r="N380" s="199"/>
      <c r="O380" s="199"/>
      <c r="P380" s="199"/>
      <c r="Q380" s="199"/>
      <c r="R380" s="199"/>
      <c r="S380" s="199"/>
      <c r="T380" s="20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194" t="s">
        <v>265</v>
      </c>
      <c r="AU380" s="194" t="s">
        <v>90</v>
      </c>
      <c r="AV380" s="14" t="s">
        <v>90</v>
      </c>
      <c r="AW380" s="14" t="s">
        <v>35</v>
      </c>
      <c r="AX380" s="14" t="s">
        <v>79</v>
      </c>
      <c r="AY380" s="194" t="s">
        <v>255</v>
      </c>
    </row>
    <row r="381" s="13" customFormat="1">
      <c r="A381" s="13"/>
      <c r="B381" s="185"/>
      <c r="C381" s="13"/>
      <c r="D381" s="186" t="s">
        <v>265</v>
      </c>
      <c r="E381" s="187" t="s">
        <v>1</v>
      </c>
      <c r="F381" s="188" t="s">
        <v>593</v>
      </c>
      <c r="G381" s="13"/>
      <c r="H381" s="187" t="s">
        <v>1</v>
      </c>
      <c r="I381" s="189"/>
      <c r="J381" s="13"/>
      <c r="K381" s="13"/>
      <c r="L381" s="185"/>
      <c r="M381" s="190"/>
      <c r="N381" s="191"/>
      <c r="O381" s="191"/>
      <c r="P381" s="191"/>
      <c r="Q381" s="191"/>
      <c r="R381" s="191"/>
      <c r="S381" s="191"/>
      <c r="T381" s="19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87" t="s">
        <v>265</v>
      </c>
      <c r="AU381" s="187" t="s">
        <v>90</v>
      </c>
      <c r="AV381" s="13" t="s">
        <v>87</v>
      </c>
      <c r="AW381" s="13" t="s">
        <v>35</v>
      </c>
      <c r="AX381" s="13" t="s">
        <v>79</v>
      </c>
      <c r="AY381" s="187" t="s">
        <v>255</v>
      </c>
    </row>
    <row r="382" s="14" customFormat="1">
      <c r="A382" s="14"/>
      <c r="B382" s="193"/>
      <c r="C382" s="14"/>
      <c r="D382" s="186" t="s">
        <v>265</v>
      </c>
      <c r="E382" s="194" t="s">
        <v>1</v>
      </c>
      <c r="F382" s="195" t="s">
        <v>707</v>
      </c>
      <c r="G382" s="14"/>
      <c r="H382" s="196">
        <v>40.890000000000001</v>
      </c>
      <c r="I382" s="197"/>
      <c r="J382" s="14"/>
      <c r="K382" s="14"/>
      <c r="L382" s="193"/>
      <c r="M382" s="198"/>
      <c r="N382" s="199"/>
      <c r="O382" s="199"/>
      <c r="P382" s="199"/>
      <c r="Q382" s="199"/>
      <c r="R382" s="199"/>
      <c r="S382" s="199"/>
      <c r="T382" s="20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194" t="s">
        <v>265</v>
      </c>
      <c r="AU382" s="194" t="s">
        <v>90</v>
      </c>
      <c r="AV382" s="14" t="s">
        <v>90</v>
      </c>
      <c r="AW382" s="14" t="s">
        <v>35</v>
      </c>
      <c r="AX382" s="14" t="s">
        <v>79</v>
      </c>
      <c r="AY382" s="194" t="s">
        <v>255</v>
      </c>
    </row>
    <row r="383" s="14" customFormat="1">
      <c r="A383" s="14"/>
      <c r="B383" s="193"/>
      <c r="C383" s="14"/>
      <c r="D383" s="186" t="s">
        <v>265</v>
      </c>
      <c r="E383" s="194" t="s">
        <v>1</v>
      </c>
      <c r="F383" s="195" t="s">
        <v>706</v>
      </c>
      <c r="G383" s="14"/>
      <c r="H383" s="196">
        <v>-2.444</v>
      </c>
      <c r="I383" s="197"/>
      <c r="J383" s="14"/>
      <c r="K383" s="14"/>
      <c r="L383" s="193"/>
      <c r="M383" s="198"/>
      <c r="N383" s="199"/>
      <c r="O383" s="199"/>
      <c r="P383" s="199"/>
      <c r="Q383" s="199"/>
      <c r="R383" s="199"/>
      <c r="S383" s="199"/>
      <c r="T383" s="20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194" t="s">
        <v>265</v>
      </c>
      <c r="AU383" s="194" t="s">
        <v>90</v>
      </c>
      <c r="AV383" s="14" t="s">
        <v>90</v>
      </c>
      <c r="AW383" s="14" t="s">
        <v>35</v>
      </c>
      <c r="AX383" s="14" t="s">
        <v>79</v>
      </c>
      <c r="AY383" s="194" t="s">
        <v>255</v>
      </c>
    </row>
    <row r="384" s="15" customFormat="1">
      <c r="A384" s="15"/>
      <c r="B384" s="201"/>
      <c r="C384" s="15"/>
      <c r="D384" s="186" t="s">
        <v>265</v>
      </c>
      <c r="E384" s="202" t="s">
        <v>1</v>
      </c>
      <c r="F384" s="203" t="s">
        <v>269</v>
      </c>
      <c r="G384" s="15"/>
      <c r="H384" s="204">
        <v>67.231999999999999</v>
      </c>
      <c r="I384" s="205"/>
      <c r="J384" s="15"/>
      <c r="K384" s="15"/>
      <c r="L384" s="201"/>
      <c r="M384" s="206"/>
      <c r="N384" s="207"/>
      <c r="O384" s="207"/>
      <c r="P384" s="207"/>
      <c r="Q384" s="207"/>
      <c r="R384" s="207"/>
      <c r="S384" s="207"/>
      <c r="T384" s="208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02" t="s">
        <v>265</v>
      </c>
      <c r="AU384" s="202" t="s">
        <v>90</v>
      </c>
      <c r="AV384" s="15" t="s">
        <v>270</v>
      </c>
      <c r="AW384" s="15" t="s">
        <v>35</v>
      </c>
      <c r="AX384" s="15" t="s">
        <v>87</v>
      </c>
      <c r="AY384" s="202" t="s">
        <v>255</v>
      </c>
    </row>
    <row r="385" s="2" customFormat="1" ht="24.15" customHeight="1">
      <c r="A385" s="38"/>
      <c r="B385" s="171"/>
      <c r="C385" s="172" t="s">
        <v>470</v>
      </c>
      <c r="D385" s="172" t="s">
        <v>258</v>
      </c>
      <c r="E385" s="173" t="s">
        <v>897</v>
      </c>
      <c r="F385" s="174" t="s">
        <v>898</v>
      </c>
      <c r="G385" s="175" t="s">
        <v>693</v>
      </c>
      <c r="H385" s="176">
        <v>113.31</v>
      </c>
      <c r="I385" s="177"/>
      <c r="J385" s="178">
        <f>ROUND(I385*H385,2)</f>
        <v>0</v>
      </c>
      <c r="K385" s="174" t="s">
        <v>262</v>
      </c>
      <c r="L385" s="39"/>
      <c r="M385" s="179" t="s">
        <v>1</v>
      </c>
      <c r="N385" s="180" t="s">
        <v>44</v>
      </c>
      <c r="O385" s="77"/>
      <c r="P385" s="181">
        <f>O385*H385</f>
        <v>0</v>
      </c>
      <c r="Q385" s="181">
        <v>0</v>
      </c>
      <c r="R385" s="181">
        <f>Q385*H385</f>
        <v>0</v>
      </c>
      <c r="S385" s="181">
        <v>0.00014999999999999999</v>
      </c>
      <c r="T385" s="182">
        <f>S385*H385</f>
        <v>0.016996499999999998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83" t="s">
        <v>263</v>
      </c>
      <c r="AT385" s="183" t="s">
        <v>258</v>
      </c>
      <c r="AU385" s="183" t="s">
        <v>90</v>
      </c>
      <c r="AY385" s="19" t="s">
        <v>255</v>
      </c>
      <c r="BE385" s="184">
        <f>IF(N385="základní",J385,0)</f>
        <v>0</v>
      </c>
      <c r="BF385" s="184">
        <f>IF(N385="snížená",J385,0)</f>
        <v>0</v>
      </c>
      <c r="BG385" s="184">
        <f>IF(N385="zákl. přenesená",J385,0)</f>
        <v>0</v>
      </c>
      <c r="BH385" s="184">
        <f>IF(N385="sníž. přenesená",J385,0)</f>
        <v>0</v>
      </c>
      <c r="BI385" s="184">
        <f>IF(N385="nulová",J385,0)</f>
        <v>0</v>
      </c>
      <c r="BJ385" s="19" t="s">
        <v>87</v>
      </c>
      <c r="BK385" s="184">
        <f>ROUND(I385*H385,2)</f>
        <v>0</v>
      </c>
      <c r="BL385" s="19" t="s">
        <v>263</v>
      </c>
      <c r="BM385" s="183" t="s">
        <v>899</v>
      </c>
    </row>
    <row r="386" s="13" customFormat="1">
      <c r="A386" s="13"/>
      <c r="B386" s="185"/>
      <c r="C386" s="13"/>
      <c r="D386" s="186" t="s">
        <v>265</v>
      </c>
      <c r="E386" s="187" t="s">
        <v>1</v>
      </c>
      <c r="F386" s="188" t="s">
        <v>695</v>
      </c>
      <c r="G386" s="13"/>
      <c r="H386" s="187" t="s">
        <v>1</v>
      </c>
      <c r="I386" s="189"/>
      <c r="J386" s="13"/>
      <c r="K386" s="13"/>
      <c r="L386" s="185"/>
      <c r="M386" s="190"/>
      <c r="N386" s="191"/>
      <c r="O386" s="191"/>
      <c r="P386" s="191"/>
      <c r="Q386" s="191"/>
      <c r="R386" s="191"/>
      <c r="S386" s="191"/>
      <c r="T386" s="19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187" t="s">
        <v>265</v>
      </c>
      <c r="AU386" s="187" t="s">
        <v>90</v>
      </c>
      <c r="AV386" s="13" t="s">
        <v>87</v>
      </c>
      <c r="AW386" s="13" t="s">
        <v>35</v>
      </c>
      <c r="AX386" s="13" t="s">
        <v>79</v>
      </c>
      <c r="AY386" s="187" t="s">
        <v>255</v>
      </c>
    </row>
    <row r="387" s="14" customFormat="1">
      <c r="A387" s="14"/>
      <c r="B387" s="193"/>
      <c r="C387" s="14"/>
      <c r="D387" s="186" t="s">
        <v>265</v>
      </c>
      <c r="E387" s="194" t="s">
        <v>1</v>
      </c>
      <c r="F387" s="195" t="s">
        <v>701</v>
      </c>
      <c r="G387" s="14"/>
      <c r="H387" s="196">
        <v>40.545000000000002</v>
      </c>
      <c r="I387" s="197"/>
      <c r="J387" s="14"/>
      <c r="K387" s="14"/>
      <c r="L387" s="193"/>
      <c r="M387" s="198"/>
      <c r="N387" s="199"/>
      <c r="O387" s="199"/>
      <c r="P387" s="199"/>
      <c r="Q387" s="199"/>
      <c r="R387" s="199"/>
      <c r="S387" s="199"/>
      <c r="T387" s="20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194" t="s">
        <v>265</v>
      </c>
      <c r="AU387" s="194" t="s">
        <v>90</v>
      </c>
      <c r="AV387" s="14" t="s">
        <v>90</v>
      </c>
      <c r="AW387" s="14" t="s">
        <v>35</v>
      </c>
      <c r="AX387" s="14" t="s">
        <v>79</v>
      </c>
      <c r="AY387" s="194" t="s">
        <v>255</v>
      </c>
    </row>
    <row r="388" s="14" customFormat="1">
      <c r="A388" s="14"/>
      <c r="B388" s="193"/>
      <c r="C388" s="14"/>
      <c r="D388" s="186" t="s">
        <v>265</v>
      </c>
      <c r="E388" s="194" t="s">
        <v>1</v>
      </c>
      <c r="F388" s="195" t="s">
        <v>696</v>
      </c>
      <c r="G388" s="14"/>
      <c r="H388" s="196">
        <v>16.109999999999999</v>
      </c>
      <c r="I388" s="197"/>
      <c r="J388" s="14"/>
      <c r="K388" s="14"/>
      <c r="L388" s="193"/>
      <c r="M388" s="198"/>
      <c r="N388" s="199"/>
      <c r="O388" s="199"/>
      <c r="P388" s="199"/>
      <c r="Q388" s="199"/>
      <c r="R388" s="199"/>
      <c r="S388" s="199"/>
      <c r="T388" s="20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194" t="s">
        <v>265</v>
      </c>
      <c r="AU388" s="194" t="s">
        <v>90</v>
      </c>
      <c r="AV388" s="14" t="s">
        <v>90</v>
      </c>
      <c r="AW388" s="14" t="s">
        <v>35</v>
      </c>
      <c r="AX388" s="14" t="s">
        <v>79</v>
      </c>
      <c r="AY388" s="194" t="s">
        <v>255</v>
      </c>
    </row>
    <row r="389" s="13" customFormat="1">
      <c r="A389" s="13"/>
      <c r="B389" s="185"/>
      <c r="C389" s="13"/>
      <c r="D389" s="186" t="s">
        <v>265</v>
      </c>
      <c r="E389" s="187" t="s">
        <v>1</v>
      </c>
      <c r="F389" s="188" t="s">
        <v>697</v>
      </c>
      <c r="G389" s="13"/>
      <c r="H389" s="187" t="s">
        <v>1</v>
      </c>
      <c r="I389" s="189"/>
      <c r="J389" s="13"/>
      <c r="K389" s="13"/>
      <c r="L389" s="185"/>
      <c r="M389" s="190"/>
      <c r="N389" s="191"/>
      <c r="O389" s="191"/>
      <c r="P389" s="191"/>
      <c r="Q389" s="191"/>
      <c r="R389" s="191"/>
      <c r="S389" s="191"/>
      <c r="T389" s="19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87" t="s">
        <v>265</v>
      </c>
      <c r="AU389" s="187" t="s">
        <v>90</v>
      </c>
      <c r="AV389" s="13" t="s">
        <v>87</v>
      </c>
      <c r="AW389" s="13" t="s">
        <v>35</v>
      </c>
      <c r="AX389" s="13" t="s">
        <v>79</v>
      </c>
      <c r="AY389" s="187" t="s">
        <v>255</v>
      </c>
    </row>
    <row r="390" s="14" customFormat="1">
      <c r="A390" s="14"/>
      <c r="B390" s="193"/>
      <c r="C390" s="14"/>
      <c r="D390" s="186" t="s">
        <v>265</v>
      </c>
      <c r="E390" s="194" t="s">
        <v>1</v>
      </c>
      <c r="F390" s="195" t="s">
        <v>701</v>
      </c>
      <c r="G390" s="14"/>
      <c r="H390" s="196">
        <v>40.545000000000002</v>
      </c>
      <c r="I390" s="197"/>
      <c r="J390" s="14"/>
      <c r="K390" s="14"/>
      <c r="L390" s="193"/>
      <c r="M390" s="198"/>
      <c r="N390" s="199"/>
      <c r="O390" s="199"/>
      <c r="P390" s="199"/>
      <c r="Q390" s="199"/>
      <c r="R390" s="199"/>
      <c r="S390" s="199"/>
      <c r="T390" s="20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194" t="s">
        <v>265</v>
      </c>
      <c r="AU390" s="194" t="s">
        <v>90</v>
      </c>
      <c r="AV390" s="14" t="s">
        <v>90</v>
      </c>
      <c r="AW390" s="14" t="s">
        <v>35</v>
      </c>
      <c r="AX390" s="14" t="s">
        <v>79</v>
      </c>
      <c r="AY390" s="194" t="s">
        <v>255</v>
      </c>
    </row>
    <row r="391" s="14" customFormat="1">
      <c r="A391" s="14"/>
      <c r="B391" s="193"/>
      <c r="C391" s="14"/>
      <c r="D391" s="186" t="s">
        <v>265</v>
      </c>
      <c r="E391" s="194" t="s">
        <v>1</v>
      </c>
      <c r="F391" s="195" t="s">
        <v>696</v>
      </c>
      <c r="G391" s="14"/>
      <c r="H391" s="196">
        <v>16.109999999999999</v>
      </c>
      <c r="I391" s="197"/>
      <c r="J391" s="14"/>
      <c r="K391" s="14"/>
      <c r="L391" s="193"/>
      <c r="M391" s="198"/>
      <c r="N391" s="199"/>
      <c r="O391" s="199"/>
      <c r="P391" s="199"/>
      <c r="Q391" s="199"/>
      <c r="R391" s="199"/>
      <c r="S391" s="199"/>
      <c r="T391" s="20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194" t="s">
        <v>265</v>
      </c>
      <c r="AU391" s="194" t="s">
        <v>90</v>
      </c>
      <c r="AV391" s="14" t="s">
        <v>90</v>
      </c>
      <c r="AW391" s="14" t="s">
        <v>35</v>
      </c>
      <c r="AX391" s="14" t="s">
        <v>79</v>
      </c>
      <c r="AY391" s="194" t="s">
        <v>255</v>
      </c>
    </row>
    <row r="392" s="15" customFormat="1">
      <c r="A392" s="15"/>
      <c r="B392" s="201"/>
      <c r="C392" s="15"/>
      <c r="D392" s="186" t="s">
        <v>265</v>
      </c>
      <c r="E392" s="202" t="s">
        <v>1</v>
      </c>
      <c r="F392" s="203" t="s">
        <v>269</v>
      </c>
      <c r="G392" s="15"/>
      <c r="H392" s="204">
        <v>113.31</v>
      </c>
      <c r="I392" s="205"/>
      <c r="J392" s="15"/>
      <c r="K392" s="15"/>
      <c r="L392" s="201"/>
      <c r="M392" s="206"/>
      <c r="N392" s="207"/>
      <c r="O392" s="207"/>
      <c r="P392" s="207"/>
      <c r="Q392" s="207"/>
      <c r="R392" s="207"/>
      <c r="S392" s="207"/>
      <c r="T392" s="208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02" t="s">
        <v>265</v>
      </c>
      <c r="AU392" s="202" t="s">
        <v>90</v>
      </c>
      <c r="AV392" s="15" t="s">
        <v>270</v>
      </c>
      <c r="AW392" s="15" t="s">
        <v>35</v>
      </c>
      <c r="AX392" s="15" t="s">
        <v>87</v>
      </c>
      <c r="AY392" s="202" t="s">
        <v>255</v>
      </c>
    </row>
    <row r="393" s="2" customFormat="1" ht="16.5" customHeight="1">
      <c r="A393" s="38"/>
      <c r="B393" s="171"/>
      <c r="C393" s="172" t="s">
        <v>356</v>
      </c>
      <c r="D393" s="172" t="s">
        <v>258</v>
      </c>
      <c r="E393" s="173" t="s">
        <v>900</v>
      </c>
      <c r="F393" s="174" t="s">
        <v>901</v>
      </c>
      <c r="G393" s="175" t="s">
        <v>693</v>
      </c>
      <c r="H393" s="176">
        <v>67.231999999999999</v>
      </c>
      <c r="I393" s="177"/>
      <c r="J393" s="178">
        <f>ROUND(I393*H393,2)</f>
        <v>0</v>
      </c>
      <c r="K393" s="174" t="s">
        <v>262</v>
      </c>
      <c r="L393" s="39"/>
      <c r="M393" s="179" t="s">
        <v>1</v>
      </c>
      <c r="N393" s="180" t="s">
        <v>44</v>
      </c>
      <c r="O393" s="77"/>
      <c r="P393" s="181">
        <f>O393*H393</f>
        <v>0</v>
      </c>
      <c r="Q393" s="181">
        <v>0.001</v>
      </c>
      <c r="R393" s="181">
        <f>Q393*H393</f>
        <v>0.067232</v>
      </c>
      <c r="S393" s="181">
        <v>0.00031</v>
      </c>
      <c r="T393" s="182">
        <f>S393*H393</f>
        <v>0.02084192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83" t="s">
        <v>263</v>
      </c>
      <c r="AT393" s="183" t="s">
        <v>258</v>
      </c>
      <c r="AU393" s="183" t="s">
        <v>90</v>
      </c>
      <c r="AY393" s="19" t="s">
        <v>255</v>
      </c>
      <c r="BE393" s="184">
        <f>IF(N393="základní",J393,0)</f>
        <v>0</v>
      </c>
      <c r="BF393" s="184">
        <f>IF(N393="snížená",J393,0)</f>
        <v>0</v>
      </c>
      <c r="BG393" s="184">
        <f>IF(N393="zákl. přenesená",J393,0)</f>
        <v>0</v>
      </c>
      <c r="BH393" s="184">
        <f>IF(N393="sníž. přenesená",J393,0)</f>
        <v>0</v>
      </c>
      <c r="BI393" s="184">
        <f>IF(N393="nulová",J393,0)</f>
        <v>0</v>
      </c>
      <c r="BJ393" s="19" t="s">
        <v>87</v>
      </c>
      <c r="BK393" s="184">
        <f>ROUND(I393*H393,2)</f>
        <v>0</v>
      </c>
      <c r="BL393" s="19" t="s">
        <v>263</v>
      </c>
      <c r="BM393" s="183" t="s">
        <v>902</v>
      </c>
    </row>
    <row r="394" s="13" customFormat="1">
      <c r="A394" s="13"/>
      <c r="B394" s="185"/>
      <c r="C394" s="13"/>
      <c r="D394" s="186" t="s">
        <v>265</v>
      </c>
      <c r="E394" s="187" t="s">
        <v>1</v>
      </c>
      <c r="F394" s="188" t="s">
        <v>590</v>
      </c>
      <c r="G394" s="13"/>
      <c r="H394" s="187" t="s">
        <v>1</v>
      </c>
      <c r="I394" s="189"/>
      <c r="J394" s="13"/>
      <c r="K394" s="13"/>
      <c r="L394" s="185"/>
      <c r="M394" s="190"/>
      <c r="N394" s="191"/>
      <c r="O394" s="191"/>
      <c r="P394" s="191"/>
      <c r="Q394" s="191"/>
      <c r="R394" s="191"/>
      <c r="S394" s="191"/>
      <c r="T394" s="19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187" t="s">
        <v>265</v>
      </c>
      <c r="AU394" s="187" t="s">
        <v>90</v>
      </c>
      <c r="AV394" s="13" t="s">
        <v>87</v>
      </c>
      <c r="AW394" s="13" t="s">
        <v>35</v>
      </c>
      <c r="AX394" s="13" t="s">
        <v>79</v>
      </c>
      <c r="AY394" s="187" t="s">
        <v>255</v>
      </c>
    </row>
    <row r="395" s="14" customFormat="1">
      <c r="A395" s="14"/>
      <c r="B395" s="193"/>
      <c r="C395" s="14"/>
      <c r="D395" s="186" t="s">
        <v>265</v>
      </c>
      <c r="E395" s="194" t="s">
        <v>1</v>
      </c>
      <c r="F395" s="195" t="s">
        <v>705</v>
      </c>
      <c r="G395" s="14"/>
      <c r="H395" s="196">
        <v>31.23</v>
      </c>
      <c r="I395" s="197"/>
      <c r="J395" s="14"/>
      <c r="K395" s="14"/>
      <c r="L395" s="193"/>
      <c r="M395" s="198"/>
      <c r="N395" s="199"/>
      <c r="O395" s="199"/>
      <c r="P395" s="199"/>
      <c r="Q395" s="199"/>
      <c r="R395" s="199"/>
      <c r="S395" s="199"/>
      <c r="T395" s="20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194" t="s">
        <v>265</v>
      </c>
      <c r="AU395" s="194" t="s">
        <v>90</v>
      </c>
      <c r="AV395" s="14" t="s">
        <v>90</v>
      </c>
      <c r="AW395" s="14" t="s">
        <v>35</v>
      </c>
      <c r="AX395" s="14" t="s">
        <v>79</v>
      </c>
      <c r="AY395" s="194" t="s">
        <v>255</v>
      </c>
    </row>
    <row r="396" s="14" customFormat="1">
      <c r="A396" s="14"/>
      <c r="B396" s="193"/>
      <c r="C396" s="14"/>
      <c r="D396" s="186" t="s">
        <v>265</v>
      </c>
      <c r="E396" s="194" t="s">
        <v>1</v>
      </c>
      <c r="F396" s="195" t="s">
        <v>706</v>
      </c>
      <c r="G396" s="14"/>
      <c r="H396" s="196">
        <v>-2.444</v>
      </c>
      <c r="I396" s="197"/>
      <c r="J396" s="14"/>
      <c r="K396" s="14"/>
      <c r="L396" s="193"/>
      <c r="M396" s="198"/>
      <c r="N396" s="199"/>
      <c r="O396" s="199"/>
      <c r="P396" s="199"/>
      <c r="Q396" s="199"/>
      <c r="R396" s="199"/>
      <c r="S396" s="199"/>
      <c r="T396" s="20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194" t="s">
        <v>265</v>
      </c>
      <c r="AU396" s="194" t="s">
        <v>90</v>
      </c>
      <c r="AV396" s="14" t="s">
        <v>90</v>
      </c>
      <c r="AW396" s="14" t="s">
        <v>35</v>
      </c>
      <c r="AX396" s="14" t="s">
        <v>79</v>
      </c>
      <c r="AY396" s="194" t="s">
        <v>255</v>
      </c>
    </row>
    <row r="397" s="13" customFormat="1">
      <c r="A397" s="13"/>
      <c r="B397" s="185"/>
      <c r="C397" s="13"/>
      <c r="D397" s="186" t="s">
        <v>265</v>
      </c>
      <c r="E397" s="187" t="s">
        <v>1</v>
      </c>
      <c r="F397" s="188" t="s">
        <v>593</v>
      </c>
      <c r="G397" s="13"/>
      <c r="H397" s="187" t="s">
        <v>1</v>
      </c>
      <c r="I397" s="189"/>
      <c r="J397" s="13"/>
      <c r="K397" s="13"/>
      <c r="L397" s="185"/>
      <c r="M397" s="190"/>
      <c r="N397" s="191"/>
      <c r="O397" s="191"/>
      <c r="P397" s="191"/>
      <c r="Q397" s="191"/>
      <c r="R397" s="191"/>
      <c r="S397" s="191"/>
      <c r="T397" s="19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87" t="s">
        <v>265</v>
      </c>
      <c r="AU397" s="187" t="s">
        <v>90</v>
      </c>
      <c r="AV397" s="13" t="s">
        <v>87</v>
      </c>
      <c r="AW397" s="13" t="s">
        <v>35</v>
      </c>
      <c r="AX397" s="13" t="s">
        <v>79</v>
      </c>
      <c r="AY397" s="187" t="s">
        <v>255</v>
      </c>
    </row>
    <row r="398" s="14" customFormat="1">
      <c r="A398" s="14"/>
      <c r="B398" s="193"/>
      <c r="C398" s="14"/>
      <c r="D398" s="186" t="s">
        <v>265</v>
      </c>
      <c r="E398" s="194" t="s">
        <v>1</v>
      </c>
      <c r="F398" s="195" t="s">
        <v>707</v>
      </c>
      <c r="G398" s="14"/>
      <c r="H398" s="196">
        <v>40.890000000000001</v>
      </c>
      <c r="I398" s="197"/>
      <c r="J398" s="14"/>
      <c r="K398" s="14"/>
      <c r="L398" s="193"/>
      <c r="M398" s="198"/>
      <c r="N398" s="199"/>
      <c r="O398" s="199"/>
      <c r="P398" s="199"/>
      <c r="Q398" s="199"/>
      <c r="R398" s="199"/>
      <c r="S398" s="199"/>
      <c r="T398" s="20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194" t="s">
        <v>265</v>
      </c>
      <c r="AU398" s="194" t="s">
        <v>90</v>
      </c>
      <c r="AV398" s="14" t="s">
        <v>90</v>
      </c>
      <c r="AW398" s="14" t="s">
        <v>35</v>
      </c>
      <c r="AX398" s="14" t="s">
        <v>79</v>
      </c>
      <c r="AY398" s="194" t="s">
        <v>255</v>
      </c>
    </row>
    <row r="399" s="14" customFormat="1">
      <c r="A399" s="14"/>
      <c r="B399" s="193"/>
      <c r="C399" s="14"/>
      <c r="D399" s="186" t="s">
        <v>265</v>
      </c>
      <c r="E399" s="194" t="s">
        <v>1</v>
      </c>
      <c r="F399" s="195" t="s">
        <v>706</v>
      </c>
      <c r="G399" s="14"/>
      <c r="H399" s="196">
        <v>-2.444</v>
      </c>
      <c r="I399" s="197"/>
      <c r="J399" s="14"/>
      <c r="K399" s="14"/>
      <c r="L399" s="193"/>
      <c r="M399" s="198"/>
      <c r="N399" s="199"/>
      <c r="O399" s="199"/>
      <c r="P399" s="199"/>
      <c r="Q399" s="199"/>
      <c r="R399" s="199"/>
      <c r="S399" s="199"/>
      <c r="T399" s="20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194" t="s">
        <v>265</v>
      </c>
      <c r="AU399" s="194" t="s">
        <v>90</v>
      </c>
      <c r="AV399" s="14" t="s">
        <v>90</v>
      </c>
      <c r="AW399" s="14" t="s">
        <v>35</v>
      </c>
      <c r="AX399" s="14" t="s">
        <v>79</v>
      </c>
      <c r="AY399" s="194" t="s">
        <v>255</v>
      </c>
    </row>
    <row r="400" s="15" customFormat="1">
      <c r="A400" s="15"/>
      <c r="B400" s="201"/>
      <c r="C400" s="15"/>
      <c r="D400" s="186" t="s">
        <v>265</v>
      </c>
      <c r="E400" s="202" t="s">
        <v>1</v>
      </c>
      <c r="F400" s="203" t="s">
        <v>269</v>
      </c>
      <c r="G400" s="15"/>
      <c r="H400" s="204">
        <v>67.231999999999999</v>
      </c>
      <c r="I400" s="205"/>
      <c r="J400" s="15"/>
      <c r="K400" s="15"/>
      <c r="L400" s="201"/>
      <c r="M400" s="206"/>
      <c r="N400" s="207"/>
      <c r="O400" s="207"/>
      <c r="P400" s="207"/>
      <c r="Q400" s="207"/>
      <c r="R400" s="207"/>
      <c r="S400" s="207"/>
      <c r="T400" s="208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02" t="s">
        <v>265</v>
      </c>
      <c r="AU400" s="202" t="s">
        <v>90</v>
      </c>
      <c r="AV400" s="15" t="s">
        <v>270</v>
      </c>
      <c r="AW400" s="15" t="s">
        <v>35</v>
      </c>
      <c r="AX400" s="15" t="s">
        <v>87</v>
      </c>
      <c r="AY400" s="202" t="s">
        <v>255</v>
      </c>
    </row>
    <row r="401" s="2" customFormat="1" ht="24.15" customHeight="1">
      <c r="A401" s="38"/>
      <c r="B401" s="171"/>
      <c r="C401" s="172" t="s">
        <v>352</v>
      </c>
      <c r="D401" s="172" t="s">
        <v>258</v>
      </c>
      <c r="E401" s="173" t="s">
        <v>903</v>
      </c>
      <c r="F401" s="174" t="s">
        <v>904</v>
      </c>
      <c r="G401" s="175" t="s">
        <v>693</v>
      </c>
      <c r="H401" s="176">
        <v>113.31</v>
      </c>
      <c r="I401" s="177"/>
      <c r="J401" s="178">
        <f>ROUND(I401*H401,2)</f>
        <v>0</v>
      </c>
      <c r="K401" s="174" t="s">
        <v>262</v>
      </c>
      <c r="L401" s="39"/>
      <c r="M401" s="179" t="s">
        <v>1</v>
      </c>
      <c r="N401" s="180" t="s">
        <v>44</v>
      </c>
      <c r="O401" s="77"/>
      <c r="P401" s="181">
        <f>O401*H401</f>
        <v>0</v>
      </c>
      <c r="Q401" s="181">
        <v>0.001</v>
      </c>
      <c r="R401" s="181">
        <f>Q401*H401</f>
        <v>0.11331000000000001</v>
      </c>
      <c r="S401" s="181">
        <v>0.00031</v>
      </c>
      <c r="T401" s="182">
        <f>S401*H401</f>
        <v>0.0351261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83" t="s">
        <v>263</v>
      </c>
      <c r="AT401" s="183" t="s">
        <v>258</v>
      </c>
      <c r="AU401" s="183" t="s">
        <v>90</v>
      </c>
      <c r="AY401" s="19" t="s">
        <v>255</v>
      </c>
      <c r="BE401" s="184">
        <f>IF(N401="základní",J401,0)</f>
        <v>0</v>
      </c>
      <c r="BF401" s="184">
        <f>IF(N401="snížená",J401,0)</f>
        <v>0</v>
      </c>
      <c r="BG401" s="184">
        <f>IF(N401="zákl. přenesená",J401,0)</f>
        <v>0</v>
      </c>
      <c r="BH401" s="184">
        <f>IF(N401="sníž. přenesená",J401,0)</f>
        <v>0</v>
      </c>
      <c r="BI401" s="184">
        <f>IF(N401="nulová",J401,0)</f>
        <v>0</v>
      </c>
      <c r="BJ401" s="19" t="s">
        <v>87</v>
      </c>
      <c r="BK401" s="184">
        <f>ROUND(I401*H401,2)</f>
        <v>0</v>
      </c>
      <c r="BL401" s="19" t="s">
        <v>263</v>
      </c>
      <c r="BM401" s="183" t="s">
        <v>905</v>
      </c>
    </row>
    <row r="402" s="13" customFormat="1">
      <c r="A402" s="13"/>
      <c r="B402" s="185"/>
      <c r="C402" s="13"/>
      <c r="D402" s="186" t="s">
        <v>265</v>
      </c>
      <c r="E402" s="187" t="s">
        <v>1</v>
      </c>
      <c r="F402" s="188" t="s">
        <v>695</v>
      </c>
      <c r="G402" s="13"/>
      <c r="H402" s="187" t="s">
        <v>1</v>
      </c>
      <c r="I402" s="189"/>
      <c r="J402" s="13"/>
      <c r="K402" s="13"/>
      <c r="L402" s="185"/>
      <c r="M402" s="190"/>
      <c r="N402" s="191"/>
      <c r="O402" s="191"/>
      <c r="P402" s="191"/>
      <c r="Q402" s="191"/>
      <c r="R402" s="191"/>
      <c r="S402" s="191"/>
      <c r="T402" s="19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187" t="s">
        <v>265</v>
      </c>
      <c r="AU402" s="187" t="s">
        <v>90</v>
      </c>
      <c r="AV402" s="13" t="s">
        <v>87</v>
      </c>
      <c r="AW402" s="13" t="s">
        <v>35</v>
      </c>
      <c r="AX402" s="13" t="s">
        <v>79</v>
      </c>
      <c r="AY402" s="187" t="s">
        <v>255</v>
      </c>
    </row>
    <row r="403" s="14" customFormat="1">
      <c r="A403" s="14"/>
      <c r="B403" s="193"/>
      <c r="C403" s="14"/>
      <c r="D403" s="186" t="s">
        <v>265</v>
      </c>
      <c r="E403" s="194" t="s">
        <v>1</v>
      </c>
      <c r="F403" s="195" t="s">
        <v>701</v>
      </c>
      <c r="G403" s="14"/>
      <c r="H403" s="196">
        <v>40.545000000000002</v>
      </c>
      <c r="I403" s="197"/>
      <c r="J403" s="14"/>
      <c r="K403" s="14"/>
      <c r="L403" s="193"/>
      <c r="M403" s="198"/>
      <c r="N403" s="199"/>
      <c r="O403" s="199"/>
      <c r="P403" s="199"/>
      <c r="Q403" s="199"/>
      <c r="R403" s="199"/>
      <c r="S403" s="199"/>
      <c r="T403" s="20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194" t="s">
        <v>265</v>
      </c>
      <c r="AU403" s="194" t="s">
        <v>90</v>
      </c>
      <c r="AV403" s="14" t="s">
        <v>90</v>
      </c>
      <c r="AW403" s="14" t="s">
        <v>35</v>
      </c>
      <c r="AX403" s="14" t="s">
        <v>79</v>
      </c>
      <c r="AY403" s="194" t="s">
        <v>255</v>
      </c>
    </row>
    <row r="404" s="14" customFormat="1">
      <c r="A404" s="14"/>
      <c r="B404" s="193"/>
      <c r="C404" s="14"/>
      <c r="D404" s="186" t="s">
        <v>265</v>
      </c>
      <c r="E404" s="194" t="s">
        <v>1</v>
      </c>
      <c r="F404" s="195" t="s">
        <v>696</v>
      </c>
      <c r="G404" s="14"/>
      <c r="H404" s="196">
        <v>16.109999999999999</v>
      </c>
      <c r="I404" s="197"/>
      <c r="J404" s="14"/>
      <c r="K404" s="14"/>
      <c r="L404" s="193"/>
      <c r="M404" s="198"/>
      <c r="N404" s="199"/>
      <c r="O404" s="199"/>
      <c r="P404" s="199"/>
      <c r="Q404" s="199"/>
      <c r="R404" s="199"/>
      <c r="S404" s="199"/>
      <c r="T404" s="20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194" t="s">
        <v>265</v>
      </c>
      <c r="AU404" s="194" t="s">
        <v>90</v>
      </c>
      <c r="AV404" s="14" t="s">
        <v>90</v>
      </c>
      <c r="AW404" s="14" t="s">
        <v>35</v>
      </c>
      <c r="AX404" s="14" t="s">
        <v>79</v>
      </c>
      <c r="AY404" s="194" t="s">
        <v>255</v>
      </c>
    </row>
    <row r="405" s="13" customFormat="1">
      <c r="A405" s="13"/>
      <c r="B405" s="185"/>
      <c r="C405" s="13"/>
      <c r="D405" s="186" t="s">
        <v>265</v>
      </c>
      <c r="E405" s="187" t="s">
        <v>1</v>
      </c>
      <c r="F405" s="188" t="s">
        <v>697</v>
      </c>
      <c r="G405" s="13"/>
      <c r="H405" s="187" t="s">
        <v>1</v>
      </c>
      <c r="I405" s="189"/>
      <c r="J405" s="13"/>
      <c r="K405" s="13"/>
      <c r="L405" s="185"/>
      <c r="M405" s="190"/>
      <c r="N405" s="191"/>
      <c r="O405" s="191"/>
      <c r="P405" s="191"/>
      <c r="Q405" s="191"/>
      <c r="R405" s="191"/>
      <c r="S405" s="191"/>
      <c r="T405" s="19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87" t="s">
        <v>265</v>
      </c>
      <c r="AU405" s="187" t="s">
        <v>90</v>
      </c>
      <c r="AV405" s="13" t="s">
        <v>87</v>
      </c>
      <c r="AW405" s="13" t="s">
        <v>35</v>
      </c>
      <c r="AX405" s="13" t="s">
        <v>79</v>
      </c>
      <c r="AY405" s="187" t="s">
        <v>255</v>
      </c>
    </row>
    <row r="406" s="14" customFormat="1">
      <c r="A406" s="14"/>
      <c r="B406" s="193"/>
      <c r="C406" s="14"/>
      <c r="D406" s="186" t="s">
        <v>265</v>
      </c>
      <c r="E406" s="194" t="s">
        <v>1</v>
      </c>
      <c r="F406" s="195" t="s">
        <v>701</v>
      </c>
      <c r="G406" s="14"/>
      <c r="H406" s="196">
        <v>40.545000000000002</v>
      </c>
      <c r="I406" s="197"/>
      <c r="J406" s="14"/>
      <c r="K406" s="14"/>
      <c r="L406" s="193"/>
      <c r="M406" s="198"/>
      <c r="N406" s="199"/>
      <c r="O406" s="199"/>
      <c r="P406" s="199"/>
      <c r="Q406" s="199"/>
      <c r="R406" s="199"/>
      <c r="S406" s="199"/>
      <c r="T406" s="20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194" t="s">
        <v>265</v>
      </c>
      <c r="AU406" s="194" t="s">
        <v>90</v>
      </c>
      <c r="AV406" s="14" t="s">
        <v>90</v>
      </c>
      <c r="AW406" s="14" t="s">
        <v>35</v>
      </c>
      <c r="AX406" s="14" t="s">
        <v>79</v>
      </c>
      <c r="AY406" s="194" t="s">
        <v>255</v>
      </c>
    </row>
    <row r="407" s="14" customFormat="1">
      <c r="A407" s="14"/>
      <c r="B407" s="193"/>
      <c r="C407" s="14"/>
      <c r="D407" s="186" t="s">
        <v>265</v>
      </c>
      <c r="E407" s="194" t="s">
        <v>1</v>
      </c>
      <c r="F407" s="195" t="s">
        <v>696</v>
      </c>
      <c r="G407" s="14"/>
      <c r="H407" s="196">
        <v>16.109999999999999</v>
      </c>
      <c r="I407" s="197"/>
      <c r="J407" s="14"/>
      <c r="K407" s="14"/>
      <c r="L407" s="193"/>
      <c r="M407" s="198"/>
      <c r="N407" s="199"/>
      <c r="O407" s="199"/>
      <c r="P407" s="199"/>
      <c r="Q407" s="199"/>
      <c r="R407" s="199"/>
      <c r="S407" s="199"/>
      <c r="T407" s="20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194" t="s">
        <v>265</v>
      </c>
      <c r="AU407" s="194" t="s">
        <v>90</v>
      </c>
      <c r="AV407" s="14" t="s">
        <v>90</v>
      </c>
      <c r="AW407" s="14" t="s">
        <v>35</v>
      </c>
      <c r="AX407" s="14" t="s">
        <v>79</v>
      </c>
      <c r="AY407" s="194" t="s">
        <v>255</v>
      </c>
    </row>
    <row r="408" s="15" customFormat="1">
      <c r="A408" s="15"/>
      <c r="B408" s="201"/>
      <c r="C408" s="15"/>
      <c r="D408" s="186" t="s">
        <v>265</v>
      </c>
      <c r="E408" s="202" t="s">
        <v>1</v>
      </c>
      <c r="F408" s="203" t="s">
        <v>269</v>
      </c>
      <c r="G408" s="15"/>
      <c r="H408" s="204">
        <v>113.31</v>
      </c>
      <c r="I408" s="205"/>
      <c r="J408" s="15"/>
      <c r="K408" s="15"/>
      <c r="L408" s="201"/>
      <c r="M408" s="206"/>
      <c r="N408" s="207"/>
      <c r="O408" s="207"/>
      <c r="P408" s="207"/>
      <c r="Q408" s="207"/>
      <c r="R408" s="207"/>
      <c r="S408" s="207"/>
      <c r="T408" s="208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02" t="s">
        <v>265</v>
      </c>
      <c r="AU408" s="202" t="s">
        <v>90</v>
      </c>
      <c r="AV408" s="15" t="s">
        <v>270</v>
      </c>
      <c r="AW408" s="15" t="s">
        <v>35</v>
      </c>
      <c r="AX408" s="15" t="s">
        <v>87</v>
      </c>
      <c r="AY408" s="202" t="s">
        <v>255</v>
      </c>
    </row>
    <row r="409" s="2" customFormat="1" ht="33" customHeight="1">
      <c r="A409" s="38"/>
      <c r="B409" s="171"/>
      <c r="C409" s="172" t="s">
        <v>483</v>
      </c>
      <c r="D409" s="172" t="s">
        <v>258</v>
      </c>
      <c r="E409" s="173" t="s">
        <v>906</v>
      </c>
      <c r="F409" s="174" t="s">
        <v>907</v>
      </c>
      <c r="G409" s="175" t="s">
        <v>693</v>
      </c>
      <c r="H409" s="176">
        <v>67.231999999999999</v>
      </c>
      <c r="I409" s="177"/>
      <c r="J409" s="178">
        <f>ROUND(I409*H409,2)</f>
        <v>0</v>
      </c>
      <c r="K409" s="174" t="s">
        <v>262</v>
      </c>
      <c r="L409" s="39"/>
      <c r="M409" s="179" t="s">
        <v>1</v>
      </c>
      <c r="N409" s="180" t="s">
        <v>44</v>
      </c>
      <c r="O409" s="77"/>
      <c r="P409" s="181">
        <f>O409*H409</f>
        <v>0</v>
      </c>
      <c r="Q409" s="181">
        <v>0.00021000000000000001</v>
      </c>
      <c r="R409" s="181">
        <f>Q409*H409</f>
        <v>0.014118720000000001</v>
      </c>
      <c r="S409" s="181">
        <v>0</v>
      </c>
      <c r="T409" s="182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3" t="s">
        <v>263</v>
      </c>
      <c r="AT409" s="183" t="s">
        <v>258</v>
      </c>
      <c r="AU409" s="183" t="s">
        <v>90</v>
      </c>
      <c r="AY409" s="19" t="s">
        <v>255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19" t="s">
        <v>87</v>
      </c>
      <c r="BK409" s="184">
        <f>ROUND(I409*H409,2)</f>
        <v>0</v>
      </c>
      <c r="BL409" s="19" t="s">
        <v>263</v>
      </c>
      <c r="BM409" s="183" t="s">
        <v>908</v>
      </c>
    </row>
    <row r="410" s="13" customFormat="1">
      <c r="A410" s="13"/>
      <c r="B410" s="185"/>
      <c r="C410" s="13"/>
      <c r="D410" s="186" t="s">
        <v>265</v>
      </c>
      <c r="E410" s="187" t="s">
        <v>1</v>
      </c>
      <c r="F410" s="188" t="s">
        <v>590</v>
      </c>
      <c r="G410" s="13"/>
      <c r="H410" s="187" t="s">
        <v>1</v>
      </c>
      <c r="I410" s="189"/>
      <c r="J410" s="13"/>
      <c r="K410" s="13"/>
      <c r="L410" s="185"/>
      <c r="M410" s="190"/>
      <c r="N410" s="191"/>
      <c r="O410" s="191"/>
      <c r="P410" s="191"/>
      <c r="Q410" s="191"/>
      <c r="R410" s="191"/>
      <c r="S410" s="191"/>
      <c r="T410" s="19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187" t="s">
        <v>265</v>
      </c>
      <c r="AU410" s="187" t="s">
        <v>90</v>
      </c>
      <c r="AV410" s="13" t="s">
        <v>87</v>
      </c>
      <c r="AW410" s="13" t="s">
        <v>35</v>
      </c>
      <c r="AX410" s="13" t="s">
        <v>79</v>
      </c>
      <c r="AY410" s="187" t="s">
        <v>255</v>
      </c>
    </row>
    <row r="411" s="14" customFormat="1">
      <c r="A411" s="14"/>
      <c r="B411" s="193"/>
      <c r="C411" s="14"/>
      <c r="D411" s="186" t="s">
        <v>265</v>
      </c>
      <c r="E411" s="194" t="s">
        <v>1</v>
      </c>
      <c r="F411" s="195" t="s">
        <v>705</v>
      </c>
      <c r="G411" s="14"/>
      <c r="H411" s="196">
        <v>31.23</v>
      </c>
      <c r="I411" s="197"/>
      <c r="J411" s="14"/>
      <c r="K411" s="14"/>
      <c r="L411" s="193"/>
      <c r="M411" s="198"/>
      <c r="N411" s="199"/>
      <c r="O411" s="199"/>
      <c r="P411" s="199"/>
      <c r="Q411" s="199"/>
      <c r="R411" s="199"/>
      <c r="S411" s="199"/>
      <c r="T411" s="20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194" t="s">
        <v>265</v>
      </c>
      <c r="AU411" s="194" t="s">
        <v>90</v>
      </c>
      <c r="AV411" s="14" t="s">
        <v>90</v>
      </c>
      <c r="AW411" s="14" t="s">
        <v>35</v>
      </c>
      <c r="AX411" s="14" t="s">
        <v>79</v>
      </c>
      <c r="AY411" s="194" t="s">
        <v>255</v>
      </c>
    </row>
    <row r="412" s="14" customFormat="1">
      <c r="A412" s="14"/>
      <c r="B412" s="193"/>
      <c r="C412" s="14"/>
      <c r="D412" s="186" t="s">
        <v>265</v>
      </c>
      <c r="E412" s="194" t="s">
        <v>1</v>
      </c>
      <c r="F412" s="195" t="s">
        <v>706</v>
      </c>
      <c r="G412" s="14"/>
      <c r="H412" s="196">
        <v>-2.444</v>
      </c>
      <c r="I412" s="197"/>
      <c r="J412" s="14"/>
      <c r="K412" s="14"/>
      <c r="L412" s="193"/>
      <c r="M412" s="198"/>
      <c r="N412" s="199"/>
      <c r="O412" s="199"/>
      <c r="P412" s="199"/>
      <c r="Q412" s="199"/>
      <c r="R412" s="199"/>
      <c r="S412" s="199"/>
      <c r="T412" s="20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194" t="s">
        <v>265</v>
      </c>
      <c r="AU412" s="194" t="s">
        <v>90</v>
      </c>
      <c r="AV412" s="14" t="s">
        <v>90</v>
      </c>
      <c r="AW412" s="14" t="s">
        <v>35</v>
      </c>
      <c r="AX412" s="14" t="s">
        <v>79</v>
      </c>
      <c r="AY412" s="194" t="s">
        <v>255</v>
      </c>
    </row>
    <row r="413" s="13" customFormat="1">
      <c r="A413" s="13"/>
      <c r="B413" s="185"/>
      <c r="C413" s="13"/>
      <c r="D413" s="186" t="s">
        <v>265</v>
      </c>
      <c r="E413" s="187" t="s">
        <v>1</v>
      </c>
      <c r="F413" s="188" t="s">
        <v>593</v>
      </c>
      <c r="G413" s="13"/>
      <c r="H413" s="187" t="s">
        <v>1</v>
      </c>
      <c r="I413" s="189"/>
      <c r="J413" s="13"/>
      <c r="K413" s="13"/>
      <c r="L413" s="185"/>
      <c r="M413" s="190"/>
      <c r="N413" s="191"/>
      <c r="O413" s="191"/>
      <c r="P413" s="191"/>
      <c r="Q413" s="191"/>
      <c r="R413" s="191"/>
      <c r="S413" s="191"/>
      <c r="T413" s="19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87" t="s">
        <v>265</v>
      </c>
      <c r="AU413" s="187" t="s">
        <v>90</v>
      </c>
      <c r="AV413" s="13" t="s">
        <v>87</v>
      </c>
      <c r="AW413" s="13" t="s">
        <v>35</v>
      </c>
      <c r="AX413" s="13" t="s">
        <v>79</v>
      </c>
      <c r="AY413" s="187" t="s">
        <v>255</v>
      </c>
    </row>
    <row r="414" s="14" customFormat="1">
      <c r="A414" s="14"/>
      <c r="B414" s="193"/>
      <c r="C414" s="14"/>
      <c r="D414" s="186" t="s">
        <v>265</v>
      </c>
      <c r="E414" s="194" t="s">
        <v>1</v>
      </c>
      <c r="F414" s="195" t="s">
        <v>707</v>
      </c>
      <c r="G414" s="14"/>
      <c r="H414" s="196">
        <v>40.890000000000001</v>
      </c>
      <c r="I414" s="197"/>
      <c r="J414" s="14"/>
      <c r="K414" s="14"/>
      <c r="L414" s="193"/>
      <c r="M414" s="198"/>
      <c r="N414" s="199"/>
      <c r="O414" s="199"/>
      <c r="P414" s="199"/>
      <c r="Q414" s="199"/>
      <c r="R414" s="199"/>
      <c r="S414" s="199"/>
      <c r="T414" s="20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194" t="s">
        <v>265</v>
      </c>
      <c r="AU414" s="194" t="s">
        <v>90</v>
      </c>
      <c r="AV414" s="14" t="s">
        <v>90</v>
      </c>
      <c r="AW414" s="14" t="s">
        <v>35</v>
      </c>
      <c r="AX414" s="14" t="s">
        <v>79</v>
      </c>
      <c r="AY414" s="194" t="s">
        <v>255</v>
      </c>
    </row>
    <row r="415" s="14" customFormat="1">
      <c r="A415" s="14"/>
      <c r="B415" s="193"/>
      <c r="C415" s="14"/>
      <c r="D415" s="186" t="s">
        <v>265</v>
      </c>
      <c r="E415" s="194" t="s">
        <v>1</v>
      </c>
      <c r="F415" s="195" t="s">
        <v>706</v>
      </c>
      <c r="G415" s="14"/>
      <c r="H415" s="196">
        <v>-2.444</v>
      </c>
      <c r="I415" s="197"/>
      <c r="J415" s="14"/>
      <c r="K415" s="14"/>
      <c r="L415" s="193"/>
      <c r="M415" s="198"/>
      <c r="N415" s="199"/>
      <c r="O415" s="199"/>
      <c r="P415" s="199"/>
      <c r="Q415" s="199"/>
      <c r="R415" s="199"/>
      <c r="S415" s="199"/>
      <c r="T415" s="20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194" t="s">
        <v>265</v>
      </c>
      <c r="AU415" s="194" t="s">
        <v>90</v>
      </c>
      <c r="AV415" s="14" t="s">
        <v>90</v>
      </c>
      <c r="AW415" s="14" t="s">
        <v>35</v>
      </c>
      <c r="AX415" s="14" t="s">
        <v>79</v>
      </c>
      <c r="AY415" s="194" t="s">
        <v>255</v>
      </c>
    </row>
    <row r="416" s="15" customFormat="1">
      <c r="A416" s="15"/>
      <c r="B416" s="201"/>
      <c r="C416" s="15"/>
      <c r="D416" s="186" t="s">
        <v>265</v>
      </c>
      <c r="E416" s="202" t="s">
        <v>1</v>
      </c>
      <c r="F416" s="203" t="s">
        <v>269</v>
      </c>
      <c r="G416" s="15"/>
      <c r="H416" s="204">
        <v>67.231999999999999</v>
      </c>
      <c r="I416" s="205"/>
      <c r="J416" s="15"/>
      <c r="K416" s="15"/>
      <c r="L416" s="201"/>
      <c r="M416" s="206"/>
      <c r="N416" s="207"/>
      <c r="O416" s="207"/>
      <c r="P416" s="207"/>
      <c r="Q416" s="207"/>
      <c r="R416" s="207"/>
      <c r="S416" s="207"/>
      <c r="T416" s="208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02" t="s">
        <v>265</v>
      </c>
      <c r="AU416" s="202" t="s">
        <v>90</v>
      </c>
      <c r="AV416" s="15" t="s">
        <v>270</v>
      </c>
      <c r="AW416" s="15" t="s">
        <v>35</v>
      </c>
      <c r="AX416" s="15" t="s">
        <v>87</v>
      </c>
      <c r="AY416" s="202" t="s">
        <v>255</v>
      </c>
    </row>
    <row r="417" s="2" customFormat="1" ht="37.8" customHeight="1">
      <c r="A417" s="38"/>
      <c r="B417" s="171"/>
      <c r="C417" s="172" t="s">
        <v>488</v>
      </c>
      <c r="D417" s="172" t="s">
        <v>258</v>
      </c>
      <c r="E417" s="173" t="s">
        <v>909</v>
      </c>
      <c r="F417" s="174" t="s">
        <v>910</v>
      </c>
      <c r="G417" s="175" t="s">
        <v>693</v>
      </c>
      <c r="H417" s="176">
        <v>113.31</v>
      </c>
      <c r="I417" s="177"/>
      <c r="J417" s="178">
        <f>ROUND(I417*H417,2)</f>
        <v>0</v>
      </c>
      <c r="K417" s="174" t="s">
        <v>262</v>
      </c>
      <c r="L417" s="39"/>
      <c r="M417" s="179" t="s">
        <v>1</v>
      </c>
      <c r="N417" s="180" t="s">
        <v>44</v>
      </c>
      <c r="O417" s="77"/>
      <c r="P417" s="181">
        <f>O417*H417</f>
        <v>0</v>
      </c>
      <c r="Q417" s="181">
        <v>0.00021000000000000001</v>
      </c>
      <c r="R417" s="181">
        <f>Q417*H417</f>
        <v>0.023795100000000003</v>
      </c>
      <c r="S417" s="181">
        <v>0</v>
      </c>
      <c r="T417" s="182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83" t="s">
        <v>263</v>
      </c>
      <c r="AT417" s="183" t="s">
        <v>258</v>
      </c>
      <c r="AU417" s="183" t="s">
        <v>90</v>
      </c>
      <c r="AY417" s="19" t="s">
        <v>255</v>
      </c>
      <c r="BE417" s="184">
        <f>IF(N417="základní",J417,0)</f>
        <v>0</v>
      </c>
      <c r="BF417" s="184">
        <f>IF(N417="snížená",J417,0)</f>
        <v>0</v>
      </c>
      <c r="BG417" s="184">
        <f>IF(N417="zákl. přenesená",J417,0)</f>
        <v>0</v>
      </c>
      <c r="BH417" s="184">
        <f>IF(N417="sníž. přenesená",J417,0)</f>
        <v>0</v>
      </c>
      <c r="BI417" s="184">
        <f>IF(N417="nulová",J417,0)</f>
        <v>0</v>
      </c>
      <c r="BJ417" s="19" t="s">
        <v>87</v>
      </c>
      <c r="BK417" s="184">
        <f>ROUND(I417*H417,2)</f>
        <v>0</v>
      </c>
      <c r="BL417" s="19" t="s">
        <v>263</v>
      </c>
      <c r="BM417" s="183" t="s">
        <v>911</v>
      </c>
    </row>
    <row r="418" s="13" customFormat="1">
      <c r="A418" s="13"/>
      <c r="B418" s="185"/>
      <c r="C418" s="13"/>
      <c r="D418" s="186" t="s">
        <v>265</v>
      </c>
      <c r="E418" s="187" t="s">
        <v>1</v>
      </c>
      <c r="F418" s="188" t="s">
        <v>695</v>
      </c>
      <c r="G418" s="13"/>
      <c r="H418" s="187" t="s">
        <v>1</v>
      </c>
      <c r="I418" s="189"/>
      <c r="J418" s="13"/>
      <c r="K418" s="13"/>
      <c r="L418" s="185"/>
      <c r="M418" s="190"/>
      <c r="N418" s="191"/>
      <c r="O418" s="191"/>
      <c r="P418" s="191"/>
      <c r="Q418" s="191"/>
      <c r="R418" s="191"/>
      <c r="S418" s="191"/>
      <c r="T418" s="19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187" t="s">
        <v>265</v>
      </c>
      <c r="AU418" s="187" t="s">
        <v>90</v>
      </c>
      <c r="AV418" s="13" t="s">
        <v>87</v>
      </c>
      <c r="AW418" s="13" t="s">
        <v>35</v>
      </c>
      <c r="AX418" s="13" t="s">
        <v>79</v>
      </c>
      <c r="AY418" s="187" t="s">
        <v>255</v>
      </c>
    </row>
    <row r="419" s="14" customFormat="1">
      <c r="A419" s="14"/>
      <c r="B419" s="193"/>
      <c r="C419" s="14"/>
      <c r="D419" s="186" t="s">
        <v>265</v>
      </c>
      <c r="E419" s="194" t="s">
        <v>1</v>
      </c>
      <c r="F419" s="195" t="s">
        <v>701</v>
      </c>
      <c r="G419" s="14"/>
      <c r="H419" s="196">
        <v>40.545000000000002</v>
      </c>
      <c r="I419" s="197"/>
      <c r="J419" s="14"/>
      <c r="K419" s="14"/>
      <c r="L419" s="193"/>
      <c r="M419" s="198"/>
      <c r="N419" s="199"/>
      <c r="O419" s="199"/>
      <c r="P419" s="199"/>
      <c r="Q419" s="199"/>
      <c r="R419" s="199"/>
      <c r="S419" s="199"/>
      <c r="T419" s="20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194" t="s">
        <v>265</v>
      </c>
      <c r="AU419" s="194" t="s">
        <v>90</v>
      </c>
      <c r="AV419" s="14" t="s">
        <v>90</v>
      </c>
      <c r="AW419" s="14" t="s">
        <v>35</v>
      </c>
      <c r="AX419" s="14" t="s">
        <v>79</v>
      </c>
      <c r="AY419" s="194" t="s">
        <v>255</v>
      </c>
    </row>
    <row r="420" s="14" customFormat="1">
      <c r="A420" s="14"/>
      <c r="B420" s="193"/>
      <c r="C420" s="14"/>
      <c r="D420" s="186" t="s">
        <v>265</v>
      </c>
      <c r="E420" s="194" t="s">
        <v>1</v>
      </c>
      <c r="F420" s="195" t="s">
        <v>696</v>
      </c>
      <c r="G420" s="14"/>
      <c r="H420" s="196">
        <v>16.109999999999999</v>
      </c>
      <c r="I420" s="197"/>
      <c r="J420" s="14"/>
      <c r="K420" s="14"/>
      <c r="L420" s="193"/>
      <c r="M420" s="198"/>
      <c r="N420" s="199"/>
      <c r="O420" s="199"/>
      <c r="P420" s="199"/>
      <c r="Q420" s="199"/>
      <c r="R420" s="199"/>
      <c r="S420" s="199"/>
      <c r="T420" s="20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194" t="s">
        <v>265</v>
      </c>
      <c r="AU420" s="194" t="s">
        <v>90</v>
      </c>
      <c r="AV420" s="14" t="s">
        <v>90</v>
      </c>
      <c r="AW420" s="14" t="s">
        <v>35</v>
      </c>
      <c r="AX420" s="14" t="s">
        <v>79</v>
      </c>
      <c r="AY420" s="194" t="s">
        <v>255</v>
      </c>
    </row>
    <row r="421" s="13" customFormat="1">
      <c r="A421" s="13"/>
      <c r="B421" s="185"/>
      <c r="C421" s="13"/>
      <c r="D421" s="186" t="s">
        <v>265</v>
      </c>
      <c r="E421" s="187" t="s">
        <v>1</v>
      </c>
      <c r="F421" s="188" t="s">
        <v>697</v>
      </c>
      <c r="G421" s="13"/>
      <c r="H421" s="187" t="s">
        <v>1</v>
      </c>
      <c r="I421" s="189"/>
      <c r="J421" s="13"/>
      <c r="K421" s="13"/>
      <c r="L421" s="185"/>
      <c r="M421" s="190"/>
      <c r="N421" s="191"/>
      <c r="O421" s="191"/>
      <c r="P421" s="191"/>
      <c r="Q421" s="191"/>
      <c r="R421" s="191"/>
      <c r="S421" s="191"/>
      <c r="T421" s="19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187" t="s">
        <v>265</v>
      </c>
      <c r="AU421" s="187" t="s">
        <v>90</v>
      </c>
      <c r="AV421" s="13" t="s">
        <v>87</v>
      </c>
      <c r="AW421" s="13" t="s">
        <v>35</v>
      </c>
      <c r="AX421" s="13" t="s">
        <v>79</v>
      </c>
      <c r="AY421" s="187" t="s">
        <v>255</v>
      </c>
    </row>
    <row r="422" s="14" customFormat="1">
      <c r="A422" s="14"/>
      <c r="B422" s="193"/>
      <c r="C422" s="14"/>
      <c r="D422" s="186" t="s">
        <v>265</v>
      </c>
      <c r="E422" s="194" t="s">
        <v>1</v>
      </c>
      <c r="F422" s="195" t="s">
        <v>701</v>
      </c>
      <c r="G422" s="14"/>
      <c r="H422" s="196">
        <v>40.545000000000002</v>
      </c>
      <c r="I422" s="197"/>
      <c r="J422" s="14"/>
      <c r="K422" s="14"/>
      <c r="L422" s="193"/>
      <c r="M422" s="198"/>
      <c r="N422" s="199"/>
      <c r="O422" s="199"/>
      <c r="P422" s="199"/>
      <c r="Q422" s="199"/>
      <c r="R422" s="199"/>
      <c r="S422" s="199"/>
      <c r="T422" s="20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194" t="s">
        <v>265</v>
      </c>
      <c r="AU422" s="194" t="s">
        <v>90</v>
      </c>
      <c r="AV422" s="14" t="s">
        <v>90</v>
      </c>
      <c r="AW422" s="14" t="s">
        <v>35</v>
      </c>
      <c r="AX422" s="14" t="s">
        <v>79</v>
      </c>
      <c r="AY422" s="194" t="s">
        <v>255</v>
      </c>
    </row>
    <row r="423" s="14" customFormat="1">
      <c r="A423" s="14"/>
      <c r="B423" s="193"/>
      <c r="C423" s="14"/>
      <c r="D423" s="186" t="s">
        <v>265</v>
      </c>
      <c r="E423" s="194" t="s">
        <v>1</v>
      </c>
      <c r="F423" s="195" t="s">
        <v>696</v>
      </c>
      <c r="G423" s="14"/>
      <c r="H423" s="196">
        <v>16.109999999999999</v>
      </c>
      <c r="I423" s="197"/>
      <c r="J423" s="14"/>
      <c r="K423" s="14"/>
      <c r="L423" s="193"/>
      <c r="M423" s="198"/>
      <c r="N423" s="199"/>
      <c r="O423" s="199"/>
      <c r="P423" s="199"/>
      <c r="Q423" s="199"/>
      <c r="R423" s="199"/>
      <c r="S423" s="199"/>
      <c r="T423" s="20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194" t="s">
        <v>265</v>
      </c>
      <c r="AU423" s="194" t="s">
        <v>90</v>
      </c>
      <c r="AV423" s="14" t="s">
        <v>90</v>
      </c>
      <c r="AW423" s="14" t="s">
        <v>35</v>
      </c>
      <c r="AX423" s="14" t="s">
        <v>79</v>
      </c>
      <c r="AY423" s="194" t="s">
        <v>255</v>
      </c>
    </row>
    <row r="424" s="15" customFormat="1">
      <c r="A424" s="15"/>
      <c r="B424" s="201"/>
      <c r="C424" s="15"/>
      <c r="D424" s="186" t="s">
        <v>265</v>
      </c>
      <c r="E424" s="202" t="s">
        <v>1</v>
      </c>
      <c r="F424" s="203" t="s">
        <v>269</v>
      </c>
      <c r="G424" s="15"/>
      <c r="H424" s="204">
        <v>113.31</v>
      </c>
      <c r="I424" s="205"/>
      <c r="J424" s="15"/>
      <c r="K424" s="15"/>
      <c r="L424" s="201"/>
      <c r="M424" s="206"/>
      <c r="N424" s="207"/>
      <c r="O424" s="207"/>
      <c r="P424" s="207"/>
      <c r="Q424" s="207"/>
      <c r="R424" s="207"/>
      <c r="S424" s="207"/>
      <c r="T424" s="20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02" t="s">
        <v>265</v>
      </c>
      <c r="AU424" s="202" t="s">
        <v>90</v>
      </c>
      <c r="AV424" s="15" t="s">
        <v>270</v>
      </c>
      <c r="AW424" s="15" t="s">
        <v>35</v>
      </c>
      <c r="AX424" s="15" t="s">
        <v>87</v>
      </c>
      <c r="AY424" s="202" t="s">
        <v>255</v>
      </c>
    </row>
    <row r="425" s="2" customFormat="1" ht="37.8" customHeight="1">
      <c r="A425" s="38"/>
      <c r="B425" s="171"/>
      <c r="C425" s="172" t="s">
        <v>370</v>
      </c>
      <c r="D425" s="172" t="s">
        <v>258</v>
      </c>
      <c r="E425" s="173" t="s">
        <v>912</v>
      </c>
      <c r="F425" s="174" t="s">
        <v>913</v>
      </c>
      <c r="G425" s="175" t="s">
        <v>693</v>
      </c>
      <c r="H425" s="176">
        <v>67.231999999999999</v>
      </c>
      <c r="I425" s="177"/>
      <c r="J425" s="178">
        <f>ROUND(I425*H425,2)</f>
        <v>0</v>
      </c>
      <c r="K425" s="174" t="s">
        <v>262</v>
      </c>
      <c r="L425" s="39"/>
      <c r="M425" s="179" t="s">
        <v>1</v>
      </c>
      <c r="N425" s="180" t="s">
        <v>44</v>
      </c>
      <c r="O425" s="77"/>
      <c r="P425" s="181">
        <f>O425*H425</f>
        <v>0</v>
      </c>
      <c r="Q425" s="181">
        <v>0.00029</v>
      </c>
      <c r="R425" s="181">
        <f>Q425*H425</f>
        <v>0.019497279999999999</v>
      </c>
      <c r="S425" s="181">
        <v>0</v>
      </c>
      <c r="T425" s="182">
        <f>S425*H425</f>
        <v>0</v>
      </c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83" t="s">
        <v>263</v>
      </c>
      <c r="AT425" s="183" t="s">
        <v>258</v>
      </c>
      <c r="AU425" s="183" t="s">
        <v>90</v>
      </c>
      <c r="AY425" s="19" t="s">
        <v>255</v>
      </c>
      <c r="BE425" s="184">
        <f>IF(N425="základní",J425,0)</f>
        <v>0</v>
      </c>
      <c r="BF425" s="184">
        <f>IF(N425="snížená",J425,0)</f>
        <v>0</v>
      </c>
      <c r="BG425" s="184">
        <f>IF(N425="zákl. přenesená",J425,0)</f>
        <v>0</v>
      </c>
      <c r="BH425" s="184">
        <f>IF(N425="sníž. přenesená",J425,0)</f>
        <v>0</v>
      </c>
      <c r="BI425" s="184">
        <f>IF(N425="nulová",J425,0)</f>
        <v>0</v>
      </c>
      <c r="BJ425" s="19" t="s">
        <v>87</v>
      </c>
      <c r="BK425" s="184">
        <f>ROUND(I425*H425,2)</f>
        <v>0</v>
      </c>
      <c r="BL425" s="19" t="s">
        <v>263</v>
      </c>
      <c r="BM425" s="183" t="s">
        <v>914</v>
      </c>
    </row>
    <row r="426" s="13" customFormat="1">
      <c r="A426" s="13"/>
      <c r="B426" s="185"/>
      <c r="C426" s="13"/>
      <c r="D426" s="186" t="s">
        <v>265</v>
      </c>
      <c r="E426" s="187" t="s">
        <v>1</v>
      </c>
      <c r="F426" s="188" t="s">
        <v>590</v>
      </c>
      <c r="G426" s="13"/>
      <c r="H426" s="187" t="s">
        <v>1</v>
      </c>
      <c r="I426" s="189"/>
      <c r="J426" s="13"/>
      <c r="K426" s="13"/>
      <c r="L426" s="185"/>
      <c r="M426" s="190"/>
      <c r="N426" s="191"/>
      <c r="O426" s="191"/>
      <c r="P426" s="191"/>
      <c r="Q426" s="191"/>
      <c r="R426" s="191"/>
      <c r="S426" s="191"/>
      <c r="T426" s="19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187" t="s">
        <v>265</v>
      </c>
      <c r="AU426" s="187" t="s">
        <v>90</v>
      </c>
      <c r="AV426" s="13" t="s">
        <v>87</v>
      </c>
      <c r="AW426" s="13" t="s">
        <v>35</v>
      </c>
      <c r="AX426" s="13" t="s">
        <v>79</v>
      </c>
      <c r="AY426" s="187" t="s">
        <v>255</v>
      </c>
    </row>
    <row r="427" s="14" customFormat="1">
      <c r="A427" s="14"/>
      <c r="B427" s="193"/>
      <c r="C427" s="14"/>
      <c r="D427" s="186" t="s">
        <v>265</v>
      </c>
      <c r="E427" s="194" t="s">
        <v>1</v>
      </c>
      <c r="F427" s="195" t="s">
        <v>705</v>
      </c>
      <c r="G427" s="14"/>
      <c r="H427" s="196">
        <v>31.23</v>
      </c>
      <c r="I427" s="197"/>
      <c r="J427" s="14"/>
      <c r="K427" s="14"/>
      <c r="L427" s="193"/>
      <c r="M427" s="198"/>
      <c r="N427" s="199"/>
      <c r="O427" s="199"/>
      <c r="P427" s="199"/>
      <c r="Q427" s="199"/>
      <c r="R427" s="199"/>
      <c r="S427" s="199"/>
      <c r="T427" s="20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194" t="s">
        <v>265</v>
      </c>
      <c r="AU427" s="194" t="s">
        <v>90</v>
      </c>
      <c r="AV427" s="14" t="s">
        <v>90</v>
      </c>
      <c r="AW427" s="14" t="s">
        <v>35</v>
      </c>
      <c r="AX427" s="14" t="s">
        <v>79</v>
      </c>
      <c r="AY427" s="194" t="s">
        <v>255</v>
      </c>
    </row>
    <row r="428" s="14" customFormat="1">
      <c r="A428" s="14"/>
      <c r="B428" s="193"/>
      <c r="C428" s="14"/>
      <c r="D428" s="186" t="s">
        <v>265</v>
      </c>
      <c r="E428" s="194" t="s">
        <v>1</v>
      </c>
      <c r="F428" s="195" t="s">
        <v>706</v>
      </c>
      <c r="G428" s="14"/>
      <c r="H428" s="196">
        <v>-2.444</v>
      </c>
      <c r="I428" s="197"/>
      <c r="J428" s="14"/>
      <c r="K428" s="14"/>
      <c r="L428" s="193"/>
      <c r="M428" s="198"/>
      <c r="N428" s="199"/>
      <c r="O428" s="199"/>
      <c r="P428" s="199"/>
      <c r="Q428" s="199"/>
      <c r="R428" s="199"/>
      <c r="S428" s="199"/>
      <c r="T428" s="200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194" t="s">
        <v>265</v>
      </c>
      <c r="AU428" s="194" t="s">
        <v>90</v>
      </c>
      <c r="AV428" s="14" t="s">
        <v>90</v>
      </c>
      <c r="AW428" s="14" t="s">
        <v>35</v>
      </c>
      <c r="AX428" s="14" t="s">
        <v>79</v>
      </c>
      <c r="AY428" s="194" t="s">
        <v>255</v>
      </c>
    </row>
    <row r="429" s="13" customFormat="1">
      <c r="A429" s="13"/>
      <c r="B429" s="185"/>
      <c r="C429" s="13"/>
      <c r="D429" s="186" t="s">
        <v>265</v>
      </c>
      <c r="E429" s="187" t="s">
        <v>1</v>
      </c>
      <c r="F429" s="188" t="s">
        <v>593</v>
      </c>
      <c r="G429" s="13"/>
      <c r="H429" s="187" t="s">
        <v>1</v>
      </c>
      <c r="I429" s="189"/>
      <c r="J429" s="13"/>
      <c r="K429" s="13"/>
      <c r="L429" s="185"/>
      <c r="M429" s="190"/>
      <c r="N429" s="191"/>
      <c r="O429" s="191"/>
      <c r="P429" s="191"/>
      <c r="Q429" s="191"/>
      <c r="R429" s="191"/>
      <c r="S429" s="191"/>
      <c r="T429" s="19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87" t="s">
        <v>265</v>
      </c>
      <c r="AU429" s="187" t="s">
        <v>90</v>
      </c>
      <c r="AV429" s="13" t="s">
        <v>87</v>
      </c>
      <c r="AW429" s="13" t="s">
        <v>35</v>
      </c>
      <c r="AX429" s="13" t="s">
        <v>79</v>
      </c>
      <c r="AY429" s="187" t="s">
        <v>255</v>
      </c>
    </row>
    <row r="430" s="14" customFormat="1">
      <c r="A430" s="14"/>
      <c r="B430" s="193"/>
      <c r="C430" s="14"/>
      <c r="D430" s="186" t="s">
        <v>265</v>
      </c>
      <c r="E430" s="194" t="s">
        <v>1</v>
      </c>
      <c r="F430" s="195" t="s">
        <v>707</v>
      </c>
      <c r="G430" s="14"/>
      <c r="H430" s="196">
        <v>40.890000000000001</v>
      </c>
      <c r="I430" s="197"/>
      <c r="J430" s="14"/>
      <c r="K430" s="14"/>
      <c r="L430" s="193"/>
      <c r="M430" s="198"/>
      <c r="N430" s="199"/>
      <c r="O430" s="199"/>
      <c r="P430" s="199"/>
      <c r="Q430" s="199"/>
      <c r="R430" s="199"/>
      <c r="S430" s="199"/>
      <c r="T430" s="20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194" t="s">
        <v>265</v>
      </c>
      <c r="AU430" s="194" t="s">
        <v>90</v>
      </c>
      <c r="AV430" s="14" t="s">
        <v>90</v>
      </c>
      <c r="AW430" s="14" t="s">
        <v>35</v>
      </c>
      <c r="AX430" s="14" t="s">
        <v>79</v>
      </c>
      <c r="AY430" s="194" t="s">
        <v>255</v>
      </c>
    </row>
    <row r="431" s="14" customFormat="1">
      <c r="A431" s="14"/>
      <c r="B431" s="193"/>
      <c r="C431" s="14"/>
      <c r="D431" s="186" t="s">
        <v>265</v>
      </c>
      <c r="E431" s="194" t="s">
        <v>1</v>
      </c>
      <c r="F431" s="195" t="s">
        <v>706</v>
      </c>
      <c r="G431" s="14"/>
      <c r="H431" s="196">
        <v>-2.444</v>
      </c>
      <c r="I431" s="197"/>
      <c r="J431" s="14"/>
      <c r="K431" s="14"/>
      <c r="L431" s="193"/>
      <c r="M431" s="198"/>
      <c r="N431" s="199"/>
      <c r="O431" s="199"/>
      <c r="P431" s="199"/>
      <c r="Q431" s="199"/>
      <c r="R431" s="199"/>
      <c r="S431" s="199"/>
      <c r="T431" s="200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194" t="s">
        <v>265</v>
      </c>
      <c r="AU431" s="194" t="s">
        <v>90</v>
      </c>
      <c r="AV431" s="14" t="s">
        <v>90</v>
      </c>
      <c r="AW431" s="14" t="s">
        <v>35</v>
      </c>
      <c r="AX431" s="14" t="s">
        <v>79</v>
      </c>
      <c r="AY431" s="194" t="s">
        <v>255</v>
      </c>
    </row>
    <row r="432" s="15" customFormat="1">
      <c r="A432" s="15"/>
      <c r="B432" s="201"/>
      <c r="C432" s="15"/>
      <c r="D432" s="186" t="s">
        <v>265</v>
      </c>
      <c r="E432" s="202" t="s">
        <v>1</v>
      </c>
      <c r="F432" s="203" t="s">
        <v>269</v>
      </c>
      <c r="G432" s="15"/>
      <c r="H432" s="204">
        <v>67.231999999999999</v>
      </c>
      <c r="I432" s="205"/>
      <c r="J432" s="15"/>
      <c r="K432" s="15"/>
      <c r="L432" s="201"/>
      <c r="M432" s="206"/>
      <c r="N432" s="207"/>
      <c r="O432" s="207"/>
      <c r="P432" s="207"/>
      <c r="Q432" s="207"/>
      <c r="R432" s="207"/>
      <c r="S432" s="207"/>
      <c r="T432" s="208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02" t="s">
        <v>265</v>
      </c>
      <c r="AU432" s="202" t="s">
        <v>90</v>
      </c>
      <c r="AV432" s="15" t="s">
        <v>270</v>
      </c>
      <c r="AW432" s="15" t="s">
        <v>35</v>
      </c>
      <c r="AX432" s="15" t="s">
        <v>87</v>
      </c>
      <c r="AY432" s="202" t="s">
        <v>255</v>
      </c>
    </row>
    <row r="433" s="2" customFormat="1" ht="44.25" customHeight="1">
      <c r="A433" s="38"/>
      <c r="B433" s="171"/>
      <c r="C433" s="172" t="s">
        <v>495</v>
      </c>
      <c r="D433" s="172" t="s">
        <v>258</v>
      </c>
      <c r="E433" s="173" t="s">
        <v>915</v>
      </c>
      <c r="F433" s="174" t="s">
        <v>916</v>
      </c>
      <c r="G433" s="175" t="s">
        <v>693</v>
      </c>
      <c r="H433" s="176">
        <v>113.31</v>
      </c>
      <c r="I433" s="177"/>
      <c r="J433" s="178">
        <f>ROUND(I433*H433,2)</f>
        <v>0</v>
      </c>
      <c r="K433" s="174" t="s">
        <v>262</v>
      </c>
      <c r="L433" s="39"/>
      <c r="M433" s="179" t="s">
        <v>1</v>
      </c>
      <c r="N433" s="180" t="s">
        <v>44</v>
      </c>
      <c r="O433" s="77"/>
      <c r="P433" s="181">
        <f>O433*H433</f>
        <v>0</v>
      </c>
      <c r="Q433" s="181">
        <v>0.00029</v>
      </c>
      <c r="R433" s="181">
        <f>Q433*H433</f>
        <v>0.032859899999999997</v>
      </c>
      <c r="S433" s="181">
        <v>0</v>
      </c>
      <c r="T433" s="18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83" t="s">
        <v>263</v>
      </c>
      <c r="AT433" s="183" t="s">
        <v>258</v>
      </c>
      <c r="AU433" s="183" t="s">
        <v>90</v>
      </c>
      <c r="AY433" s="19" t="s">
        <v>255</v>
      </c>
      <c r="BE433" s="184">
        <f>IF(N433="základní",J433,0)</f>
        <v>0</v>
      </c>
      <c r="BF433" s="184">
        <f>IF(N433="snížená",J433,0)</f>
        <v>0</v>
      </c>
      <c r="BG433" s="184">
        <f>IF(N433="zákl. přenesená",J433,0)</f>
        <v>0</v>
      </c>
      <c r="BH433" s="184">
        <f>IF(N433="sníž. přenesená",J433,0)</f>
        <v>0</v>
      </c>
      <c r="BI433" s="184">
        <f>IF(N433="nulová",J433,0)</f>
        <v>0</v>
      </c>
      <c r="BJ433" s="19" t="s">
        <v>87</v>
      </c>
      <c r="BK433" s="184">
        <f>ROUND(I433*H433,2)</f>
        <v>0</v>
      </c>
      <c r="BL433" s="19" t="s">
        <v>263</v>
      </c>
      <c r="BM433" s="183" t="s">
        <v>917</v>
      </c>
    </row>
    <row r="434" s="13" customFormat="1">
      <c r="A434" s="13"/>
      <c r="B434" s="185"/>
      <c r="C434" s="13"/>
      <c r="D434" s="186" t="s">
        <v>265</v>
      </c>
      <c r="E434" s="187" t="s">
        <v>1</v>
      </c>
      <c r="F434" s="188" t="s">
        <v>695</v>
      </c>
      <c r="G434" s="13"/>
      <c r="H434" s="187" t="s">
        <v>1</v>
      </c>
      <c r="I434" s="189"/>
      <c r="J434" s="13"/>
      <c r="K434" s="13"/>
      <c r="L434" s="185"/>
      <c r="M434" s="190"/>
      <c r="N434" s="191"/>
      <c r="O434" s="191"/>
      <c r="P434" s="191"/>
      <c r="Q434" s="191"/>
      <c r="R434" s="191"/>
      <c r="S434" s="191"/>
      <c r="T434" s="19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87" t="s">
        <v>265</v>
      </c>
      <c r="AU434" s="187" t="s">
        <v>90</v>
      </c>
      <c r="AV434" s="13" t="s">
        <v>87</v>
      </c>
      <c r="AW434" s="13" t="s">
        <v>35</v>
      </c>
      <c r="AX434" s="13" t="s">
        <v>79</v>
      </c>
      <c r="AY434" s="187" t="s">
        <v>255</v>
      </c>
    </row>
    <row r="435" s="14" customFormat="1">
      <c r="A435" s="14"/>
      <c r="B435" s="193"/>
      <c r="C435" s="14"/>
      <c r="D435" s="186" t="s">
        <v>265</v>
      </c>
      <c r="E435" s="194" t="s">
        <v>1</v>
      </c>
      <c r="F435" s="195" t="s">
        <v>701</v>
      </c>
      <c r="G435" s="14"/>
      <c r="H435" s="196">
        <v>40.545000000000002</v>
      </c>
      <c r="I435" s="197"/>
      <c r="J435" s="14"/>
      <c r="K435" s="14"/>
      <c r="L435" s="193"/>
      <c r="M435" s="198"/>
      <c r="N435" s="199"/>
      <c r="O435" s="199"/>
      <c r="P435" s="199"/>
      <c r="Q435" s="199"/>
      <c r="R435" s="199"/>
      <c r="S435" s="199"/>
      <c r="T435" s="20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194" t="s">
        <v>265</v>
      </c>
      <c r="AU435" s="194" t="s">
        <v>90</v>
      </c>
      <c r="AV435" s="14" t="s">
        <v>90</v>
      </c>
      <c r="AW435" s="14" t="s">
        <v>35</v>
      </c>
      <c r="AX435" s="14" t="s">
        <v>79</v>
      </c>
      <c r="AY435" s="194" t="s">
        <v>255</v>
      </c>
    </row>
    <row r="436" s="14" customFormat="1">
      <c r="A436" s="14"/>
      <c r="B436" s="193"/>
      <c r="C436" s="14"/>
      <c r="D436" s="186" t="s">
        <v>265</v>
      </c>
      <c r="E436" s="194" t="s">
        <v>1</v>
      </c>
      <c r="F436" s="195" t="s">
        <v>696</v>
      </c>
      <c r="G436" s="14"/>
      <c r="H436" s="196">
        <v>16.109999999999999</v>
      </c>
      <c r="I436" s="197"/>
      <c r="J436" s="14"/>
      <c r="K436" s="14"/>
      <c r="L436" s="193"/>
      <c r="M436" s="198"/>
      <c r="N436" s="199"/>
      <c r="O436" s="199"/>
      <c r="P436" s="199"/>
      <c r="Q436" s="199"/>
      <c r="R436" s="199"/>
      <c r="S436" s="199"/>
      <c r="T436" s="200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194" t="s">
        <v>265</v>
      </c>
      <c r="AU436" s="194" t="s">
        <v>90</v>
      </c>
      <c r="AV436" s="14" t="s">
        <v>90</v>
      </c>
      <c r="AW436" s="14" t="s">
        <v>35</v>
      </c>
      <c r="AX436" s="14" t="s">
        <v>79</v>
      </c>
      <c r="AY436" s="194" t="s">
        <v>255</v>
      </c>
    </row>
    <row r="437" s="13" customFormat="1">
      <c r="A437" s="13"/>
      <c r="B437" s="185"/>
      <c r="C437" s="13"/>
      <c r="D437" s="186" t="s">
        <v>265</v>
      </c>
      <c r="E437" s="187" t="s">
        <v>1</v>
      </c>
      <c r="F437" s="188" t="s">
        <v>697</v>
      </c>
      <c r="G437" s="13"/>
      <c r="H437" s="187" t="s">
        <v>1</v>
      </c>
      <c r="I437" s="189"/>
      <c r="J437" s="13"/>
      <c r="K437" s="13"/>
      <c r="L437" s="185"/>
      <c r="M437" s="190"/>
      <c r="N437" s="191"/>
      <c r="O437" s="191"/>
      <c r="P437" s="191"/>
      <c r="Q437" s="191"/>
      <c r="R437" s="191"/>
      <c r="S437" s="191"/>
      <c r="T437" s="19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87" t="s">
        <v>265</v>
      </c>
      <c r="AU437" s="187" t="s">
        <v>90</v>
      </c>
      <c r="AV437" s="13" t="s">
        <v>87</v>
      </c>
      <c r="AW437" s="13" t="s">
        <v>35</v>
      </c>
      <c r="AX437" s="13" t="s">
        <v>79</v>
      </c>
      <c r="AY437" s="187" t="s">
        <v>255</v>
      </c>
    </row>
    <row r="438" s="14" customFormat="1">
      <c r="A438" s="14"/>
      <c r="B438" s="193"/>
      <c r="C438" s="14"/>
      <c r="D438" s="186" t="s">
        <v>265</v>
      </c>
      <c r="E438" s="194" t="s">
        <v>1</v>
      </c>
      <c r="F438" s="195" t="s">
        <v>701</v>
      </c>
      <c r="G438" s="14"/>
      <c r="H438" s="196">
        <v>40.545000000000002</v>
      </c>
      <c r="I438" s="197"/>
      <c r="J438" s="14"/>
      <c r="K438" s="14"/>
      <c r="L438" s="193"/>
      <c r="M438" s="198"/>
      <c r="N438" s="199"/>
      <c r="O438" s="199"/>
      <c r="P438" s="199"/>
      <c r="Q438" s="199"/>
      <c r="R438" s="199"/>
      <c r="S438" s="199"/>
      <c r="T438" s="20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194" t="s">
        <v>265</v>
      </c>
      <c r="AU438" s="194" t="s">
        <v>90</v>
      </c>
      <c r="AV438" s="14" t="s">
        <v>90</v>
      </c>
      <c r="AW438" s="14" t="s">
        <v>35</v>
      </c>
      <c r="AX438" s="14" t="s">
        <v>79</v>
      </c>
      <c r="AY438" s="194" t="s">
        <v>255</v>
      </c>
    </row>
    <row r="439" s="14" customFormat="1">
      <c r="A439" s="14"/>
      <c r="B439" s="193"/>
      <c r="C439" s="14"/>
      <c r="D439" s="186" t="s">
        <v>265</v>
      </c>
      <c r="E439" s="194" t="s">
        <v>1</v>
      </c>
      <c r="F439" s="195" t="s">
        <v>696</v>
      </c>
      <c r="G439" s="14"/>
      <c r="H439" s="196">
        <v>16.109999999999999</v>
      </c>
      <c r="I439" s="197"/>
      <c r="J439" s="14"/>
      <c r="K439" s="14"/>
      <c r="L439" s="193"/>
      <c r="M439" s="198"/>
      <c r="N439" s="199"/>
      <c r="O439" s="199"/>
      <c r="P439" s="199"/>
      <c r="Q439" s="199"/>
      <c r="R439" s="199"/>
      <c r="S439" s="199"/>
      <c r="T439" s="20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194" t="s">
        <v>265</v>
      </c>
      <c r="AU439" s="194" t="s">
        <v>90</v>
      </c>
      <c r="AV439" s="14" t="s">
        <v>90</v>
      </c>
      <c r="AW439" s="14" t="s">
        <v>35</v>
      </c>
      <c r="AX439" s="14" t="s">
        <v>79</v>
      </c>
      <c r="AY439" s="194" t="s">
        <v>255</v>
      </c>
    </row>
    <row r="440" s="15" customFormat="1">
      <c r="A440" s="15"/>
      <c r="B440" s="201"/>
      <c r="C440" s="15"/>
      <c r="D440" s="186" t="s">
        <v>265</v>
      </c>
      <c r="E440" s="202" t="s">
        <v>1</v>
      </c>
      <c r="F440" s="203" t="s">
        <v>269</v>
      </c>
      <c r="G440" s="15"/>
      <c r="H440" s="204">
        <v>113.31</v>
      </c>
      <c r="I440" s="205"/>
      <c r="J440" s="15"/>
      <c r="K440" s="15"/>
      <c r="L440" s="201"/>
      <c r="M440" s="206"/>
      <c r="N440" s="207"/>
      <c r="O440" s="207"/>
      <c r="P440" s="207"/>
      <c r="Q440" s="207"/>
      <c r="R440" s="207"/>
      <c r="S440" s="207"/>
      <c r="T440" s="208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02" t="s">
        <v>265</v>
      </c>
      <c r="AU440" s="202" t="s">
        <v>90</v>
      </c>
      <c r="AV440" s="15" t="s">
        <v>270</v>
      </c>
      <c r="AW440" s="15" t="s">
        <v>35</v>
      </c>
      <c r="AX440" s="15" t="s">
        <v>87</v>
      </c>
      <c r="AY440" s="202" t="s">
        <v>255</v>
      </c>
    </row>
    <row r="441" s="2" customFormat="1" ht="33" customHeight="1">
      <c r="A441" s="38"/>
      <c r="B441" s="171"/>
      <c r="C441" s="172" t="s">
        <v>499</v>
      </c>
      <c r="D441" s="172" t="s">
        <v>258</v>
      </c>
      <c r="E441" s="173" t="s">
        <v>918</v>
      </c>
      <c r="F441" s="174" t="s">
        <v>919</v>
      </c>
      <c r="G441" s="175" t="s">
        <v>693</v>
      </c>
      <c r="H441" s="176">
        <v>56.520000000000003</v>
      </c>
      <c r="I441" s="177"/>
      <c r="J441" s="178">
        <f>ROUND(I441*H441,2)</f>
        <v>0</v>
      </c>
      <c r="K441" s="174" t="s">
        <v>262</v>
      </c>
      <c r="L441" s="39"/>
      <c r="M441" s="179" t="s">
        <v>1</v>
      </c>
      <c r="N441" s="180" t="s">
        <v>44</v>
      </c>
      <c r="O441" s="77"/>
      <c r="P441" s="181">
        <f>O441*H441</f>
        <v>0</v>
      </c>
      <c r="Q441" s="181">
        <v>0.00021000000000000001</v>
      </c>
      <c r="R441" s="181">
        <f>Q441*H441</f>
        <v>0.011869200000000002</v>
      </c>
      <c r="S441" s="181">
        <v>0</v>
      </c>
      <c r="T441" s="182">
        <f>S441*H441</f>
        <v>0</v>
      </c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R441" s="183" t="s">
        <v>263</v>
      </c>
      <c r="AT441" s="183" t="s">
        <v>258</v>
      </c>
      <c r="AU441" s="183" t="s">
        <v>90</v>
      </c>
      <c r="AY441" s="19" t="s">
        <v>255</v>
      </c>
      <c r="BE441" s="184">
        <f>IF(N441="základní",J441,0)</f>
        <v>0</v>
      </c>
      <c r="BF441" s="184">
        <f>IF(N441="snížená",J441,0)</f>
        <v>0</v>
      </c>
      <c r="BG441" s="184">
        <f>IF(N441="zákl. přenesená",J441,0)</f>
        <v>0</v>
      </c>
      <c r="BH441" s="184">
        <f>IF(N441="sníž. přenesená",J441,0)</f>
        <v>0</v>
      </c>
      <c r="BI441" s="184">
        <f>IF(N441="nulová",J441,0)</f>
        <v>0</v>
      </c>
      <c r="BJ441" s="19" t="s">
        <v>87</v>
      </c>
      <c r="BK441" s="184">
        <f>ROUND(I441*H441,2)</f>
        <v>0</v>
      </c>
      <c r="BL441" s="19" t="s">
        <v>263</v>
      </c>
      <c r="BM441" s="183" t="s">
        <v>920</v>
      </c>
    </row>
    <row r="442" s="13" customFormat="1">
      <c r="A442" s="13"/>
      <c r="B442" s="185"/>
      <c r="C442" s="13"/>
      <c r="D442" s="186" t="s">
        <v>265</v>
      </c>
      <c r="E442" s="187" t="s">
        <v>1</v>
      </c>
      <c r="F442" s="188" t="s">
        <v>590</v>
      </c>
      <c r="G442" s="13"/>
      <c r="H442" s="187" t="s">
        <v>1</v>
      </c>
      <c r="I442" s="189"/>
      <c r="J442" s="13"/>
      <c r="K442" s="13"/>
      <c r="L442" s="185"/>
      <c r="M442" s="190"/>
      <c r="N442" s="191"/>
      <c r="O442" s="191"/>
      <c r="P442" s="191"/>
      <c r="Q442" s="191"/>
      <c r="R442" s="191"/>
      <c r="S442" s="191"/>
      <c r="T442" s="19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87" t="s">
        <v>265</v>
      </c>
      <c r="AU442" s="187" t="s">
        <v>90</v>
      </c>
      <c r="AV442" s="13" t="s">
        <v>87</v>
      </c>
      <c r="AW442" s="13" t="s">
        <v>35</v>
      </c>
      <c r="AX442" s="13" t="s">
        <v>79</v>
      </c>
      <c r="AY442" s="187" t="s">
        <v>255</v>
      </c>
    </row>
    <row r="443" s="14" customFormat="1">
      <c r="A443" s="14"/>
      <c r="B443" s="193"/>
      <c r="C443" s="14"/>
      <c r="D443" s="186" t="s">
        <v>265</v>
      </c>
      <c r="E443" s="194" t="s">
        <v>1</v>
      </c>
      <c r="F443" s="195" t="s">
        <v>921</v>
      </c>
      <c r="G443" s="14"/>
      <c r="H443" s="196">
        <v>31.23</v>
      </c>
      <c r="I443" s="197"/>
      <c r="J443" s="14"/>
      <c r="K443" s="14"/>
      <c r="L443" s="193"/>
      <c r="M443" s="198"/>
      <c r="N443" s="199"/>
      <c r="O443" s="199"/>
      <c r="P443" s="199"/>
      <c r="Q443" s="199"/>
      <c r="R443" s="199"/>
      <c r="S443" s="199"/>
      <c r="T443" s="20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194" t="s">
        <v>265</v>
      </c>
      <c r="AU443" s="194" t="s">
        <v>90</v>
      </c>
      <c r="AV443" s="14" t="s">
        <v>90</v>
      </c>
      <c r="AW443" s="14" t="s">
        <v>35</v>
      </c>
      <c r="AX443" s="14" t="s">
        <v>79</v>
      </c>
      <c r="AY443" s="194" t="s">
        <v>255</v>
      </c>
    </row>
    <row r="444" s="14" customFormat="1">
      <c r="A444" s="14"/>
      <c r="B444" s="193"/>
      <c r="C444" s="14"/>
      <c r="D444" s="186" t="s">
        <v>265</v>
      </c>
      <c r="E444" s="194" t="s">
        <v>1</v>
      </c>
      <c r="F444" s="195" t="s">
        <v>922</v>
      </c>
      <c r="G444" s="14"/>
      <c r="H444" s="196">
        <v>-7.7999999999999998</v>
      </c>
      <c r="I444" s="197"/>
      <c r="J444" s="14"/>
      <c r="K444" s="14"/>
      <c r="L444" s="193"/>
      <c r="M444" s="198"/>
      <c r="N444" s="199"/>
      <c r="O444" s="199"/>
      <c r="P444" s="199"/>
      <c r="Q444" s="199"/>
      <c r="R444" s="199"/>
      <c r="S444" s="199"/>
      <c r="T444" s="20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194" t="s">
        <v>265</v>
      </c>
      <c r="AU444" s="194" t="s">
        <v>90</v>
      </c>
      <c r="AV444" s="14" t="s">
        <v>90</v>
      </c>
      <c r="AW444" s="14" t="s">
        <v>35</v>
      </c>
      <c r="AX444" s="14" t="s">
        <v>79</v>
      </c>
      <c r="AY444" s="194" t="s">
        <v>255</v>
      </c>
    </row>
    <row r="445" s="13" customFormat="1">
      <c r="A445" s="13"/>
      <c r="B445" s="185"/>
      <c r="C445" s="13"/>
      <c r="D445" s="186" t="s">
        <v>265</v>
      </c>
      <c r="E445" s="187" t="s">
        <v>1</v>
      </c>
      <c r="F445" s="188" t="s">
        <v>593</v>
      </c>
      <c r="G445" s="13"/>
      <c r="H445" s="187" t="s">
        <v>1</v>
      </c>
      <c r="I445" s="189"/>
      <c r="J445" s="13"/>
      <c r="K445" s="13"/>
      <c r="L445" s="185"/>
      <c r="M445" s="190"/>
      <c r="N445" s="191"/>
      <c r="O445" s="191"/>
      <c r="P445" s="191"/>
      <c r="Q445" s="191"/>
      <c r="R445" s="191"/>
      <c r="S445" s="191"/>
      <c r="T445" s="19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187" t="s">
        <v>265</v>
      </c>
      <c r="AU445" s="187" t="s">
        <v>90</v>
      </c>
      <c r="AV445" s="13" t="s">
        <v>87</v>
      </c>
      <c r="AW445" s="13" t="s">
        <v>35</v>
      </c>
      <c r="AX445" s="13" t="s">
        <v>79</v>
      </c>
      <c r="AY445" s="187" t="s">
        <v>255</v>
      </c>
    </row>
    <row r="446" s="14" customFormat="1">
      <c r="A446" s="14"/>
      <c r="B446" s="193"/>
      <c r="C446" s="14"/>
      <c r="D446" s="186" t="s">
        <v>265</v>
      </c>
      <c r="E446" s="194" t="s">
        <v>1</v>
      </c>
      <c r="F446" s="195" t="s">
        <v>923</v>
      </c>
      <c r="G446" s="14"/>
      <c r="H446" s="196">
        <v>40.890000000000001</v>
      </c>
      <c r="I446" s="197"/>
      <c r="J446" s="14"/>
      <c r="K446" s="14"/>
      <c r="L446" s="193"/>
      <c r="M446" s="198"/>
      <c r="N446" s="199"/>
      <c r="O446" s="199"/>
      <c r="P446" s="199"/>
      <c r="Q446" s="199"/>
      <c r="R446" s="199"/>
      <c r="S446" s="199"/>
      <c r="T446" s="20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194" t="s">
        <v>265</v>
      </c>
      <c r="AU446" s="194" t="s">
        <v>90</v>
      </c>
      <c r="AV446" s="14" t="s">
        <v>90</v>
      </c>
      <c r="AW446" s="14" t="s">
        <v>35</v>
      </c>
      <c r="AX446" s="14" t="s">
        <v>79</v>
      </c>
      <c r="AY446" s="194" t="s">
        <v>255</v>
      </c>
    </row>
    <row r="447" s="14" customFormat="1">
      <c r="A447" s="14"/>
      <c r="B447" s="193"/>
      <c r="C447" s="14"/>
      <c r="D447" s="186" t="s">
        <v>265</v>
      </c>
      <c r="E447" s="194" t="s">
        <v>1</v>
      </c>
      <c r="F447" s="195" t="s">
        <v>922</v>
      </c>
      <c r="G447" s="14"/>
      <c r="H447" s="196">
        <v>-7.7999999999999998</v>
      </c>
      <c r="I447" s="197"/>
      <c r="J447" s="14"/>
      <c r="K447" s="14"/>
      <c r="L447" s="193"/>
      <c r="M447" s="198"/>
      <c r="N447" s="199"/>
      <c r="O447" s="199"/>
      <c r="P447" s="199"/>
      <c r="Q447" s="199"/>
      <c r="R447" s="199"/>
      <c r="S447" s="199"/>
      <c r="T447" s="200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194" t="s">
        <v>265</v>
      </c>
      <c r="AU447" s="194" t="s">
        <v>90</v>
      </c>
      <c r="AV447" s="14" t="s">
        <v>90</v>
      </c>
      <c r="AW447" s="14" t="s">
        <v>35</v>
      </c>
      <c r="AX447" s="14" t="s">
        <v>79</v>
      </c>
      <c r="AY447" s="194" t="s">
        <v>255</v>
      </c>
    </row>
    <row r="448" s="15" customFormat="1">
      <c r="A448" s="15"/>
      <c r="B448" s="201"/>
      <c r="C448" s="15"/>
      <c r="D448" s="186" t="s">
        <v>265</v>
      </c>
      <c r="E448" s="202" t="s">
        <v>1</v>
      </c>
      <c r="F448" s="203" t="s">
        <v>269</v>
      </c>
      <c r="G448" s="15"/>
      <c r="H448" s="204">
        <v>56.519999999999996</v>
      </c>
      <c r="I448" s="205"/>
      <c r="J448" s="15"/>
      <c r="K448" s="15"/>
      <c r="L448" s="201"/>
      <c r="M448" s="206"/>
      <c r="N448" s="207"/>
      <c r="O448" s="207"/>
      <c r="P448" s="207"/>
      <c r="Q448" s="207"/>
      <c r="R448" s="207"/>
      <c r="S448" s="207"/>
      <c r="T448" s="208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02" t="s">
        <v>265</v>
      </c>
      <c r="AU448" s="202" t="s">
        <v>90</v>
      </c>
      <c r="AV448" s="15" t="s">
        <v>270</v>
      </c>
      <c r="AW448" s="15" t="s">
        <v>35</v>
      </c>
      <c r="AX448" s="15" t="s">
        <v>87</v>
      </c>
      <c r="AY448" s="202" t="s">
        <v>255</v>
      </c>
    </row>
    <row r="449" s="2" customFormat="1" ht="37.8" customHeight="1">
      <c r="A449" s="38"/>
      <c r="B449" s="171"/>
      <c r="C449" s="172" t="s">
        <v>924</v>
      </c>
      <c r="D449" s="172" t="s">
        <v>258</v>
      </c>
      <c r="E449" s="173" t="s">
        <v>925</v>
      </c>
      <c r="F449" s="174" t="s">
        <v>926</v>
      </c>
      <c r="G449" s="175" t="s">
        <v>693</v>
      </c>
      <c r="H449" s="176">
        <v>52.859999999999999</v>
      </c>
      <c r="I449" s="177"/>
      <c r="J449" s="178">
        <f>ROUND(I449*H449,2)</f>
        <v>0</v>
      </c>
      <c r="K449" s="174" t="s">
        <v>262</v>
      </c>
      <c r="L449" s="39"/>
      <c r="M449" s="179" t="s">
        <v>1</v>
      </c>
      <c r="N449" s="180" t="s">
        <v>44</v>
      </c>
      <c r="O449" s="77"/>
      <c r="P449" s="181">
        <f>O449*H449</f>
        <v>0</v>
      </c>
      <c r="Q449" s="181">
        <v>0.00021000000000000001</v>
      </c>
      <c r="R449" s="181">
        <f>Q449*H449</f>
        <v>0.0111006</v>
      </c>
      <c r="S449" s="181">
        <v>0</v>
      </c>
      <c r="T449" s="18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83" t="s">
        <v>263</v>
      </c>
      <c r="AT449" s="183" t="s">
        <v>258</v>
      </c>
      <c r="AU449" s="183" t="s">
        <v>90</v>
      </c>
      <c r="AY449" s="19" t="s">
        <v>255</v>
      </c>
      <c r="BE449" s="184">
        <f>IF(N449="základní",J449,0)</f>
        <v>0</v>
      </c>
      <c r="BF449" s="184">
        <f>IF(N449="snížená",J449,0)</f>
        <v>0</v>
      </c>
      <c r="BG449" s="184">
        <f>IF(N449="zákl. přenesená",J449,0)</f>
        <v>0</v>
      </c>
      <c r="BH449" s="184">
        <f>IF(N449="sníž. přenesená",J449,0)</f>
        <v>0</v>
      </c>
      <c r="BI449" s="184">
        <f>IF(N449="nulová",J449,0)</f>
        <v>0</v>
      </c>
      <c r="BJ449" s="19" t="s">
        <v>87</v>
      </c>
      <c r="BK449" s="184">
        <f>ROUND(I449*H449,2)</f>
        <v>0</v>
      </c>
      <c r="BL449" s="19" t="s">
        <v>263</v>
      </c>
      <c r="BM449" s="183" t="s">
        <v>927</v>
      </c>
    </row>
    <row r="450" s="13" customFormat="1">
      <c r="A450" s="13"/>
      <c r="B450" s="185"/>
      <c r="C450" s="13"/>
      <c r="D450" s="186" t="s">
        <v>265</v>
      </c>
      <c r="E450" s="187" t="s">
        <v>1</v>
      </c>
      <c r="F450" s="188" t="s">
        <v>695</v>
      </c>
      <c r="G450" s="13"/>
      <c r="H450" s="187" t="s">
        <v>1</v>
      </c>
      <c r="I450" s="189"/>
      <c r="J450" s="13"/>
      <c r="K450" s="13"/>
      <c r="L450" s="185"/>
      <c r="M450" s="190"/>
      <c r="N450" s="191"/>
      <c r="O450" s="191"/>
      <c r="P450" s="191"/>
      <c r="Q450" s="191"/>
      <c r="R450" s="191"/>
      <c r="S450" s="191"/>
      <c r="T450" s="19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87" t="s">
        <v>265</v>
      </c>
      <c r="AU450" s="187" t="s">
        <v>90</v>
      </c>
      <c r="AV450" s="13" t="s">
        <v>87</v>
      </c>
      <c r="AW450" s="13" t="s">
        <v>35</v>
      </c>
      <c r="AX450" s="13" t="s">
        <v>79</v>
      </c>
      <c r="AY450" s="187" t="s">
        <v>255</v>
      </c>
    </row>
    <row r="451" s="14" customFormat="1">
      <c r="A451" s="14"/>
      <c r="B451" s="193"/>
      <c r="C451" s="14"/>
      <c r="D451" s="186" t="s">
        <v>265</v>
      </c>
      <c r="E451" s="194" t="s">
        <v>1</v>
      </c>
      <c r="F451" s="195" t="s">
        <v>928</v>
      </c>
      <c r="G451" s="14"/>
      <c r="H451" s="196">
        <v>26.43</v>
      </c>
      <c r="I451" s="197"/>
      <c r="J451" s="14"/>
      <c r="K451" s="14"/>
      <c r="L451" s="193"/>
      <c r="M451" s="198"/>
      <c r="N451" s="199"/>
      <c r="O451" s="199"/>
      <c r="P451" s="199"/>
      <c r="Q451" s="199"/>
      <c r="R451" s="199"/>
      <c r="S451" s="199"/>
      <c r="T451" s="20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194" t="s">
        <v>265</v>
      </c>
      <c r="AU451" s="194" t="s">
        <v>90</v>
      </c>
      <c r="AV451" s="14" t="s">
        <v>90</v>
      </c>
      <c r="AW451" s="14" t="s">
        <v>35</v>
      </c>
      <c r="AX451" s="14" t="s">
        <v>79</v>
      </c>
      <c r="AY451" s="194" t="s">
        <v>255</v>
      </c>
    </row>
    <row r="452" s="13" customFormat="1">
      <c r="A452" s="13"/>
      <c r="B452" s="185"/>
      <c r="C452" s="13"/>
      <c r="D452" s="186" t="s">
        <v>265</v>
      </c>
      <c r="E452" s="187" t="s">
        <v>1</v>
      </c>
      <c r="F452" s="188" t="s">
        <v>697</v>
      </c>
      <c r="G452" s="13"/>
      <c r="H452" s="187" t="s">
        <v>1</v>
      </c>
      <c r="I452" s="189"/>
      <c r="J452" s="13"/>
      <c r="K452" s="13"/>
      <c r="L452" s="185"/>
      <c r="M452" s="190"/>
      <c r="N452" s="191"/>
      <c r="O452" s="191"/>
      <c r="P452" s="191"/>
      <c r="Q452" s="191"/>
      <c r="R452" s="191"/>
      <c r="S452" s="191"/>
      <c r="T452" s="19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87" t="s">
        <v>265</v>
      </c>
      <c r="AU452" s="187" t="s">
        <v>90</v>
      </c>
      <c r="AV452" s="13" t="s">
        <v>87</v>
      </c>
      <c r="AW452" s="13" t="s">
        <v>35</v>
      </c>
      <c r="AX452" s="13" t="s">
        <v>79</v>
      </c>
      <c r="AY452" s="187" t="s">
        <v>255</v>
      </c>
    </row>
    <row r="453" s="14" customFormat="1">
      <c r="A453" s="14"/>
      <c r="B453" s="193"/>
      <c r="C453" s="14"/>
      <c r="D453" s="186" t="s">
        <v>265</v>
      </c>
      <c r="E453" s="194" t="s">
        <v>1</v>
      </c>
      <c r="F453" s="195" t="s">
        <v>928</v>
      </c>
      <c r="G453" s="14"/>
      <c r="H453" s="196">
        <v>26.43</v>
      </c>
      <c r="I453" s="197"/>
      <c r="J453" s="14"/>
      <c r="K453" s="14"/>
      <c r="L453" s="193"/>
      <c r="M453" s="198"/>
      <c r="N453" s="199"/>
      <c r="O453" s="199"/>
      <c r="P453" s="199"/>
      <c r="Q453" s="199"/>
      <c r="R453" s="199"/>
      <c r="S453" s="199"/>
      <c r="T453" s="20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194" t="s">
        <v>265</v>
      </c>
      <c r="AU453" s="194" t="s">
        <v>90</v>
      </c>
      <c r="AV453" s="14" t="s">
        <v>90</v>
      </c>
      <c r="AW453" s="14" t="s">
        <v>35</v>
      </c>
      <c r="AX453" s="14" t="s">
        <v>79</v>
      </c>
      <c r="AY453" s="194" t="s">
        <v>255</v>
      </c>
    </row>
    <row r="454" s="15" customFormat="1">
      <c r="A454" s="15"/>
      <c r="B454" s="201"/>
      <c r="C454" s="15"/>
      <c r="D454" s="186" t="s">
        <v>265</v>
      </c>
      <c r="E454" s="202" t="s">
        <v>1</v>
      </c>
      <c r="F454" s="203" t="s">
        <v>269</v>
      </c>
      <c r="G454" s="15"/>
      <c r="H454" s="204">
        <v>52.859999999999999</v>
      </c>
      <c r="I454" s="205"/>
      <c r="J454" s="15"/>
      <c r="K454" s="15"/>
      <c r="L454" s="201"/>
      <c r="M454" s="206"/>
      <c r="N454" s="207"/>
      <c r="O454" s="207"/>
      <c r="P454" s="207"/>
      <c r="Q454" s="207"/>
      <c r="R454" s="207"/>
      <c r="S454" s="207"/>
      <c r="T454" s="20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02" t="s">
        <v>265</v>
      </c>
      <c r="AU454" s="202" t="s">
        <v>90</v>
      </c>
      <c r="AV454" s="15" t="s">
        <v>270</v>
      </c>
      <c r="AW454" s="15" t="s">
        <v>35</v>
      </c>
      <c r="AX454" s="15" t="s">
        <v>87</v>
      </c>
      <c r="AY454" s="202" t="s">
        <v>255</v>
      </c>
    </row>
    <row r="455" s="12" customFormat="1" ht="25.92" customHeight="1">
      <c r="A455" s="12"/>
      <c r="B455" s="158"/>
      <c r="C455" s="12"/>
      <c r="D455" s="159" t="s">
        <v>78</v>
      </c>
      <c r="E455" s="160" t="s">
        <v>929</v>
      </c>
      <c r="F455" s="160" t="s">
        <v>930</v>
      </c>
      <c r="G455" s="12"/>
      <c r="H455" s="12"/>
      <c r="I455" s="161"/>
      <c r="J455" s="162">
        <f>BK455</f>
        <v>0</v>
      </c>
      <c r="K455" s="12"/>
      <c r="L455" s="158"/>
      <c r="M455" s="163"/>
      <c r="N455" s="164"/>
      <c r="O455" s="164"/>
      <c r="P455" s="165">
        <f>P456+P458+P460+P463+P465+P467</f>
        <v>0</v>
      </c>
      <c r="Q455" s="164"/>
      <c r="R455" s="165">
        <f>R456+R458+R460+R463+R465+R467</f>
        <v>0</v>
      </c>
      <c r="S455" s="164"/>
      <c r="T455" s="166">
        <f>T456+T458+T460+T463+T465+T467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159" t="s">
        <v>282</v>
      </c>
      <c r="AT455" s="167" t="s">
        <v>78</v>
      </c>
      <c r="AU455" s="167" t="s">
        <v>79</v>
      </c>
      <c r="AY455" s="159" t="s">
        <v>255</v>
      </c>
      <c r="BK455" s="168">
        <f>BK456+BK458+BK460+BK463+BK465+BK467</f>
        <v>0</v>
      </c>
    </row>
    <row r="456" s="12" customFormat="1" ht="22.8" customHeight="1">
      <c r="A456" s="12"/>
      <c r="B456" s="158"/>
      <c r="C456" s="12"/>
      <c r="D456" s="159" t="s">
        <v>78</v>
      </c>
      <c r="E456" s="169" t="s">
        <v>931</v>
      </c>
      <c r="F456" s="169" t="s">
        <v>932</v>
      </c>
      <c r="G456" s="12"/>
      <c r="H456" s="12"/>
      <c r="I456" s="161"/>
      <c r="J456" s="170">
        <f>BK456</f>
        <v>0</v>
      </c>
      <c r="K456" s="12"/>
      <c r="L456" s="158"/>
      <c r="M456" s="163"/>
      <c r="N456" s="164"/>
      <c r="O456" s="164"/>
      <c r="P456" s="165">
        <f>P457</f>
        <v>0</v>
      </c>
      <c r="Q456" s="164"/>
      <c r="R456" s="165">
        <f>R457</f>
        <v>0</v>
      </c>
      <c r="S456" s="164"/>
      <c r="T456" s="166">
        <f>T457</f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159" t="s">
        <v>282</v>
      </c>
      <c r="AT456" s="167" t="s">
        <v>78</v>
      </c>
      <c r="AU456" s="167" t="s">
        <v>87</v>
      </c>
      <c r="AY456" s="159" t="s">
        <v>255</v>
      </c>
      <c r="BK456" s="168">
        <f>BK457</f>
        <v>0</v>
      </c>
    </row>
    <row r="457" s="2" customFormat="1" ht="16.5" customHeight="1">
      <c r="A457" s="38"/>
      <c r="B457" s="171"/>
      <c r="C457" s="172" t="s">
        <v>933</v>
      </c>
      <c r="D457" s="172" t="s">
        <v>258</v>
      </c>
      <c r="E457" s="173" t="s">
        <v>500</v>
      </c>
      <c r="F457" s="174" t="s">
        <v>501</v>
      </c>
      <c r="G457" s="175" t="s">
        <v>502</v>
      </c>
      <c r="H457" s="176">
        <v>1</v>
      </c>
      <c r="I457" s="177"/>
      <c r="J457" s="178">
        <f>ROUND(I457*H457,2)</f>
        <v>0</v>
      </c>
      <c r="K457" s="174" t="s">
        <v>262</v>
      </c>
      <c r="L457" s="39"/>
      <c r="M457" s="179" t="s">
        <v>1</v>
      </c>
      <c r="N457" s="180" t="s">
        <v>44</v>
      </c>
      <c r="O457" s="77"/>
      <c r="P457" s="181">
        <f>O457*H457</f>
        <v>0</v>
      </c>
      <c r="Q457" s="181">
        <v>0</v>
      </c>
      <c r="R457" s="181">
        <f>Q457*H457</f>
        <v>0</v>
      </c>
      <c r="S457" s="181">
        <v>0</v>
      </c>
      <c r="T457" s="18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83" t="s">
        <v>503</v>
      </c>
      <c r="AT457" s="183" t="s">
        <v>258</v>
      </c>
      <c r="AU457" s="183" t="s">
        <v>90</v>
      </c>
      <c r="AY457" s="19" t="s">
        <v>255</v>
      </c>
      <c r="BE457" s="184">
        <f>IF(N457="základní",J457,0)</f>
        <v>0</v>
      </c>
      <c r="BF457" s="184">
        <f>IF(N457="snížená",J457,0)</f>
        <v>0</v>
      </c>
      <c r="BG457" s="184">
        <f>IF(N457="zákl. přenesená",J457,0)</f>
        <v>0</v>
      </c>
      <c r="BH457" s="184">
        <f>IF(N457="sníž. přenesená",J457,0)</f>
        <v>0</v>
      </c>
      <c r="BI457" s="184">
        <f>IF(N457="nulová",J457,0)</f>
        <v>0</v>
      </c>
      <c r="BJ457" s="19" t="s">
        <v>87</v>
      </c>
      <c r="BK457" s="184">
        <f>ROUND(I457*H457,2)</f>
        <v>0</v>
      </c>
      <c r="BL457" s="19" t="s">
        <v>503</v>
      </c>
      <c r="BM457" s="183" t="s">
        <v>934</v>
      </c>
    </row>
    <row r="458" s="12" customFormat="1" ht="22.8" customHeight="1">
      <c r="A458" s="12"/>
      <c r="B458" s="158"/>
      <c r="C458" s="12"/>
      <c r="D458" s="159" t="s">
        <v>78</v>
      </c>
      <c r="E458" s="169" t="s">
        <v>935</v>
      </c>
      <c r="F458" s="169" t="s">
        <v>936</v>
      </c>
      <c r="G458" s="12"/>
      <c r="H458" s="12"/>
      <c r="I458" s="161"/>
      <c r="J458" s="170">
        <f>BK458</f>
        <v>0</v>
      </c>
      <c r="K458" s="12"/>
      <c r="L458" s="158"/>
      <c r="M458" s="163"/>
      <c r="N458" s="164"/>
      <c r="O458" s="164"/>
      <c r="P458" s="165">
        <f>P459</f>
        <v>0</v>
      </c>
      <c r="Q458" s="164"/>
      <c r="R458" s="165">
        <f>R459</f>
        <v>0</v>
      </c>
      <c r="S458" s="164"/>
      <c r="T458" s="166">
        <f>T459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159" t="s">
        <v>282</v>
      </c>
      <c r="AT458" s="167" t="s">
        <v>78</v>
      </c>
      <c r="AU458" s="167" t="s">
        <v>87</v>
      </c>
      <c r="AY458" s="159" t="s">
        <v>255</v>
      </c>
      <c r="BK458" s="168">
        <f>BK459</f>
        <v>0</v>
      </c>
    </row>
    <row r="459" s="2" customFormat="1" ht="16.5" customHeight="1">
      <c r="A459" s="38"/>
      <c r="B459" s="171"/>
      <c r="C459" s="172" t="s">
        <v>560</v>
      </c>
      <c r="D459" s="172" t="s">
        <v>258</v>
      </c>
      <c r="E459" s="173" t="s">
        <v>937</v>
      </c>
      <c r="F459" s="174" t="s">
        <v>936</v>
      </c>
      <c r="G459" s="175" t="s">
        <v>502</v>
      </c>
      <c r="H459" s="176">
        <v>1</v>
      </c>
      <c r="I459" s="177"/>
      <c r="J459" s="178">
        <f>ROUND(I459*H459,2)</f>
        <v>0</v>
      </c>
      <c r="K459" s="174" t="s">
        <v>262</v>
      </c>
      <c r="L459" s="39"/>
      <c r="M459" s="179" t="s">
        <v>1</v>
      </c>
      <c r="N459" s="180" t="s">
        <v>44</v>
      </c>
      <c r="O459" s="77"/>
      <c r="P459" s="181">
        <f>O459*H459</f>
        <v>0</v>
      </c>
      <c r="Q459" s="181">
        <v>0</v>
      </c>
      <c r="R459" s="181">
        <f>Q459*H459</f>
        <v>0</v>
      </c>
      <c r="S459" s="181">
        <v>0</v>
      </c>
      <c r="T459" s="18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83" t="s">
        <v>503</v>
      </c>
      <c r="AT459" s="183" t="s">
        <v>258</v>
      </c>
      <c r="AU459" s="183" t="s">
        <v>90</v>
      </c>
      <c r="AY459" s="19" t="s">
        <v>255</v>
      </c>
      <c r="BE459" s="184">
        <f>IF(N459="základní",J459,0)</f>
        <v>0</v>
      </c>
      <c r="BF459" s="184">
        <f>IF(N459="snížená",J459,0)</f>
        <v>0</v>
      </c>
      <c r="BG459" s="184">
        <f>IF(N459="zákl. přenesená",J459,0)</f>
        <v>0</v>
      </c>
      <c r="BH459" s="184">
        <f>IF(N459="sníž. přenesená",J459,0)</f>
        <v>0</v>
      </c>
      <c r="BI459" s="184">
        <f>IF(N459="nulová",J459,0)</f>
        <v>0</v>
      </c>
      <c r="BJ459" s="19" t="s">
        <v>87</v>
      </c>
      <c r="BK459" s="184">
        <f>ROUND(I459*H459,2)</f>
        <v>0</v>
      </c>
      <c r="BL459" s="19" t="s">
        <v>503</v>
      </c>
      <c r="BM459" s="183" t="s">
        <v>938</v>
      </c>
    </row>
    <row r="460" s="12" customFormat="1" ht="22.8" customHeight="1">
      <c r="A460" s="12"/>
      <c r="B460" s="158"/>
      <c r="C460" s="12"/>
      <c r="D460" s="159" t="s">
        <v>78</v>
      </c>
      <c r="E460" s="169" t="s">
        <v>939</v>
      </c>
      <c r="F460" s="169" t="s">
        <v>940</v>
      </c>
      <c r="G460" s="12"/>
      <c r="H460" s="12"/>
      <c r="I460" s="161"/>
      <c r="J460" s="170">
        <f>BK460</f>
        <v>0</v>
      </c>
      <c r="K460" s="12"/>
      <c r="L460" s="158"/>
      <c r="M460" s="163"/>
      <c r="N460" s="164"/>
      <c r="O460" s="164"/>
      <c r="P460" s="165">
        <f>SUM(P461:P462)</f>
        <v>0</v>
      </c>
      <c r="Q460" s="164"/>
      <c r="R460" s="165">
        <f>SUM(R461:R462)</f>
        <v>0</v>
      </c>
      <c r="S460" s="164"/>
      <c r="T460" s="166">
        <f>SUM(T461:T462)</f>
        <v>0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159" t="s">
        <v>282</v>
      </c>
      <c r="AT460" s="167" t="s">
        <v>78</v>
      </c>
      <c r="AU460" s="167" t="s">
        <v>87</v>
      </c>
      <c r="AY460" s="159" t="s">
        <v>255</v>
      </c>
      <c r="BK460" s="168">
        <f>SUM(BK461:BK462)</f>
        <v>0</v>
      </c>
    </row>
    <row r="461" s="2" customFormat="1" ht="16.5" customHeight="1">
      <c r="A461" s="38"/>
      <c r="B461" s="171"/>
      <c r="C461" s="172" t="s">
        <v>941</v>
      </c>
      <c r="D461" s="172" t="s">
        <v>258</v>
      </c>
      <c r="E461" s="173" t="s">
        <v>942</v>
      </c>
      <c r="F461" s="174" t="s">
        <v>940</v>
      </c>
      <c r="G461" s="175" t="s">
        <v>502</v>
      </c>
      <c r="H461" s="176">
        <v>1</v>
      </c>
      <c r="I461" s="177"/>
      <c r="J461" s="178">
        <f>ROUND(I461*H461,2)</f>
        <v>0</v>
      </c>
      <c r="K461" s="174" t="s">
        <v>262</v>
      </c>
      <c r="L461" s="39"/>
      <c r="M461" s="179" t="s">
        <v>1</v>
      </c>
      <c r="N461" s="180" t="s">
        <v>44</v>
      </c>
      <c r="O461" s="77"/>
      <c r="P461" s="181">
        <f>O461*H461</f>
        <v>0</v>
      </c>
      <c r="Q461" s="181">
        <v>0</v>
      </c>
      <c r="R461" s="181">
        <f>Q461*H461</f>
        <v>0</v>
      </c>
      <c r="S461" s="181">
        <v>0</v>
      </c>
      <c r="T461" s="18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83" t="s">
        <v>503</v>
      </c>
      <c r="AT461" s="183" t="s">
        <v>258</v>
      </c>
      <c r="AU461" s="183" t="s">
        <v>90</v>
      </c>
      <c r="AY461" s="19" t="s">
        <v>255</v>
      </c>
      <c r="BE461" s="184">
        <f>IF(N461="základní",J461,0)</f>
        <v>0</v>
      </c>
      <c r="BF461" s="184">
        <f>IF(N461="snížená",J461,0)</f>
        <v>0</v>
      </c>
      <c r="BG461" s="184">
        <f>IF(N461="zákl. přenesená",J461,0)</f>
        <v>0</v>
      </c>
      <c r="BH461" s="184">
        <f>IF(N461="sníž. přenesená",J461,0)</f>
        <v>0</v>
      </c>
      <c r="BI461" s="184">
        <f>IF(N461="nulová",J461,0)</f>
        <v>0</v>
      </c>
      <c r="BJ461" s="19" t="s">
        <v>87</v>
      </c>
      <c r="BK461" s="184">
        <f>ROUND(I461*H461,2)</f>
        <v>0</v>
      </c>
      <c r="BL461" s="19" t="s">
        <v>503</v>
      </c>
      <c r="BM461" s="183" t="s">
        <v>943</v>
      </c>
    </row>
    <row r="462" s="2" customFormat="1" ht="21.75" customHeight="1">
      <c r="A462" s="38"/>
      <c r="B462" s="171"/>
      <c r="C462" s="172" t="s">
        <v>339</v>
      </c>
      <c r="D462" s="172" t="s">
        <v>258</v>
      </c>
      <c r="E462" s="173" t="s">
        <v>944</v>
      </c>
      <c r="F462" s="174" t="s">
        <v>945</v>
      </c>
      <c r="G462" s="175" t="s">
        <v>502</v>
      </c>
      <c r="H462" s="176">
        <v>1</v>
      </c>
      <c r="I462" s="177"/>
      <c r="J462" s="178">
        <f>ROUND(I462*H462,2)</f>
        <v>0</v>
      </c>
      <c r="K462" s="174" t="s">
        <v>262</v>
      </c>
      <c r="L462" s="39"/>
      <c r="M462" s="179" t="s">
        <v>1</v>
      </c>
      <c r="N462" s="180" t="s">
        <v>44</v>
      </c>
      <c r="O462" s="77"/>
      <c r="P462" s="181">
        <f>O462*H462</f>
        <v>0</v>
      </c>
      <c r="Q462" s="181">
        <v>0</v>
      </c>
      <c r="R462" s="181">
        <f>Q462*H462</f>
        <v>0</v>
      </c>
      <c r="S462" s="181">
        <v>0</v>
      </c>
      <c r="T462" s="18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83" t="s">
        <v>503</v>
      </c>
      <c r="AT462" s="183" t="s">
        <v>258</v>
      </c>
      <c r="AU462" s="183" t="s">
        <v>90</v>
      </c>
      <c r="AY462" s="19" t="s">
        <v>255</v>
      </c>
      <c r="BE462" s="184">
        <f>IF(N462="základní",J462,0)</f>
        <v>0</v>
      </c>
      <c r="BF462" s="184">
        <f>IF(N462="snížená",J462,0)</f>
        <v>0</v>
      </c>
      <c r="BG462" s="184">
        <f>IF(N462="zákl. přenesená",J462,0)</f>
        <v>0</v>
      </c>
      <c r="BH462" s="184">
        <f>IF(N462="sníž. přenesená",J462,0)</f>
        <v>0</v>
      </c>
      <c r="BI462" s="184">
        <f>IF(N462="nulová",J462,0)</f>
        <v>0</v>
      </c>
      <c r="BJ462" s="19" t="s">
        <v>87</v>
      </c>
      <c r="BK462" s="184">
        <f>ROUND(I462*H462,2)</f>
        <v>0</v>
      </c>
      <c r="BL462" s="19" t="s">
        <v>503</v>
      </c>
      <c r="BM462" s="183" t="s">
        <v>946</v>
      </c>
    </row>
    <row r="463" s="12" customFormat="1" ht="22.8" customHeight="1">
      <c r="A463" s="12"/>
      <c r="B463" s="158"/>
      <c r="C463" s="12"/>
      <c r="D463" s="159" t="s">
        <v>78</v>
      </c>
      <c r="E463" s="169" t="s">
        <v>947</v>
      </c>
      <c r="F463" s="169" t="s">
        <v>948</v>
      </c>
      <c r="G463" s="12"/>
      <c r="H463" s="12"/>
      <c r="I463" s="161"/>
      <c r="J463" s="170">
        <f>BK463</f>
        <v>0</v>
      </c>
      <c r="K463" s="12"/>
      <c r="L463" s="158"/>
      <c r="M463" s="163"/>
      <c r="N463" s="164"/>
      <c r="O463" s="164"/>
      <c r="P463" s="165">
        <f>P464</f>
        <v>0</v>
      </c>
      <c r="Q463" s="164"/>
      <c r="R463" s="165">
        <f>R464</f>
        <v>0</v>
      </c>
      <c r="S463" s="164"/>
      <c r="T463" s="166">
        <f>T464</f>
        <v>0</v>
      </c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R463" s="159" t="s">
        <v>282</v>
      </c>
      <c r="AT463" s="167" t="s">
        <v>78</v>
      </c>
      <c r="AU463" s="167" t="s">
        <v>87</v>
      </c>
      <c r="AY463" s="159" t="s">
        <v>255</v>
      </c>
      <c r="BK463" s="168">
        <f>BK464</f>
        <v>0</v>
      </c>
    </row>
    <row r="464" s="2" customFormat="1" ht="16.5" customHeight="1">
      <c r="A464" s="38"/>
      <c r="B464" s="171"/>
      <c r="C464" s="172" t="s">
        <v>949</v>
      </c>
      <c r="D464" s="172" t="s">
        <v>258</v>
      </c>
      <c r="E464" s="173" t="s">
        <v>950</v>
      </c>
      <c r="F464" s="174" t="s">
        <v>948</v>
      </c>
      <c r="G464" s="175" t="s">
        <v>502</v>
      </c>
      <c r="H464" s="176">
        <v>1</v>
      </c>
      <c r="I464" s="177"/>
      <c r="J464" s="178">
        <f>ROUND(I464*H464,2)</f>
        <v>0</v>
      </c>
      <c r="K464" s="174" t="s">
        <v>262</v>
      </c>
      <c r="L464" s="39"/>
      <c r="M464" s="179" t="s">
        <v>1</v>
      </c>
      <c r="N464" s="180" t="s">
        <v>44</v>
      </c>
      <c r="O464" s="77"/>
      <c r="P464" s="181">
        <f>O464*H464</f>
        <v>0</v>
      </c>
      <c r="Q464" s="181">
        <v>0</v>
      </c>
      <c r="R464" s="181">
        <f>Q464*H464</f>
        <v>0</v>
      </c>
      <c r="S464" s="181">
        <v>0</v>
      </c>
      <c r="T464" s="182">
        <f>S464*H464</f>
        <v>0</v>
      </c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R464" s="183" t="s">
        <v>503</v>
      </c>
      <c r="AT464" s="183" t="s">
        <v>258</v>
      </c>
      <c r="AU464" s="183" t="s">
        <v>90</v>
      </c>
      <c r="AY464" s="19" t="s">
        <v>255</v>
      </c>
      <c r="BE464" s="184">
        <f>IF(N464="základní",J464,0)</f>
        <v>0</v>
      </c>
      <c r="BF464" s="184">
        <f>IF(N464="snížená",J464,0)</f>
        <v>0</v>
      </c>
      <c r="BG464" s="184">
        <f>IF(N464="zákl. přenesená",J464,0)</f>
        <v>0</v>
      </c>
      <c r="BH464" s="184">
        <f>IF(N464="sníž. přenesená",J464,0)</f>
        <v>0</v>
      </c>
      <c r="BI464" s="184">
        <f>IF(N464="nulová",J464,0)</f>
        <v>0</v>
      </c>
      <c r="BJ464" s="19" t="s">
        <v>87</v>
      </c>
      <c r="BK464" s="184">
        <f>ROUND(I464*H464,2)</f>
        <v>0</v>
      </c>
      <c r="BL464" s="19" t="s">
        <v>503</v>
      </c>
      <c r="BM464" s="183" t="s">
        <v>951</v>
      </c>
    </row>
    <row r="465" s="12" customFormat="1" ht="22.8" customHeight="1">
      <c r="A465" s="12"/>
      <c r="B465" s="158"/>
      <c r="C465" s="12"/>
      <c r="D465" s="159" t="s">
        <v>78</v>
      </c>
      <c r="E465" s="169" t="s">
        <v>952</v>
      </c>
      <c r="F465" s="169" t="s">
        <v>953</v>
      </c>
      <c r="G465" s="12"/>
      <c r="H465" s="12"/>
      <c r="I465" s="161"/>
      <c r="J465" s="170">
        <f>BK465</f>
        <v>0</v>
      </c>
      <c r="K465" s="12"/>
      <c r="L465" s="158"/>
      <c r="M465" s="163"/>
      <c r="N465" s="164"/>
      <c r="O465" s="164"/>
      <c r="P465" s="165">
        <f>P466</f>
        <v>0</v>
      </c>
      <c r="Q465" s="164"/>
      <c r="R465" s="165">
        <f>R466</f>
        <v>0</v>
      </c>
      <c r="S465" s="164"/>
      <c r="T465" s="166">
        <f>T466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159" t="s">
        <v>282</v>
      </c>
      <c r="AT465" s="167" t="s">
        <v>78</v>
      </c>
      <c r="AU465" s="167" t="s">
        <v>87</v>
      </c>
      <c r="AY465" s="159" t="s">
        <v>255</v>
      </c>
      <c r="BK465" s="168">
        <f>BK466</f>
        <v>0</v>
      </c>
    </row>
    <row r="466" s="2" customFormat="1" ht="16.5" customHeight="1">
      <c r="A466" s="38"/>
      <c r="B466" s="171"/>
      <c r="C466" s="172" t="s">
        <v>342</v>
      </c>
      <c r="D466" s="172" t="s">
        <v>258</v>
      </c>
      <c r="E466" s="173" t="s">
        <v>954</v>
      </c>
      <c r="F466" s="174" t="s">
        <v>953</v>
      </c>
      <c r="G466" s="175" t="s">
        <v>502</v>
      </c>
      <c r="H466" s="176">
        <v>1</v>
      </c>
      <c r="I466" s="177"/>
      <c r="J466" s="178">
        <f>ROUND(I466*H466,2)</f>
        <v>0</v>
      </c>
      <c r="K466" s="174" t="s">
        <v>262</v>
      </c>
      <c r="L466" s="39"/>
      <c r="M466" s="179" t="s">
        <v>1</v>
      </c>
      <c r="N466" s="180" t="s">
        <v>44</v>
      </c>
      <c r="O466" s="77"/>
      <c r="P466" s="181">
        <f>O466*H466</f>
        <v>0</v>
      </c>
      <c r="Q466" s="181">
        <v>0</v>
      </c>
      <c r="R466" s="181">
        <f>Q466*H466</f>
        <v>0</v>
      </c>
      <c r="S466" s="181">
        <v>0</v>
      </c>
      <c r="T466" s="182">
        <f>S466*H466</f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183" t="s">
        <v>503</v>
      </c>
      <c r="AT466" s="183" t="s">
        <v>258</v>
      </c>
      <c r="AU466" s="183" t="s">
        <v>90</v>
      </c>
      <c r="AY466" s="19" t="s">
        <v>255</v>
      </c>
      <c r="BE466" s="184">
        <f>IF(N466="základní",J466,0)</f>
        <v>0</v>
      </c>
      <c r="BF466" s="184">
        <f>IF(N466="snížená",J466,0)</f>
        <v>0</v>
      </c>
      <c r="BG466" s="184">
        <f>IF(N466="zákl. přenesená",J466,0)</f>
        <v>0</v>
      </c>
      <c r="BH466" s="184">
        <f>IF(N466="sníž. přenesená",J466,0)</f>
        <v>0</v>
      </c>
      <c r="BI466" s="184">
        <f>IF(N466="nulová",J466,0)</f>
        <v>0</v>
      </c>
      <c r="BJ466" s="19" t="s">
        <v>87</v>
      </c>
      <c r="BK466" s="184">
        <f>ROUND(I466*H466,2)</f>
        <v>0</v>
      </c>
      <c r="BL466" s="19" t="s">
        <v>503</v>
      </c>
      <c r="BM466" s="183" t="s">
        <v>955</v>
      </c>
    </row>
    <row r="467" s="12" customFormat="1" ht="22.8" customHeight="1">
      <c r="A467" s="12"/>
      <c r="B467" s="158"/>
      <c r="C467" s="12"/>
      <c r="D467" s="159" t="s">
        <v>78</v>
      </c>
      <c r="E467" s="169" t="s">
        <v>956</v>
      </c>
      <c r="F467" s="169" t="s">
        <v>957</v>
      </c>
      <c r="G467" s="12"/>
      <c r="H467" s="12"/>
      <c r="I467" s="161"/>
      <c r="J467" s="170">
        <f>BK467</f>
        <v>0</v>
      </c>
      <c r="K467" s="12"/>
      <c r="L467" s="158"/>
      <c r="M467" s="163"/>
      <c r="N467" s="164"/>
      <c r="O467" s="164"/>
      <c r="P467" s="165">
        <f>P468</f>
        <v>0</v>
      </c>
      <c r="Q467" s="164"/>
      <c r="R467" s="165">
        <f>R468</f>
        <v>0</v>
      </c>
      <c r="S467" s="164"/>
      <c r="T467" s="166">
        <f>T468</f>
        <v>0</v>
      </c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R467" s="159" t="s">
        <v>282</v>
      </c>
      <c r="AT467" s="167" t="s">
        <v>78</v>
      </c>
      <c r="AU467" s="167" t="s">
        <v>87</v>
      </c>
      <c r="AY467" s="159" t="s">
        <v>255</v>
      </c>
      <c r="BK467" s="168">
        <f>BK468</f>
        <v>0</v>
      </c>
    </row>
    <row r="468" s="2" customFormat="1" ht="16.5" customHeight="1">
      <c r="A468" s="38"/>
      <c r="B468" s="171"/>
      <c r="C468" s="172" t="s">
        <v>958</v>
      </c>
      <c r="D468" s="172" t="s">
        <v>258</v>
      </c>
      <c r="E468" s="173" t="s">
        <v>959</v>
      </c>
      <c r="F468" s="174" t="s">
        <v>960</v>
      </c>
      <c r="G468" s="175" t="s">
        <v>502</v>
      </c>
      <c r="H468" s="176">
        <v>1</v>
      </c>
      <c r="I468" s="177"/>
      <c r="J468" s="178">
        <f>ROUND(I468*H468,2)</f>
        <v>0</v>
      </c>
      <c r="K468" s="174" t="s">
        <v>262</v>
      </c>
      <c r="L468" s="39"/>
      <c r="M468" s="219" t="s">
        <v>1</v>
      </c>
      <c r="N468" s="220" t="s">
        <v>44</v>
      </c>
      <c r="O468" s="221"/>
      <c r="P468" s="222">
        <f>O468*H468</f>
        <v>0</v>
      </c>
      <c r="Q468" s="222">
        <v>0</v>
      </c>
      <c r="R468" s="222">
        <f>Q468*H468</f>
        <v>0</v>
      </c>
      <c r="S468" s="222">
        <v>0</v>
      </c>
      <c r="T468" s="223">
        <f>S468*H468</f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R468" s="183" t="s">
        <v>503</v>
      </c>
      <c r="AT468" s="183" t="s">
        <v>258</v>
      </c>
      <c r="AU468" s="183" t="s">
        <v>90</v>
      </c>
      <c r="AY468" s="19" t="s">
        <v>255</v>
      </c>
      <c r="BE468" s="184">
        <f>IF(N468="základní",J468,0)</f>
        <v>0</v>
      </c>
      <c r="BF468" s="184">
        <f>IF(N468="snížená",J468,0)</f>
        <v>0</v>
      </c>
      <c r="BG468" s="184">
        <f>IF(N468="zákl. přenesená",J468,0)</f>
        <v>0</v>
      </c>
      <c r="BH468" s="184">
        <f>IF(N468="sníž. přenesená",J468,0)</f>
        <v>0</v>
      </c>
      <c r="BI468" s="184">
        <f>IF(N468="nulová",J468,0)</f>
        <v>0</v>
      </c>
      <c r="BJ468" s="19" t="s">
        <v>87</v>
      </c>
      <c r="BK468" s="184">
        <f>ROUND(I468*H468,2)</f>
        <v>0</v>
      </c>
      <c r="BL468" s="19" t="s">
        <v>503</v>
      </c>
      <c r="BM468" s="183" t="s">
        <v>961</v>
      </c>
    </row>
    <row r="469" s="2" customFormat="1" ht="6.96" customHeight="1">
      <c r="A469" s="38"/>
      <c r="B469" s="60"/>
      <c r="C469" s="61"/>
      <c r="D469" s="61"/>
      <c r="E469" s="61"/>
      <c r="F469" s="61"/>
      <c r="G469" s="61"/>
      <c r="H469" s="61"/>
      <c r="I469" s="61"/>
      <c r="J469" s="61"/>
      <c r="K469" s="61"/>
      <c r="L469" s="39"/>
      <c r="M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</row>
  </sheetData>
  <autoFilter ref="C134:K468"/>
  <mergeCells count="9">
    <mergeCell ref="E7:H7"/>
    <mergeCell ref="E9:H9"/>
    <mergeCell ref="E18:H18"/>
    <mergeCell ref="E27:H27"/>
    <mergeCell ref="E85:H85"/>
    <mergeCell ref="E87:H87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962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ROUND((SUM(BE118:BE236)),  2)</f>
        <v>0</v>
      </c>
      <c r="G33" s="38"/>
      <c r="H33" s="38"/>
      <c r="I33" s="128">
        <v>0.20999999999999999</v>
      </c>
      <c r="J33" s="127">
        <f>ROUND(((SUM(BE118:BE236))*I33),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ROUND((SUM(BF118:BF236)),  2)</f>
        <v>0</v>
      </c>
      <c r="G34" s="38"/>
      <c r="H34" s="38"/>
      <c r="I34" s="128">
        <v>0.12</v>
      </c>
      <c r="J34" s="127">
        <f>ROUND(((SUM(BF118:BF236))*I34),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ROUND((SUM(BG118:BG236)),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ROUND((SUM(BH118:BH236)),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ROUND((SUM(BI118:BI236)),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202.1 - Silnoproudá elektrotechnika - místnost č. 306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239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202.1 - Silnoproudá elektrotechnika - místnost č. 306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256</v>
      </c>
      <c r="F120" s="169" t="s">
        <v>257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SUM(P121:P236)</f>
        <v>0</v>
      </c>
      <c r="Q120" s="164"/>
      <c r="R120" s="165">
        <f>SUM(R121:R236)</f>
        <v>0</v>
      </c>
      <c r="S120" s="164"/>
      <c r="T120" s="166">
        <f>SUM(T121:T236)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SUM(BK121:BK236)</f>
        <v>0</v>
      </c>
    </row>
    <row r="121" s="2" customFormat="1" ht="37.8" customHeight="1">
      <c r="A121" s="38"/>
      <c r="B121" s="171"/>
      <c r="C121" s="172" t="s">
        <v>87</v>
      </c>
      <c r="D121" s="172" t="s">
        <v>258</v>
      </c>
      <c r="E121" s="173" t="s">
        <v>313</v>
      </c>
      <c r="F121" s="174" t="s">
        <v>314</v>
      </c>
      <c r="G121" s="175" t="s">
        <v>297</v>
      </c>
      <c r="H121" s="176">
        <v>35</v>
      </c>
      <c r="I121" s="177"/>
      <c r="J121" s="178">
        <f>ROUND(I121*H121,2)</f>
        <v>0</v>
      </c>
      <c r="K121" s="174" t="s">
        <v>262</v>
      </c>
      <c r="L121" s="39"/>
      <c r="M121" s="179" t="s">
        <v>1</v>
      </c>
      <c r="N121" s="180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263</v>
      </c>
      <c r="AT121" s="183" t="s">
        <v>258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263</v>
      </c>
      <c r="BM121" s="183" t="s">
        <v>963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299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410</v>
      </c>
      <c r="G123" s="14"/>
      <c r="H123" s="196">
        <v>35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35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44.25" customHeight="1">
      <c r="A125" s="38"/>
      <c r="B125" s="171"/>
      <c r="C125" s="172" t="s">
        <v>90</v>
      </c>
      <c r="D125" s="172" t="s">
        <v>258</v>
      </c>
      <c r="E125" s="173" t="s">
        <v>317</v>
      </c>
      <c r="F125" s="174" t="s">
        <v>318</v>
      </c>
      <c r="G125" s="175" t="s">
        <v>297</v>
      </c>
      <c r="H125" s="176">
        <v>55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263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263</v>
      </c>
      <c r="BM125" s="183" t="s">
        <v>964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299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3" customFormat="1">
      <c r="A127" s="13"/>
      <c r="B127" s="185"/>
      <c r="C127" s="13"/>
      <c r="D127" s="186" t="s">
        <v>265</v>
      </c>
      <c r="E127" s="187" t="s">
        <v>1</v>
      </c>
      <c r="F127" s="188" t="s">
        <v>305</v>
      </c>
      <c r="G127" s="13"/>
      <c r="H127" s="187" t="s">
        <v>1</v>
      </c>
      <c r="I127" s="189"/>
      <c r="J127" s="13"/>
      <c r="K127" s="13"/>
      <c r="L127" s="185"/>
      <c r="M127" s="190"/>
      <c r="N127" s="191"/>
      <c r="O127" s="191"/>
      <c r="P127" s="191"/>
      <c r="Q127" s="191"/>
      <c r="R127" s="191"/>
      <c r="S127" s="191"/>
      <c r="T127" s="19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87" t="s">
        <v>265</v>
      </c>
      <c r="AU127" s="187" t="s">
        <v>90</v>
      </c>
      <c r="AV127" s="13" t="s">
        <v>87</v>
      </c>
      <c r="AW127" s="13" t="s">
        <v>35</v>
      </c>
      <c r="AX127" s="13" t="s">
        <v>79</v>
      </c>
      <c r="AY127" s="187" t="s">
        <v>255</v>
      </c>
    </row>
    <row r="128" s="14" customFormat="1">
      <c r="A128" s="14"/>
      <c r="B128" s="193"/>
      <c r="C128" s="14"/>
      <c r="D128" s="186" t="s">
        <v>265</v>
      </c>
      <c r="E128" s="194" t="s">
        <v>1</v>
      </c>
      <c r="F128" s="195" t="s">
        <v>370</v>
      </c>
      <c r="G128" s="14"/>
      <c r="H128" s="196">
        <v>55</v>
      </c>
      <c r="I128" s="197"/>
      <c r="J128" s="14"/>
      <c r="K128" s="14"/>
      <c r="L128" s="193"/>
      <c r="M128" s="198"/>
      <c r="N128" s="199"/>
      <c r="O128" s="199"/>
      <c r="P128" s="199"/>
      <c r="Q128" s="199"/>
      <c r="R128" s="199"/>
      <c r="S128" s="199"/>
      <c r="T128" s="20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194" t="s">
        <v>265</v>
      </c>
      <c r="AU128" s="194" t="s">
        <v>90</v>
      </c>
      <c r="AV128" s="14" t="s">
        <v>90</v>
      </c>
      <c r="AW128" s="14" t="s">
        <v>35</v>
      </c>
      <c r="AX128" s="14" t="s">
        <v>79</v>
      </c>
      <c r="AY128" s="194" t="s">
        <v>255</v>
      </c>
    </row>
    <row r="129" s="15" customFormat="1">
      <c r="A129" s="15"/>
      <c r="B129" s="201"/>
      <c r="C129" s="15"/>
      <c r="D129" s="186" t="s">
        <v>265</v>
      </c>
      <c r="E129" s="202" t="s">
        <v>1</v>
      </c>
      <c r="F129" s="203" t="s">
        <v>269</v>
      </c>
      <c r="G129" s="15"/>
      <c r="H129" s="204">
        <v>55</v>
      </c>
      <c r="I129" s="205"/>
      <c r="J129" s="15"/>
      <c r="K129" s="15"/>
      <c r="L129" s="201"/>
      <c r="M129" s="206"/>
      <c r="N129" s="207"/>
      <c r="O129" s="207"/>
      <c r="P129" s="207"/>
      <c r="Q129" s="207"/>
      <c r="R129" s="207"/>
      <c r="S129" s="207"/>
      <c r="T129" s="208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02" t="s">
        <v>265</v>
      </c>
      <c r="AU129" s="202" t="s">
        <v>90</v>
      </c>
      <c r="AV129" s="15" t="s">
        <v>270</v>
      </c>
      <c r="AW129" s="15" t="s">
        <v>35</v>
      </c>
      <c r="AX129" s="15" t="s">
        <v>87</v>
      </c>
      <c r="AY129" s="202" t="s">
        <v>255</v>
      </c>
    </row>
    <row r="130" s="2" customFormat="1" ht="33" customHeight="1">
      <c r="A130" s="38"/>
      <c r="B130" s="171"/>
      <c r="C130" s="209" t="s">
        <v>268</v>
      </c>
      <c r="D130" s="209" t="s">
        <v>277</v>
      </c>
      <c r="E130" s="210" t="s">
        <v>321</v>
      </c>
      <c r="F130" s="211" t="s">
        <v>322</v>
      </c>
      <c r="G130" s="212" t="s">
        <v>297</v>
      </c>
      <c r="H130" s="213">
        <v>90</v>
      </c>
      <c r="I130" s="214"/>
      <c r="J130" s="215">
        <f>ROUND(I130*H130,2)</f>
        <v>0</v>
      </c>
      <c r="K130" s="211" t="s">
        <v>1</v>
      </c>
      <c r="L130" s="216"/>
      <c r="M130" s="217" t="s">
        <v>1</v>
      </c>
      <c r="N130" s="218" t="s">
        <v>44</v>
      </c>
      <c r="O130" s="77"/>
      <c r="P130" s="181">
        <f>O130*H130</f>
        <v>0</v>
      </c>
      <c r="Q130" s="181">
        <v>0</v>
      </c>
      <c r="R130" s="181">
        <f>Q130*H130</f>
        <v>0</v>
      </c>
      <c r="S130" s="181">
        <v>0</v>
      </c>
      <c r="T130" s="18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83" t="s">
        <v>280</v>
      </c>
      <c r="AT130" s="183" t="s">
        <v>277</v>
      </c>
      <c r="AU130" s="183" t="s">
        <v>90</v>
      </c>
      <c r="AY130" s="19" t="s">
        <v>255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19" t="s">
        <v>87</v>
      </c>
      <c r="BK130" s="184">
        <f>ROUND(I130*H130,2)</f>
        <v>0</v>
      </c>
      <c r="BL130" s="19" t="s">
        <v>270</v>
      </c>
      <c r="BM130" s="183" t="s">
        <v>965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299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966</v>
      </c>
      <c r="G132" s="14"/>
      <c r="H132" s="196">
        <v>90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90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2" customFormat="1" ht="37.8" customHeight="1">
      <c r="A134" s="38"/>
      <c r="B134" s="171"/>
      <c r="C134" s="172" t="s">
        <v>270</v>
      </c>
      <c r="D134" s="172" t="s">
        <v>258</v>
      </c>
      <c r="E134" s="173" t="s">
        <v>967</v>
      </c>
      <c r="F134" s="174" t="s">
        <v>968</v>
      </c>
      <c r="G134" s="175" t="s">
        <v>297</v>
      </c>
      <c r="H134" s="176">
        <v>49</v>
      </c>
      <c r="I134" s="177"/>
      <c r="J134" s="178">
        <f>ROUND(I134*H134,2)</f>
        <v>0</v>
      </c>
      <c r="K134" s="174" t="s">
        <v>262</v>
      </c>
      <c r="L134" s="39"/>
      <c r="M134" s="179" t="s">
        <v>1</v>
      </c>
      <c r="N134" s="180" t="s">
        <v>44</v>
      </c>
      <c r="O134" s="77"/>
      <c r="P134" s="181">
        <f>O134*H134</f>
        <v>0</v>
      </c>
      <c r="Q134" s="181">
        <v>0</v>
      </c>
      <c r="R134" s="181">
        <f>Q134*H134</f>
        <v>0</v>
      </c>
      <c r="S134" s="181">
        <v>0</v>
      </c>
      <c r="T134" s="18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83" t="s">
        <v>263</v>
      </c>
      <c r="AT134" s="183" t="s">
        <v>258</v>
      </c>
      <c r="AU134" s="183" t="s">
        <v>90</v>
      </c>
      <c r="AY134" s="19" t="s">
        <v>255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19" t="s">
        <v>87</v>
      </c>
      <c r="BK134" s="184">
        <f>ROUND(I134*H134,2)</f>
        <v>0</v>
      </c>
      <c r="BL134" s="19" t="s">
        <v>263</v>
      </c>
      <c r="BM134" s="183" t="s">
        <v>969</v>
      </c>
    </row>
    <row r="135" s="13" customFormat="1">
      <c r="A135" s="13"/>
      <c r="B135" s="185"/>
      <c r="C135" s="13"/>
      <c r="D135" s="186" t="s">
        <v>265</v>
      </c>
      <c r="E135" s="187" t="s">
        <v>1</v>
      </c>
      <c r="F135" s="188" t="s">
        <v>299</v>
      </c>
      <c r="G135" s="13"/>
      <c r="H135" s="187" t="s">
        <v>1</v>
      </c>
      <c r="I135" s="189"/>
      <c r="J135" s="13"/>
      <c r="K135" s="13"/>
      <c r="L135" s="185"/>
      <c r="M135" s="190"/>
      <c r="N135" s="191"/>
      <c r="O135" s="191"/>
      <c r="P135" s="191"/>
      <c r="Q135" s="191"/>
      <c r="R135" s="191"/>
      <c r="S135" s="191"/>
      <c r="T135" s="19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87" t="s">
        <v>265</v>
      </c>
      <c r="AU135" s="187" t="s">
        <v>90</v>
      </c>
      <c r="AV135" s="13" t="s">
        <v>87</v>
      </c>
      <c r="AW135" s="13" t="s">
        <v>35</v>
      </c>
      <c r="AX135" s="13" t="s">
        <v>79</v>
      </c>
      <c r="AY135" s="187" t="s">
        <v>255</v>
      </c>
    </row>
    <row r="136" s="14" customFormat="1">
      <c r="A136" s="14"/>
      <c r="B136" s="193"/>
      <c r="C136" s="14"/>
      <c r="D136" s="186" t="s">
        <v>265</v>
      </c>
      <c r="E136" s="194" t="s">
        <v>1</v>
      </c>
      <c r="F136" s="195" t="s">
        <v>466</v>
      </c>
      <c r="G136" s="14"/>
      <c r="H136" s="196">
        <v>49</v>
      </c>
      <c r="I136" s="197"/>
      <c r="J136" s="14"/>
      <c r="K136" s="14"/>
      <c r="L136" s="193"/>
      <c r="M136" s="198"/>
      <c r="N136" s="199"/>
      <c r="O136" s="199"/>
      <c r="P136" s="199"/>
      <c r="Q136" s="199"/>
      <c r="R136" s="199"/>
      <c r="S136" s="199"/>
      <c r="T136" s="20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194" t="s">
        <v>265</v>
      </c>
      <c r="AU136" s="194" t="s">
        <v>90</v>
      </c>
      <c r="AV136" s="14" t="s">
        <v>90</v>
      </c>
      <c r="AW136" s="14" t="s">
        <v>35</v>
      </c>
      <c r="AX136" s="14" t="s">
        <v>79</v>
      </c>
      <c r="AY136" s="194" t="s">
        <v>255</v>
      </c>
    </row>
    <row r="137" s="15" customFormat="1">
      <c r="A137" s="15"/>
      <c r="B137" s="201"/>
      <c r="C137" s="15"/>
      <c r="D137" s="186" t="s">
        <v>265</v>
      </c>
      <c r="E137" s="202" t="s">
        <v>1</v>
      </c>
      <c r="F137" s="203" t="s">
        <v>269</v>
      </c>
      <c r="G137" s="15"/>
      <c r="H137" s="204">
        <v>49</v>
      </c>
      <c r="I137" s="205"/>
      <c r="J137" s="15"/>
      <c r="K137" s="15"/>
      <c r="L137" s="201"/>
      <c r="M137" s="206"/>
      <c r="N137" s="207"/>
      <c r="O137" s="207"/>
      <c r="P137" s="207"/>
      <c r="Q137" s="207"/>
      <c r="R137" s="207"/>
      <c r="S137" s="207"/>
      <c r="T137" s="208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02" t="s">
        <v>265</v>
      </c>
      <c r="AU137" s="202" t="s">
        <v>90</v>
      </c>
      <c r="AV137" s="15" t="s">
        <v>270</v>
      </c>
      <c r="AW137" s="15" t="s">
        <v>35</v>
      </c>
      <c r="AX137" s="15" t="s">
        <v>87</v>
      </c>
      <c r="AY137" s="202" t="s">
        <v>255</v>
      </c>
    </row>
    <row r="138" s="2" customFormat="1" ht="44.25" customHeight="1">
      <c r="A138" s="38"/>
      <c r="B138" s="171"/>
      <c r="C138" s="172" t="s">
        <v>282</v>
      </c>
      <c r="D138" s="172" t="s">
        <v>258</v>
      </c>
      <c r="E138" s="173" t="s">
        <v>970</v>
      </c>
      <c r="F138" s="174" t="s">
        <v>971</v>
      </c>
      <c r="G138" s="175" t="s">
        <v>297</v>
      </c>
      <c r="H138" s="176">
        <v>178</v>
      </c>
      <c r="I138" s="177"/>
      <c r="J138" s="178">
        <f>ROUND(I138*H138,2)</f>
        <v>0</v>
      </c>
      <c r="K138" s="174" t="s">
        <v>262</v>
      </c>
      <c r="L138" s="39"/>
      <c r="M138" s="179" t="s">
        <v>1</v>
      </c>
      <c r="N138" s="180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263</v>
      </c>
      <c r="AT138" s="183" t="s">
        <v>258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263</v>
      </c>
      <c r="BM138" s="183" t="s">
        <v>972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299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305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513</v>
      </c>
      <c r="G141" s="14"/>
      <c r="H141" s="196">
        <v>178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5" customFormat="1">
      <c r="A142" s="15"/>
      <c r="B142" s="201"/>
      <c r="C142" s="15"/>
      <c r="D142" s="186" t="s">
        <v>265</v>
      </c>
      <c r="E142" s="202" t="s">
        <v>1</v>
      </c>
      <c r="F142" s="203" t="s">
        <v>269</v>
      </c>
      <c r="G142" s="15"/>
      <c r="H142" s="204">
        <v>178</v>
      </c>
      <c r="I142" s="205"/>
      <c r="J142" s="15"/>
      <c r="K142" s="15"/>
      <c r="L142" s="201"/>
      <c r="M142" s="206"/>
      <c r="N142" s="207"/>
      <c r="O142" s="207"/>
      <c r="P142" s="207"/>
      <c r="Q142" s="207"/>
      <c r="R142" s="207"/>
      <c r="S142" s="207"/>
      <c r="T142" s="208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02" t="s">
        <v>265</v>
      </c>
      <c r="AU142" s="202" t="s">
        <v>90</v>
      </c>
      <c r="AV142" s="15" t="s">
        <v>270</v>
      </c>
      <c r="AW142" s="15" t="s">
        <v>35</v>
      </c>
      <c r="AX142" s="15" t="s">
        <v>87</v>
      </c>
      <c r="AY142" s="202" t="s">
        <v>255</v>
      </c>
    </row>
    <row r="143" s="2" customFormat="1" ht="33" customHeight="1">
      <c r="A143" s="38"/>
      <c r="B143" s="171"/>
      <c r="C143" s="209" t="s">
        <v>287</v>
      </c>
      <c r="D143" s="209" t="s">
        <v>277</v>
      </c>
      <c r="E143" s="210" t="s">
        <v>973</v>
      </c>
      <c r="F143" s="211" t="s">
        <v>974</v>
      </c>
      <c r="G143" s="212" t="s">
        <v>297</v>
      </c>
      <c r="H143" s="213">
        <v>227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975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299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4" customFormat="1">
      <c r="A145" s="14"/>
      <c r="B145" s="193"/>
      <c r="C145" s="14"/>
      <c r="D145" s="186" t="s">
        <v>265</v>
      </c>
      <c r="E145" s="194" t="s">
        <v>1</v>
      </c>
      <c r="F145" s="195" t="s">
        <v>976</v>
      </c>
      <c r="G145" s="14"/>
      <c r="H145" s="196">
        <v>227</v>
      </c>
      <c r="I145" s="197"/>
      <c r="J145" s="14"/>
      <c r="K145" s="14"/>
      <c r="L145" s="193"/>
      <c r="M145" s="198"/>
      <c r="N145" s="199"/>
      <c r="O145" s="199"/>
      <c r="P145" s="199"/>
      <c r="Q145" s="199"/>
      <c r="R145" s="199"/>
      <c r="S145" s="199"/>
      <c r="T145" s="20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194" t="s">
        <v>265</v>
      </c>
      <c r="AU145" s="194" t="s">
        <v>90</v>
      </c>
      <c r="AV145" s="14" t="s">
        <v>90</v>
      </c>
      <c r="AW145" s="14" t="s">
        <v>35</v>
      </c>
      <c r="AX145" s="14" t="s">
        <v>79</v>
      </c>
      <c r="AY145" s="194" t="s">
        <v>255</v>
      </c>
    </row>
    <row r="146" s="15" customFormat="1">
      <c r="A146" s="15"/>
      <c r="B146" s="201"/>
      <c r="C146" s="15"/>
      <c r="D146" s="186" t="s">
        <v>265</v>
      </c>
      <c r="E146" s="202" t="s">
        <v>1</v>
      </c>
      <c r="F146" s="203" t="s">
        <v>269</v>
      </c>
      <c r="G146" s="15"/>
      <c r="H146" s="204">
        <v>227</v>
      </c>
      <c r="I146" s="205"/>
      <c r="J146" s="15"/>
      <c r="K146" s="15"/>
      <c r="L146" s="201"/>
      <c r="M146" s="206"/>
      <c r="N146" s="207"/>
      <c r="O146" s="207"/>
      <c r="P146" s="207"/>
      <c r="Q146" s="207"/>
      <c r="R146" s="207"/>
      <c r="S146" s="207"/>
      <c r="T146" s="208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02" t="s">
        <v>265</v>
      </c>
      <c r="AU146" s="202" t="s">
        <v>90</v>
      </c>
      <c r="AV146" s="15" t="s">
        <v>270</v>
      </c>
      <c r="AW146" s="15" t="s">
        <v>35</v>
      </c>
      <c r="AX146" s="15" t="s">
        <v>87</v>
      </c>
      <c r="AY146" s="202" t="s">
        <v>255</v>
      </c>
    </row>
    <row r="147" s="2" customFormat="1" ht="33" customHeight="1">
      <c r="A147" s="38"/>
      <c r="B147" s="171"/>
      <c r="C147" s="172" t="s">
        <v>291</v>
      </c>
      <c r="D147" s="172" t="s">
        <v>258</v>
      </c>
      <c r="E147" s="173" t="s">
        <v>367</v>
      </c>
      <c r="F147" s="174" t="s">
        <v>368</v>
      </c>
      <c r="G147" s="175" t="s">
        <v>261</v>
      </c>
      <c r="H147" s="176">
        <v>49</v>
      </c>
      <c r="I147" s="177"/>
      <c r="J147" s="178">
        <f>ROUND(I147*H147,2)</f>
        <v>0</v>
      </c>
      <c r="K147" s="174" t="s">
        <v>262</v>
      </c>
      <c r="L147" s="39"/>
      <c r="M147" s="179" t="s">
        <v>1</v>
      </c>
      <c r="N147" s="180" t="s">
        <v>44</v>
      </c>
      <c r="O147" s="77"/>
      <c r="P147" s="181">
        <f>O147*H147</f>
        <v>0</v>
      </c>
      <c r="Q147" s="181">
        <v>0</v>
      </c>
      <c r="R147" s="181">
        <f>Q147*H147</f>
        <v>0</v>
      </c>
      <c r="S147" s="181">
        <v>0</v>
      </c>
      <c r="T147" s="18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83" t="s">
        <v>270</v>
      </c>
      <c r="AT147" s="183" t="s">
        <v>258</v>
      </c>
      <c r="AU147" s="183" t="s">
        <v>90</v>
      </c>
      <c r="AY147" s="19" t="s">
        <v>255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19" t="s">
        <v>87</v>
      </c>
      <c r="BK147" s="184">
        <f>ROUND(I147*H147,2)</f>
        <v>0</v>
      </c>
      <c r="BL147" s="19" t="s">
        <v>270</v>
      </c>
      <c r="BM147" s="183" t="s">
        <v>977</v>
      </c>
    </row>
    <row r="148" s="13" customFormat="1">
      <c r="A148" s="13"/>
      <c r="B148" s="185"/>
      <c r="C148" s="13"/>
      <c r="D148" s="186" t="s">
        <v>265</v>
      </c>
      <c r="E148" s="187" t="s">
        <v>1</v>
      </c>
      <c r="F148" s="188" t="s">
        <v>267</v>
      </c>
      <c r="G148" s="13"/>
      <c r="H148" s="187" t="s">
        <v>1</v>
      </c>
      <c r="I148" s="189"/>
      <c r="J148" s="13"/>
      <c r="K148" s="13"/>
      <c r="L148" s="185"/>
      <c r="M148" s="190"/>
      <c r="N148" s="191"/>
      <c r="O148" s="191"/>
      <c r="P148" s="191"/>
      <c r="Q148" s="191"/>
      <c r="R148" s="191"/>
      <c r="S148" s="191"/>
      <c r="T148" s="19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87" t="s">
        <v>265</v>
      </c>
      <c r="AU148" s="187" t="s">
        <v>90</v>
      </c>
      <c r="AV148" s="13" t="s">
        <v>87</v>
      </c>
      <c r="AW148" s="13" t="s">
        <v>35</v>
      </c>
      <c r="AX148" s="13" t="s">
        <v>79</v>
      </c>
      <c r="AY148" s="187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466</v>
      </c>
      <c r="G149" s="14"/>
      <c r="H149" s="196">
        <v>49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5" customFormat="1">
      <c r="A150" s="15"/>
      <c r="B150" s="201"/>
      <c r="C150" s="15"/>
      <c r="D150" s="186" t="s">
        <v>265</v>
      </c>
      <c r="E150" s="202" t="s">
        <v>1</v>
      </c>
      <c r="F150" s="203" t="s">
        <v>269</v>
      </c>
      <c r="G150" s="15"/>
      <c r="H150" s="204">
        <v>49</v>
      </c>
      <c r="I150" s="205"/>
      <c r="J150" s="15"/>
      <c r="K150" s="15"/>
      <c r="L150" s="201"/>
      <c r="M150" s="206"/>
      <c r="N150" s="207"/>
      <c r="O150" s="207"/>
      <c r="P150" s="207"/>
      <c r="Q150" s="207"/>
      <c r="R150" s="207"/>
      <c r="S150" s="207"/>
      <c r="T150" s="20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02" t="s">
        <v>265</v>
      </c>
      <c r="AU150" s="202" t="s">
        <v>90</v>
      </c>
      <c r="AV150" s="15" t="s">
        <v>270</v>
      </c>
      <c r="AW150" s="15" t="s">
        <v>35</v>
      </c>
      <c r="AX150" s="15" t="s">
        <v>87</v>
      </c>
      <c r="AY150" s="202" t="s">
        <v>255</v>
      </c>
    </row>
    <row r="151" s="2" customFormat="1" ht="37.8" customHeight="1">
      <c r="A151" s="38"/>
      <c r="B151" s="171"/>
      <c r="C151" s="172" t="s">
        <v>280</v>
      </c>
      <c r="D151" s="172" t="s">
        <v>258</v>
      </c>
      <c r="E151" s="173" t="s">
        <v>978</v>
      </c>
      <c r="F151" s="174" t="s">
        <v>979</v>
      </c>
      <c r="G151" s="175" t="s">
        <v>261</v>
      </c>
      <c r="H151" s="176">
        <v>14</v>
      </c>
      <c r="I151" s="177"/>
      <c r="J151" s="178">
        <f>ROUND(I151*H151,2)</f>
        <v>0</v>
      </c>
      <c r="K151" s="174" t="s">
        <v>262</v>
      </c>
      <c r="L151" s="39"/>
      <c r="M151" s="179" t="s">
        <v>1</v>
      </c>
      <c r="N151" s="180" t="s">
        <v>44</v>
      </c>
      <c r="O151" s="77"/>
      <c r="P151" s="181">
        <f>O151*H151</f>
        <v>0</v>
      </c>
      <c r="Q151" s="181">
        <v>0</v>
      </c>
      <c r="R151" s="181">
        <f>Q151*H151</f>
        <v>0</v>
      </c>
      <c r="S151" s="181">
        <v>0</v>
      </c>
      <c r="T151" s="18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83" t="s">
        <v>270</v>
      </c>
      <c r="AT151" s="183" t="s">
        <v>258</v>
      </c>
      <c r="AU151" s="183" t="s">
        <v>90</v>
      </c>
      <c r="AY151" s="19" t="s">
        <v>255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19" t="s">
        <v>87</v>
      </c>
      <c r="BK151" s="184">
        <f>ROUND(I151*H151,2)</f>
        <v>0</v>
      </c>
      <c r="BL151" s="19" t="s">
        <v>270</v>
      </c>
      <c r="BM151" s="183" t="s">
        <v>980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267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4" customFormat="1">
      <c r="A153" s="14"/>
      <c r="B153" s="193"/>
      <c r="C153" s="14"/>
      <c r="D153" s="186" t="s">
        <v>265</v>
      </c>
      <c r="E153" s="194" t="s">
        <v>1</v>
      </c>
      <c r="F153" s="195" t="s">
        <v>981</v>
      </c>
      <c r="G153" s="14"/>
      <c r="H153" s="196">
        <v>14</v>
      </c>
      <c r="I153" s="197"/>
      <c r="J153" s="14"/>
      <c r="K153" s="14"/>
      <c r="L153" s="193"/>
      <c r="M153" s="198"/>
      <c r="N153" s="199"/>
      <c r="O153" s="199"/>
      <c r="P153" s="199"/>
      <c r="Q153" s="199"/>
      <c r="R153" s="199"/>
      <c r="S153" s="199"/>
      <c r="T153" s="20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194" t="s">
        <v>265</v>
      </c>
      <c r="AU153" s="194" t="s">
        <v>90</v>
      </c>
      <c r="AV153" s="14" t="s">
        <v>90</v>
      </c>
      <c r="AW153" s="14" t="s">
        <v>35</v>
      </c>
      <c r="AX153" s="14" t="s">
        <v>79</v>
      </c>
      <c r="AY153" s="194" t="s">
        <v>255</v>
      </c>
    </row>
    <row r="154" s="15" customFormat="1">
      <c r="A154" s="15"/>
      <c r="B154" s="201"/>
      <c r="C154" s="15"/>
      <c r="D154" s="186" t="s">
        <v>265</v>
      </c>
      <c r="E154" s="202" t="s">
        <v>1</v>
      </c>
      <c r="F154" s="203" t="s">
        <v>269</v>
      </c>
      <c r="G154" s="15"/>
      <c r="H154" s="204">
        <v>14</v>
      </c>
      <c r="I154" s="205"/>
      <c r="J154" s="15"/>
      <c r="K154" s="15"/>
      <c r="L154" s="201"/>
      <c r="M154" s="206"/>
      <c r="N154" s="207"/>
      <c r="O154" s="207"/>
      <c r="P154" s="207"/>
      <c r="Q154" s="207"/>
      <c r="R154" s="207"/>
      <c r="S154" s="207"/>
      <c r="T154" s="208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02" t="s">
        <v>265</v>
      </c>
      <c r="AU154" s="202" t="s">
        <v>90</v>
      </c>
      <c r="AV154" s="15" t="s">
        <v>270</v>
      </c>
      <c r="AW154" s="15" t="s">
        <v>35</v>
      </c>
      <c r="AX154" s="15" t="s">
        <v>87</v>
      </c>
      <c r="AY154" s="202" t="s">
        <v>255</v>
      </c>
    </row>
    <row r="155" s="2" customFormat="1" ht="62.7" customHeight="1">
      <c r="A155" s="38"/>
      <c r="B155" s="171"/>
      <c r="C155" s="209" t="s">
        <v>301</v>
      </c>
      <c r="D155" s="209" t="s">
        <v>277</v>
      </c>
      <c r="E155" s="210" t="s">
        <v>982</v>
      </c>
      <c r="F155" s="211" t="s">
        <v>983</v>
      </c>
      <c r="G155" s="212" t="s">
        <v>261</v>
      </c>
      <c r="H155" s="213">
        <v>12</v>
      </c>
      <c r="I155" s="214"/>
      <c r="J155" s="215">
        <f>ROUND(I155*H155,2)</f>
        <v>0</v>
      </c>
      <c r="K155" s="211" t="s">
        <v>1</v>
      </c>
      <c r="L155" s="216"/>
      <c r="M155" s="217" t="s">
        <v>1</v>
      </c>
      <c r="N155" s="218" t="s">
        <v>44</v>
      </c>
      <c r="O155" s="77"/>
      <c r="P155" s="181">
        <f>O155*H155</f>
        <v>0</v>
      </c>
      <c r="Q155" s="181">
        <v>0</v>
      </c>
      <c r="R155" s="181">
        <f>Q155*H155</f>
        <v>0</v>
      </c>
      <c r="S155" s="181">
        <v>0</v>
      </c>
      <c r="T155" s="18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83" t="s">
        <v>280</v>
      </c>
      <c r="AT155" s="183" t="s">
        <v>277</v>
      </c>
      <c r="AU155" s="183" t="s">
        <v>90</v>
      </c>
      <c r="AY155" s="19" t="s">
        <v>255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19" t="s">
        <v>87</v>
      </c>
      <c r="BK155" s="184">
        <f>ROUND(I155*H155,2)</f>
        <v>0</v>
      </c>
      <c r="BL155" s="19" t="s">
        <v>270</v>
      </c>
      <c r="BM155" s="183" t="s">
        <v>984</v>
      </c>
    </row>
    <row r="156" s="13" customFormat="1">
      <c r="A156" s="13"/>
      <c r="B156" s="185"/>
      <c r="C156" s="13"/>
      <c r="D156" s="186" t="s">
        <v>265</v>
      </c>
      <c r="E156" s="187" t="s">
        <v>1</v>
      </c>
      <c r="F156" s="188" t="s">
        <v>267</v>
      </c>
      <c r="G156" s="13"/>
      <c r="H156" s="187" t="s">
        <v>1</v>
      </c>
      <c r="I156" s="189"/>
      <c r="J156" s="13"/>
      <c r="K156" s="13"/>
      <c r="L156" s="185"/>
      <c r="M156" s="190"/>
      <c r="N156" s="191"/>
      <c r="O156" s="191"/>
      <c r="P156" s="191"/>
      <c r="Q156" s="191"/>
      <c r="R156" s="191"/>
      <c r="S156" s="191"/>
      <c r="T156" s="19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187" t="s">
        <v>265</v>
      </c>
      <c r="AU156" s="187" t="s">
        <v>90</v>
      </c>
      <c r="AV156" s="13" t="s">
        <v>87</v>
      </c>
      <c r="AW156" s="13" t="s">
        <v>35</v>
      </c>
      <c r="AX156" s="13" t="s">
        <v>79</v>
      </c>
      <c r="AY156" s="187" t="s">
        <v>255</v>
      </c>
    </row>
    <row r="157" s="14" customFormat="1">
      <c r="A157" s="14"/>
      <c r="B157" s="193"/>
      <c r="C157" s="14"/>
      <c r="D157" s="186" t="s">
        <v>265</v>
      </c>
      <c r="E157" s="194" t="s">
        <v>1</v>
      </c>
      <c r="F157" s="195" t="s">
        <v>8</v>
      </c>
      <c r="G157" s="14"/>
      <c r="H157" s="196">
        <v>12</v>
      </c>
      <c r="I157" s="197"/>
      <c r="J157" s="14"/>
      <c r="K157" s="14"/>
      <c r="L157" s="193"/>
      <c r="M157" s="198"/>
      <c r="N157" s="199"/>
      <c r="O157" s="199"/>
      <c r="P157" s="199"/>
      <c r="Q157" s="199"/>
      <c r="R157" s="199"/>
      <c r="S157" s="199"/>
      <c r="T157" s="20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194" t="s">
        <v>265</v>
      </c>
      <c r="AU157" s="194" t="s">
        <v>90</v>
      </c>
      <c r="AV157" s="14" t="s">
        <v>90</v>
      </c>
      <c r="AW157" s="14" t="s">
        <v>35</v>
      </c>
      <c r="AX157" s="14" t="s">
        <v>79</v>
      </c>
      <c r="AY157" s="194" t="s">
        <v>255</v>
      </c>
    </row>
    <row r="158" s="15" customFormat="1">
      <c r="A158" s="15"/>
      <c r="B158" s="201"/>
      <c r="C158" s="15"/>
      <c r="D158" s="186" t="s">
        <v>265</v>
      </c>
      <c r="E158" s="202" t="s">
        <v>1</v>
      </c>
      <c r="F158" s="203" t="s">
        <v>269</v>
      </c>
      <c r="G158" s="15"/>
      <c r="H158" s="204">
        <v>12</v>
      </c>
      <c r="I158" s="205"/>
      <c r="J158" s="15"/>
      <c r="K158" s="15"/>
      <c r="L158" s="201"/>
      <c r="M158" s="206"/>
      <c r="N158" s="207"/>
      <c r="O158" s="207"/>
      <c r="P158" s="207"/>
      <c r="Q158" s="207"/>
      <c r="R158" s="207"/>
      <c r="S158" s="207"/>
      <c r="T158" s="208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02" t="s">
        <v>265</v>
      </c>
      <c r="AU158" s="202" t="s">
        <v>90</v>
      </c>
      <c r="AV158" s="15" t="s">
        <v>270</v>
      </c>
      <c r="AW158" s="15" t="s">
        <v>35</v>
      </c>
      <c r="AX158" s="15" t="s">
        <v>87</v>
      </c>
      <c r="AY158" s="202" t="s">
        <v>255</v>
      </c>
    </row>
    <row r="159" s="2" customFormat="1" ht="62.7" customHeight="1">
      <c r="A159" s="38"/>
      <c r="B159" s="171"/>
      <c r="C159" s="209" t="s">
        <v>307</v>
      </c>
      <c r="D159" s="209" t="s">
        <v>277</v>
      </c>
      <c r="E159" s="210" t="s">
        <v>985</v>
      </c>
      <c r="F159" s="211" t="s">
        <v>986</v>
      </c>
      <c r="G159" s="212" t="s">
        <v>261</v>
      </c>
      <c r="H159" s="213">
        <v>2</v>
      </c>
      <c r="I159" s="214"/>
      <c r="J159" s="215">
        <f>ROUND(I159*H159,2)</f>
        <v>0</v>
      </c>
      <c r="K159" s="211" t="s">
        <v>1</v>
      </c>
      <c r="L159" s="216"/>
      <c r="M159" s="217" t="s">
        <v>1</v>
      </c>
      <c r="N159" s="218" t="s">
        <v>44</v>
      </c>
      <c r="O159" s="77"/>
      <c r="P159" s="181">
        <f>O159*H159</f>
        <v>0</v>
      </c>
      <c r="Q159" s="181">
        <v>0</v>
      </c>
      <c r="R159" s="181">
        <f>Q159*H159</f>
        <v>0</v>
      </c>
      <c r="S159" s="181">
        <v>0</v>
      </c>
      <c r="T159" s="18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83" t="s">
        <v>280</v>
      </c>
      <c r="AT159" s="183" t="s">
        <v>277</v>
      </c>
      <c r="AU159" s="183" t="s">
        <v>90</v>
      </c>
      <c r="AY159" s="19" t="s">
        <v>255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19" t="s">
        <v>87</v>
      </c>
      <c r="BK159" s="184">
        <f>ROUND(I159*H159,2)</f>
        <v>0</v>
      </c>
      <c r="BL159" s="19" t="s">
        <v>270</v>
      </c>
      <c r="BM159" s="183" t="s">
        <v>987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267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90</v>
      </c>
      <c r="G161" s="14"/>
      <c r="H161" s="196">
        <v>2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2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415</v>
      </c>
      <c r="F163" s="174" t="s">
        <v>416</v>
      </c>
      <c r="G163" s="175" t="s">
        <v>261</v>
      </c>
      <c r="H163" s="176">
        <v>8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988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267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280</v>
      </c>
      <c r="G165" s="14"/>
      <c r="H165" s="196">
        <v>8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5" customFormat="1">
      <c r="A166" s="15"/>
      <c r="B166" s="201"/>
      <c r="C166" s="15"/>
      <c r="D166" s="186" t="s">
        <v>265</v>
      </c>
      <c r="E166" s="202" t="s">
        <v>1</v>
      </c>
      <c r="F166" s="203" t="s">
        <v>269</v>
      </c>
      <c r="G166" s="15"/>
      <c r="H166" s="204">
        <v>8</v>
      </c>
      <c r="I166" s="205"/>
      <c r="J166" s="15"/>
      <c r="K166" s="15"/>
      <c r="L166" s="201"/>
      <c r="M166" s="206"/>
      <c r="N166" s="207"/>
      <c r="O166" s="207"/>
      <c r="P166" s="207"/>
      <c r="Q166" s="207"/>
      <c r="R166" s="207"/>
      <c r="S166" s="207"/>
      <c r="T166" s="20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02" t="s">
        <v>265</v>
      </c>
      <c r="AU166" s="202" t="s">
        <v>90</v>
      </c>
      <c r="AV166" s="15" t="s">
        <v>270</v>
      </c>
      <c r="AW166" s="15" t="s">
        <v>35</v>
      </c>
      <c r="AX166" s="15" t="s">
        <v>87</v>
      </c>
      <c r="AY166" s="202" t="s">
        <v>255</v>
      </c>
    </row>
    <row r="167" s="2" customFormat="1" ht="44.25" customHeight="1">
      <c r="A167" s="38"/>
      <c r="B167" s="171"/>
      <c r="C167" s="209" t="s">
        <v>8</v>
      </c>
      <c r="D167" s="209" t="s">
        <v>277</v>
      </c>
      <c r="E167" s="210" t="s">
        <v>419</v>
      </c>
      <c r="F167" s="211" t="s">
        <v>420</v>
      </c>
      <c r="G167" s="212" t="s">
        <v>261</v>
      </c>
      <c r="H167" s="213">
        <v>8</v>
      </c>
      <c r="I167" s="214"/>
      <c r="J167" s="215">
        <f>ROUND(I167*H167,2)</f>
        <v>0</v>
      </c>
      <c r="K167" s="211" t="s">
        <v>1</v>
      </c>
      <c r="L167" s="216"/>
      <c r="M167" s="217" t="s">
        <v>1</v>
      </c>
      <c r="N167" s="218" t="s">
        <v>44</v>
      </c>
      <c r="O167" s="77"/>
      <c r="P167" s="181">
        <f>O167*H167</f>
        <v>0</v>
      </c>
      <c r="Q167" s="181">
        <v>0</v>
      </c>
      <c r="R167" s="181">
        <f>Q167*H167</f>
        <v>0</v>
      </c>
      <c r="S167" s="181">
        <v>0</v>
      </c>
      <c r="T167" s="18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83" t="s">
        <v>280</v>
      </c>
      <c r="AT167" s="183" t="s">
        <v>277</v>
      </c>
      <c r="AU167" s="183" t="s">
        <v>90</v>
      </c>
      <c r="AY167" s="19" t="s">
        <v>255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19" t="s">
        <v>87</v>
      </c>
      <c r="BK167" s="184">
        <f>ROUND(I167*H167,2)</f>
        <v>0</v>
      </c>
      <c r="BL167" s="19" t="s">
        <v>270</v>
      </c>
      <c r="BM167" s="183" t="s">
        <v>989</v>
      </c>
    </row>
    <row r="168" s="13" customFormat="1">
      <c r="A168" s="13"/>
      <c r="B168" s="185"/>
      <c r="C168" s="13"/>
      <c r="D168" s="186" t="s">
        <v>265</v>
      </c>
      <c r="E168" s="187" t="s">
        <v>1</v>
      </c>
      <c r="F168" s="188" t="s">
        <v>267</v>
      </c>
      <c r="G168" s="13"/>
      <c r="H168" s="187" t="s">
        <v>1</v>
      </c>
      <c r="I168" s="189"/>
      <c r="J168" s="13"/>
      <c r="K168" s="13"/>
      <c r="L168" s="185"/>
      <c r="M168" s="190"/>
      <c r="N168" s="191"/>
      <c r="O168" s="191"/>
      <c r="P168" s="191"/>
      <c r="Q168" s="191"/>
      <c r="R168" s="191"/>
      <c r="S168" s="191"/>
      <c r="T168" s="19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87" t="s">
        <v>265</v>
      </c>
      <c r="AU168" s="187" t="s">
        <v>90</v>
      </c>
      <c r="AV168" s="13" t="s">
        <v>87</v>
      </c>
      <c r="AW168" s="13" t="s">
        <v>35</v>
      </c>
      <c r="AX168" s="13" t="s">
        <v>79</v>
      </c>
      <c r="AY168" s="187" t="s">
        <v>255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280</v>
      </c>
      <c r="G169" s="14"/>
      <c r="H169" s="196">
        <v>8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79</v>
      </c>
      <c r="AY169" s="194" t="s">
        <v>255</v>
      </c>
    </row>
    <row r="170" s="15" customFormat="1">
      <c r="A170" s="15"/>
      <c r="B170" s="201"/>
      <c r="C170" s="15"/>
      <c r="D170" s="186" t="s">
        <v>265</v>
      </c>
      <c r="E170" s="202" t="s">
        <v>1</v>
      </c>
      <c r="F170" s="203" t="s">
        <v>269</v>
      </c>
      <c r="G170" s="15"/>
      <c r="H170" s="204">
        <v>8</v>
      </c>
      <c r="I170" s="205"/>
      <c r="J170" s="15"/>
      <c r="K170" s="15"/>
      <c r="L170" s="201"/>
      <c r="M170" s="206"/>
      <c r="N170" s="207"/>
      <c r="O170" s="207"/>
      <c r="P170" s="207"/>
      <c r="Q170" s="207"/>
      <c r="R170" s="207"/>
      <c r="S170" s="207"/>
      <c r="T170" s="208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02" t="s">
        <v>265</v>
      </c>
      <c r="AU170" s="202" t="s">
        <v>90</v>
      </c>
      <c r="AV170" s="15" t="s">
        <v>270</v>
      </c>
      <c r="AW170" s="15" t="s">
        <v>35</v>
      </c>
      <c r="AX170" s="15" t="s">
        <v>87</v>
      </c>
      <c r="AY170" s="202" t="s">
        <v>255</v>
      </c>
    </row>
    <row r="171" s="2" customFormat="1" ht="49.05" customHeight="1">
      <c r="A171" s="38"/>
      <c r="B171" s="171"/>
      <c r="C171" s="172" t="s">
        <v>320</v>
      </c>
      <c r="D171" s="172" t="s">
        <v>258</v>
      </c>
      <c r="E171" s="173" t="s">
        <v>990</v>
      </c>
      <c r="F171" s="174" t="s">
        <v>991</v>
      </c>
      <c r="G171" s="175" t="s">
        <v>261</v>
      </c>
      <c r="H171" s="176">
        <v>2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992</v>
      </c>
    </row>
    <row r="172" s="13" customFormat="1">
      <c r="A172" s="13"/>
      <c r="B172" s="185"/>
      <c r="C172" s="13"/>
      <c r="D172" s="186" t="s">
        <v>265</v>
      </c>
      <c r="E172" s="187" t="s">
        <v>1</v>
      </c>
      <c r="F172" s="188" t="s">
        <v>267</v>
      </c>
      <c r="G172" s="13"/>
      <c r="H172" s="187" t="s">
        <v>1</v>
      </c>
      <c r="I172" s="189"/>
      <c r="J172" s="13"/>
      <c r="K172" s="13"/>
      <c r="L172" s="185"/>
      <c r="M172" s="190"/>
      <c r="N172" s="191"/>
      <c r="O172" s="191"/>
      <c r="P172" s="191"/>
      <c r="Q172" s="191"/>
      <c r="R172" s="191"/>
      <c r="S172" s="191"/>
      <c r="T172" s="19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87" t="s">
        <v>265</v>
      </c>
      <c r="AU172" s="187" t="s">
        <v>90</v>
      </c>
      <c r="AV172" s="13" t="s">
        <v>87</v>
      </c>
      <c r="AW172" s="13" t="s">
        <v>35</v>
      </c>
      <c r="AX172" s="13" t="s">
        <v>79</v>
      </c>
      <c r="AY172" s="187" t="s">
        <v>255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90</v>
      </c>
      <c r="G173" s="14"/>
      <c r="H173" s="196">
        <v>2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79</v>
      </c>
      <c r="AY173" s="194" t="s">
        <v>255</v>
      </c>
    </row>
    <row r="174" s="15" customFormat="1">
      <c r="A174" s="15"/>
      <c r="B174" s="201"/>
      <c r="C174" s="15"/>
      <c r="D174" s="186" t="s">
        <v>265</v>
      </c>
      <c r="E174" s="202" t="s">
        <v>1</v>
      </c>
      <c r="F174" s="203" t="s">
        <v>269</v>
      </c>
      <c r="G174" s="15"/>
      <c r="H174" s="204">
        <v>2</v>
      </c>
      <c r="I174" s="205"/>
      <c r="J174" s="15"/>
      <c r="K174" s="15"/>
      <c r="L174" s="201"/>
      <c r="M174" s="206"/>
      <c r="N174" s="207"/>
      <c r="O174" s="207"/>
      <c r="P174" s="207"/>
      <c r="Q174" s="207"/>
      <c r="R174" s="207"/>
      <c r="S174" s="207"/>
      <c r="T174" s="208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02" t="s">
        <v>265</v>
      </c>
      <c r="AU174" s="202" t="s">
        <v>90</v>
      </c>
      <c r="AV174" s="15" t="s">
        <v>270</v>
      </c>
      <c r="AW174" s="15" t="s">
        <v>35</v>
      </c>
      <c r="AX174" s="15" t="s">
        <v>87</v>
      </c>
      <c r="AY174" s="202" t="s">
        <v>255</v>
      </c>
    </row>
    <row r="175" s="2" customFormat="1" ht="49.05" customHeight="1">
      <c r="A175" s="38"/>
      <c r="B175" s="171"/>
      <c r="C175" s="209" t="s">
        <v>325</v>
      </c>
      <c r="D175" s="209" t="s">
        <v>277</v>
      </c>
      <c r="E175" s="210" t="s">
        <v>993</v>
      </c>
      <c r="F175" s="211" t="s">
        <v>994</v>
      </c>
      <c r="G175" s="212" t="s">
        <v>261</v>
      </c>
      <c r="H175" s="213">
        <v>2</v>
      </c>
      <c r="I175" s="214"/>
      <c r="J175" s="215">
        <f>ROUND(I175*H175,2)</f>
        <v>0</v>
      </c>
      <c r="K175" s="211" t="s">
        <v>1</v>
      </c>
      <c r="L175" s="216"/>
      <c r="M175" s="217" t="s">
        <v>1</v>
      </c>
      <c r="N175" s="218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280</v>
      </c>
      <c r="AT175" s="183" t="s">
        <v>277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995</v>
      </c>
    </row>
    <row r="176" s="13" customFormat="1">
      <c r="A176" s="13"/>
      <c r="B176" s="185"/>
      <c r="C176" s="13"/>
      <c r="D176" s="186" t="s">
        <v>265</v>
      </c>
      <c r="E176" s="187" t="s">
        <v>1</v>
      </c>
      <c r="F176" s="188" t="s">
        <v>267</v>
      </c>
      <c r="G176" s="13"/>
      <c r="H176" s="187" t="s">
        <v>1</v>
      </c>
      <c r="I176" s="189"/>
      <c r="J176" s="13"/>
      <c r="K176" s="13"/>
      <c r="L176" s="185"/>
      <c r="M176" s="190"/>
      <c r="N176" s="191"/>
      <c r="O176" s="191"/>
      <c r="P176" s="191"/>
      <c r="Q176" s="191"/>
      <c r="R176" s="191"/>
      <c r="S176" s="191"/>
      <c r="T176" s="19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87" t="s">
        <v>265</v>
      </c>
      <c r="AU176" s="187" t="s">
        <v>90</v>
      </c>
      <c r="AV176" s="13" t="s">
        <v>87</v>
      </c>
      <c r="AW176" s="13" t="s">
        <v>35</v>
      </c>
      <c r="AX176" s="13" t="s">
        <v>79</v>
      </c>
      <c r="AY176" s="187" t="s">
        <v>255</v>
      </c>
    </row>
    <row r="177" s="14" customFormat="1">
      <c r="A177" s="14"/>
      <c r="B177" s="193"/>
      <c r="C177" s="14"/>
      <c r="D177" s="186" t="s">
        <v>265</v>
      </c>
      <c r="E177" s="194" t="s">
        <v>1</v>
      </c>
      <c r="F177" s="195" t="s">
        <v>90</v>
      </c>
      <c r="G177" s="14"/>
      <c r="H177" s="196">
        <v>2</v>
      </c>
      <c r="I177" s="197"/>
      <c r="J177" s="14"/>
      <c r="K177" s="14"/>
      <c r="L177" s="193"/>
      <c r="M177" s="198"/>
      <c r="N177" s="199"/>
      <c r="O177" s="199"/>
      <c r="P177" s="199"/>
      <c r="Q177" s="199"/>
      <c r="R177" s="199"/>
      <c r="S177" s="199"/>
      <c r="T177" s="20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194" t="s">
        <v>265</v>
      </c>
      <c r="AU177" s="194" t="s">
        <v>90</v>
      </c>
      <c r="AV177" s="14" t="s">
        <v>90</v>
      </c>
      <c r="AW177" s="14" t="s">
        <v>35</v>
      </c>
      <c r="AX177" s="14" t="s">
        <v>79</v>
      </c>
      <c r="AY177" s="194" t="s">
        <v>255</v>
      </c>
    </row>
    <row r="178" s="15" customFormat="1">
      <c r="A178" s="15"/>
      <c r="B178" s="201"/>
      <c r="C178" s="15"/>
      <c r="D178" s="186" t="s">
        <v>265</v>
      </c>
      <c r="E178" s="202" t="s">
        <v>1</v>
      </c>
      <c r="F178" s="203" t="s">
        <v>269</v>
      </c>
      <c r="G178" s="15"/>
      <c r="H178" s="204">
        <v>2</v>
      </c>
      <c r="I178" s="205"/>
      <c r="J178" s="15"/>
      <c r="K178" s="15"/>
      <c r="L178" s="201"/>
      <c r="M178" s="206"/>
      <c r="N178" s="207"/>
      <c r="O178" s="207"/>
      <c r="P178" s="207"/>
      <c r="Q178" s="207"/>
      <c r="R178" s="207"/>
      <c r="S178" s="207"/>
      <c r="T178" s="208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02" t="s">
        <v>265</v>
      </c>
      <c r="AU178" s="202" t="s">
        <v>90</v>
      </c>
      <c r="AV178" s="15" t="s">
        <v>270</v>
      </c>
      <c r="AW178" s="15" t="s">
        <v>35</v>
      </c>
      <c r="AX178" s="15" t="s">
        <v>87</v>
      </c>
      <c r="AY178" s="202" t="s">
        <v>255</v>
      </c>
    </row>
    <row r="179" s="2" customFormat="1" ht="62.7" customHeight="1">
      <c r="A179" s="38"/>
      <c r="B179" s="171"/>
      <c r="C179" s="172" t="s">
        <v>330</v>
      </c>
      <c r="D179" s="172" t="s">
        <v>258</v>
      </c>
      <c r="E179" s="173" t="s">
        <v>996</v>
      </c>
      <c r="F179" s="174" t="s">
        <v>997</v>
      </c>
      <c r="G179" s="175" t="s">
        <v>261</v>
      </c>
      <c r="H179" s="176">
        <v>2</v>
      </c>
      <c r="I179" s="177"/>
      <c r="J179" s="178">
        <f>ROUND(I179*H179,2)</f>
        <v>0</v>
      </c>
      <c r="K179" s="174" t="s">
        <v>262</v>
      </c>
      <c r="L179" s="39"/>
      <c r="M179" s="179" t="s">
        <v>1</v>
      </c>
      <c r="N179" s="180" t="s">
        <v>44</v>
      </c>
      <c r="O179" s="77"/>
      <c r="P179" s="181">
        <f>O179*H179</f>
        <v>0</v>
      </c>
      <c r="Q179" s="181">
        <v>0</v>
      </c>
      <c r="R179" s="181">
        <f>Q179*H179</f>
        <v>0</v>
      </c>
      <c r="S179" s="181">
        <v>0</v>
      </c>
      <c r="T179" s="18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83" t="s">
        <v>270</v>
      </c>
      <c r="AT179" s="183" t="s">
        <v>258</v>
      </c>
      <c r="AU179" s="183" t="s">
        <v>90</v>
      </c>
      <c r="AY179" s="19" t="s">
        <v>255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19" t="s">
        <v>87</v>
      </c>
      <c r="BK179" s="184">
        <f>ROUND(I179*H179,2)</f>
        <v>0</v>
      </c>
      <c r="BL179" s="19" t="s">
        <v>270</v>
      </c>
      <c r="BM179" s="183" t="s">
        <v>998</v>
      </c>
    </row>
    <row r="180" s="13" customFormat="1">
      <c r="A180" s="13"/>
      <c r="B180" s="185"/>
      <c r="C180" s="13"/>
      <c r="D180" s="186" t="s">
        <v>265</v>
      </c>
      <c r="E180" s="187" t="s">
        <v>1</v>
      </c>
      <c r="F180" s="188" t="s">
        <v>267</v>
      </c>
      <c r="G180" s="13"/>
      <c r="H180" s="187" t="s">
        <v>1</v>
      </c>
      <c r="I180" s="189"/>
      <c r="J180" s="13"/>
      <c r="K180" s="13"/>
      <c r="L180" s="185"/>
      <c r="M180" s="190"/>
      <c r="N180" s="191"/>
      <c r="O180" s="191"/>
      <c r="P180" s="191"/>
      <c r="Q180" s="191"/>
      <c r="R180" s="191"/>
      <c r="S180" s="191"/>
      <c r="T180" s="19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87" t="s">
        <v>265</v>
      </c>
      <c r="AU180" s="187" t="s">
        <v>90</v>
      </c>
      <c r="AV180" s="13" t="s">
        <v>87</v>
      </c>
      <c r="AW180" s="13" t="s">
        <v>35</v>
      </c>
      <c r="AX180" s="13" t="s">
        <v>79</v>
      </c>
      <c r="AY180" s="187" t="s">
        <v>255</v>
      </c>
    </row>
    <row r="181" s="14" customFormat="1">
      <c r="A181" s="14"/>
      <c r="B181" s="193"/>
      <c r="C181" s="14"/>
      <c r="D181" s="186" t="s">
        <v>265</v>
      </c>
      <c r="E181" s="194" t="s">
        <v>1</v>
      </c>
      <c r="F181" s="195" t="s">
        <v>90</v>
      </c>
      <c r="G181" s="14"/>
      <c r="H181" s="196">
        <v>2</v>
      </c>
      <c r="I181" s="197"/>
      <c r="J181" s="14"/>
      <c r="K181" s="14"/>
      <c r="L181" s="193"/>
      <c r="M181" s="198"/>
      <c r="N181" s="199"/>
      <c r="O181" s="199"/>
      <c r="P181" s="199"/>
      <c r="Q181" s="199"/>
      <c r="R181" s="199"/>
      <c r="S181" s="199"/>
      <c r="T181" s="20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194" t="s">
        <v>265</v>
      </c>
      <c r="AU181" s="194" t="s">
        <v>90</v>
      </c>
      <c r="AV181" s="14" t="s">
        <v>90</v>
      </c>
      <c r="AW181" s="14" t="s">
        <v>35</v>
      </c>
      <c r="AX181" s="14" t="s">
        <v>79</v>
      </c>
      <c r="AY181" s="194" t="s">
        <v>255</v>
      </c>
    </row>
    <row r="182" s="15" customFormat="1">
      <c r="A182" s="15"/>
      <c r="B182" s="201"/>
      <c r="C182" s="15"/>
      <c r="D182" s="186" t="s">
        <v>265</v>
      </c>
      <c r="E182" s="202" t="s">
        <v>1</v>
      </c>
      <c r="F182" s="203" t="s">
        <v>269</v>
      </c>
      <c r="G182" s="15"/>
      <c r="H182" s="204">
        <v>2</v>
      </c>
      <c r="I182" s="205"/>
      <c r="J182" s="15"/>
      <c r="K182" s="15"/>
      <c r="L182" s="201"/>
      <c r="M182" s="206"/>
      <c r="N182" s="207"/>
      <c r="O182" s="207"/>
      <c r="P182" s="207"/>
      <c r="Q182" s="207"/>
      <c r="R182" s="207"/>
      <c r="S182" s="207"/>
      <c r="T182" s="208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02" t="s">
        <v>265</v>
      </c>
      <c r="AU182" s="202" t="s">
        <v>90</v>
      </c>
      <c r="AV182" s="15" t="s">
        <v>270</v>
      </c>
      <c r="AW182" s="15" t="s">
        <v>35</v>
      </c>
      <c r="AX182" s="15" t="s">
        <v>87</v>
      </c>
      <c r="AY182" s="202" t="s">
        <v>255</v>
      </c>
    </row>
    <row r="183" s="2" customFormat="1" ht="49.05" customHeight="1">
      <c r="A183" s="38"/>
      <c r="B183" s="171"/>
      <c r="C183" s="209" t="s">
        <v>263</v>
      </c>
      <c r="D183" s="209" t="s">
        <v>277</v>
      </c>
      <c r="E183" s="210" t="s">
        <v>999</v>
      </c>
      <c r="F183" s="211" t="s">
        <v>1000</v>
      </c>
      <c r="G183" s="212" t="s">
        <v>261</v>
      </c>
      <c r="H183" s="213">
        <v>2</v>
      </c>
      <c r="I183" s="214"/>
      <c r="J183" s="215">
        <f>ROUND(I183*H183,2)</f>
        <v>0</v>
      </c>
      <c r="K183" s="211" t="s">
        <v>1</v>
      </c>
      <c r="L183" s="216"/>
      <c r="M183" s="217" t="s">
        <v>1</v>
      </c>
      <c r="N183" s="218" t="s">
        <v>44</v>
      </c>
      <c r="O183" s="77"/>
      <c r="P183" s="181">
        <f>O183*H183</f>
        <v>0</v>
      </c>
      <c r="Q183" s="181">
        <v>0</v>
      </c>
      <c r="R183" s="181">
        <f>Q183*H183</f>
        <v>0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280</v>
      </c>
      <c r="AT183" s="183" t="s">
        <v>277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270</v>
      </c>
      <c r="BM183" s="183" t="s">
        <v>1001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267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90</v>
      </c>
      <c r="G185" s="14"/>
      <c r="H185" s="196">
        <v>2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79</v>
      </c>
      <c r="AY185" s="194" t="s">
        <v>255</v>
      </c>
    </row>
    <row r="186" s="15" customFormat="1">
      <c r="A186" s="15"/>
      <c r="B186" s="201"/>
      <c r="C186" s="15"/>
      <c r="D186" s="186" t="s">
        <v>265</v>
      </c>
      <c r="E186" s="202" t="s">
        <v>1</v>
      </c>
      <c r="F186" s="203" t="s">
        <v>269</v>
      </c>
      <c r="G186" s="15"/>
      <c r="H186" s="204">
        <v>2</v>
      </c>
      <c r="I186" s="205"/>
      <c r="J186" s="15"/>
      <c r="K186" s="15"/>
      <c r="L186" s="201"/>
      <c r="M186" s="206"/>
      <c r="N186" s="207"/>
      <c r="O186" s="207"/>
      <c r="P186" s="207"/>
      <c r="Q186" s="207"/>
      <c r="R186" s="207"/>
      <c r="S186" s="207"/>
      <c r="T186" s="20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02" t="s">
        <v>265</v>
      </c>
      <c r="AU186" s="202" t="s">
        <v>90</v>
      </c>
      <c r="AV186" s="15" t="s">
        <v>270</v>
      </c>
      <c r="AW186" s="15" t="s">
        <v>35</v>
      </c>
      <c r="AX186" s="15" t="s">
        <v>87</v>
      </c>
      <c r="AY186" s="202" t="s">
        <v>255</v>
      </c>
    </row>
    <row r="187" s="2" customFormat="1" ht="24.15" customHeight="1">
      <c r="A187" s="38"/>
      <c r="B187" s="171"/>
      <c r="C187" s="209" t="s">
        <v>337</v>
      </c>
      <c r="D187" s="209" t="s">
        <v>277</v>
      </c>
      <c r="E187" s="210" t="s">
        <v>430</v>
      </c>
      <c r="F187" s="211" t="s">
        <v>431</v>
      </c>
      <c r="G187" s="212" t="s">
        <v>261</v>
      </c>
      <c r="H187" s="213">
        <v>2</v>
      </c>
      <c r="I187" s="214"/>
      <c r="J187" s="215">
        <f>ROUND(I187*H187,2)</f>
        <v>0</v>
      </c>
      <c r="K187" s="211" t="s">
        <v>1</v>
      </c>
      <c r="L187" s="216"/>
      <c r="M187" s="217" t="s">
        <v>1</v>
      </c>
      <c r="N187" s="218" t="s">
        <v>44</v>
      </c>
      <c r="O187" s="77"/>
      <c r="P187" s="181">
        <f>O187*H187</f>
        <v>0</v>
      </c>
      <c r="Q187" s="181">
        <v>0</v>
      </c>
      <c r="R187" s="181">
        <f>Q187*H187</f>
        <v>0</v>
      </c>
      <c r="S187" s="181">
        <v>0</v>
      </c>
      <c r="T187" s="18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83" t="s">
        <v>280</v>
      </c>
      <c r="AT187" s="183" t="s">
        <v>277</v>
      </c>
      <c r="AU187" s="183" t="s">
        <v>90</v>
      </c>
      <c r="AY187" s="19" t="s">
        <v>255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19" t="s">
        <v>87</v>
      </c>
      <c r="BK187" s="184">
        <f>ROUND(I187*H187,2)</f>
        <v>0</v>
      </c>
      <c r="BL187" s="19" t="s">
        <v>270</v>
      </c>
      <c r="BM187" s="183" t="s">
        <v>1002</v>
      </c>
    </row>
    <row r="188" s="13" customFormat="1">
      <c r="A188" s="13"/>
      <c r="B188" s="185"/>
      <c r="C188" s="13"/>
      <c r="D188" s="186" t="s">
        <v>265</v>
      </c>
      <c r="E188" s="187" t="s">
        <v>1</v>
      </c>
      <c r="F188" s="188" t="s">
        <v>267</v>
      </c>
      <c r="G188" s="13"/>
      <c r="H188" s="187" t="s">
        <v>1</v>
      </c>
      <c r="I188" s="189"/>
      <c r="J188" s="13"/>
      <c r="K188" s="13"/>
      <c r="L188" s="185"/>
      <c r="M188" s="190"/>
      <c r="N188" s="191"/>
      <c r="O188" s="191"/>
      <c r="P188" s="191"/>
      <c r="Q188" s="191"/>
      <c r="R188" s="191"/>
      <c r="S188" s="191"/>
      <c r="T188" s="19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87" t="s">
        <v>265</v>
      </c>
      <c r="AU188" s="187" t="s">
        <v>90</v>
      </c>
      <c r="AV188" s="13" t="s">
        <v>87</v>
      </c>
      <c r="AW188" s="13" t="s">
        <v>35</v>
      </c>
      <c r="AX188" s="13" t="s">
        <v>79</v>
      </c>
      <c r="AY188" s="187" t="s">
        <v>255</v>
      </c>
    </row>
    <row r="189" s="13" customFormat="1">
      <c r="A189" s="13"/>
      <c r="B189" s="185"/>
      <c r="C189" s="13"/>
      <c r="D189" s="186" t="s">
        <v>265</v>
      </c>
      <c r="E189" s="187" t="s">
        <v>1</v>
      </c>
      <c r="F189" s="188" t="s">
        <v>433</v>
      </c>
      <c r="G189" s="13"/>
      <c r="H189" s="187" t="s">
        <v>1</v>
      </c>
      <c r="I189" s="189"/>
      <c r="J189" s="13"/>
      <c r="K189" s="13"/>
      <c r="L189" s="185"/>
      <c r="M189" s="190"/>
      <c r="N189" s="191"/>
      <c r="O189" s="191"/>
      <c r="P189" s="191"/>
      <c r="Q189" s="191"/>
      <c r="R189" s="191"/>
      <c r="S189" s="191"/>
      <c r="T189" s="19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87" t="s">
        <v>265</v>
      </c>
      <c r="AU189" s="187" t="s">
        <v>90</v>
      </c>
      <c r="AV189" s="13" t="s">
        <v>87</v>
      </c>
      <c r="AW189" s="13" t="s">
        <v>35</v>
      </c>
      <c r="AX189" s="13" t="s">
        <v>79</v>
      </c>
      <c r="AY189" s="187" t="s">
        <v>255</v>
      </c>
    </row>
    <row r="190" s="14" customFormat="1">
      <c r="A190" s="14"/>
      <c r="B190" s="193"/>
      <c r="C190" s="14"/>
      <c r="D190" s="186" t="s">
        <v>265</v>
      </c>
      <c r="E190" s="194" t="s">
        <v>1</v>
      </c>
      <c r="F190" s="195" t="s">
        <v>90</v>
      </c>
      <c r="G190" s="14"/>
      <c r="H190" s="196">
        <v>2</v>
      </c>
      <c r="I190" s="197"/>
      <c r="J190" s="14"/>
      <c r="K190" s="14"/>
      <c r="L190" s="193"/>
      <c r="M190" s="198"/>
      <c r="N190" s="199"/>
      <c r="O190" s="199"/>
      <c r="P190" s="199"/>
      <c r="Q190" s="199"/>
      <c r="R190" s="199"/>
      <c r="S190" s="199"/>
      <c r="T190" s="20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194" t="s">
        <v>265</v>
      </c>
      <c r="AU190" s="194" t="s">
        <v>90</v>
      </c>
      <c r="AV190" s="14" t="s">
        <v>90</v>
      </c>
      <c r="AW190" s="14" t="s">
        <v>35</v>
      </c>
      <c r="AX190" s="14" t="s">
        <v>79</v>
      </c>
      <c r="AY190" s="194" t="s">
        <v>255</v>
      </c>
    </row>
    <row r="191" s="15" customFormat="1">
      <c r="A191" s="15"/>
      <c r="B191" s="201"/>
      <c r="C191" s="15"/>
      <c r="D191" s="186" t="s">
        <v>265</v>
      </c>
      <c r="E191" s="202" t="s">
        <v>1</v>
      </c>
      <c r="F191" s="203" t="s">
        <v>269</v>
      </c>
      <c r="G191" s="15"/>
      <c r="H191" s="204">
        <v>2</v>
      </c>
      <c r="I191" s="205"/>
      <c r="J191" s="15"/>
      <c r="K191" s="15"/>
      <c r="L191" s="201"/>
      <c r="M191" s="206"/>
      <c r="N191" s="207"/>
      <c r="O191" s="207"/>
      <c r="P191" s="207"/>
      <c r="Q191" s="207"/>
      <c r="R191" s="207"/>
      <c r="S191" s="207"/>
      <c r="T191" s="20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02" t="s">
        <v>265</v>
      </c>
      <c r="AU191" s="202" t="s">
        <v>90</v>
      </c>
      <c r="AV191" s="15" t="s">
        <v>270</v>
      </c>
      <c r="AW191" s="15" t="s">
        <v>35</v>
      </c>
      <c r="AX191" s="15" t="s">
        <v>87</v>
      </c>
      <c r="AY191" s="202" t="s">
        <v>255</v>
      </c>
    </row>
    <row r="192" s="2" customFormat="1" ht="33" customHeight="1">
      <c r="A192" s="38"/>
      <c r="B192" s="171"/>
      <c r="C192" s="209" t="s">
        <v>340</v>
      </c>
      <c r="D192" s="209" t="s">
        <v>277</v>
      </c>
      <c r="E192" s="210" t="s">
        <v>435</v>
      </c>
      <c r="F192" s="211" t="s">
        <v>436</v>
      </c>
      <c r="G192" s="212" t="s">
        <v>261</v>
      </c>
      <c r="H192" s="213">
        <v>1</v>
      </c>
      <c r="I192" s="214"/>
      <c r="J192" s="215">
        <f>ROUND(I192*H192,2)</f>
        <v>0</v>
      </c>
      <c r="K192" s="211" t="s">
        <v>1</v>
      </c>
      <c r="L192" s="216"/>
      <c r="M192" s="217" t="s">
        <v>1</v>
      </c>
      <c r="N192" s="218" t="s">
        <v>44</v>
      </c>
      <c r="O192" s="77"/>
      <c r="P192" s="181">
        <f>O192*H192</f>
        <v>0</v>
      </c>
      <c r="Q192" s="181">
        <v>0</v>
      </c>
      <c r="R192" s="181">
        <f>Q192*H192</f>
        <v>0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280</v>
      </c>
      <c r="AT192" s="183" t="s">
        <v>277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270</v>
      </c>
      <c r="BM192" s="183" t="s">
        <v>1003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267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4" customFormat="1">
      <c r="A194" s="14"/>
      <c r="B194" s="193"/>
      <c r="C194" s="14"/>
      <c r="D194" s="186" t="s">
        <v>265</v>
      </c>
      <c r="E194" s="194" t="s">
        <v>1</v>
      </c>
      <c r="F194" s="195" t="s">
        <v>87</v>
      </c>
      <c r="G194" s="14"/>
      <c r="H194" s="196">
        <v>1</v>
      </c>
      <c r="I194" s="197"/>
      <c r="J194" s="14"/>
      <c r="K194" s="14"/>
      <c r="L194" s="193"/>
      <c r="M194" s="198"/>
      <c r="N194" s="199"/>
      <c r="O194" s="199"/>
      <c r="P194" s="199"/>
      <c r="Q194" s="199"/>
      <c r="R194" s="199"/>
      <c r="S194" s="199"/>
      <c r="T194" s="20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194" t="s">
        <v>265</v>
      </c>
      <c r="AU194" s="194" t="s">
        <v>90</v>
      </c>
      <c r="AV194" s="14" t="s">
        <v>90</v>
      </c>
      <c r="AW194" s="14" t="s">
        <v>35</v>
      </c>
      <c r="AX194" s="14" t="s">
        <v>79</v>
      </c>
      <c r="AY194" s="194" t="s">
        <v>255</v>
      </c>
    </row>
    <row r="195" s="15" customFormat="1">
      <c r="A195" s="15"/>
      <c r="B195" s="201"/>
      <c r="C195" s="15"/>
      <c r="D195" s="186" t="s">
        <v>265</v>
      </c>
      <c r="E195" s="202" t="s">
        <v>1</v>
      </c>
      <c r="F195" s="203" t="s">
        <v>269</v>
      </c>
      <c r="G195" s="15"/>
      <c r="H195" s="204">
        <v>1</v>
      </c>
      <c r="I195" s="205"/>
      <c r="J195" s="15"/>
      <c r="K195" s="15"/>
      <c r="L195" s="201"/>
      <c r="M195" s="206"/>
      <c r="N195" s="207"/>
      <c r="O195" s="207"/>
      <c r="P195" s="207"/>
      <c r="Q195" s="207"/>
      <c r="R195" s="207"/>
      <c r="S195" s="207"/>
      <c r="T195" s="208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02" t="s">
        <v>265</v>
      </c>
      <c r="AU195" s="202" t="s">
        <v>90</v>
      </c>
      <c r="AV195" s="15" t="s">
        <v>270</v>
      </c>
      <c r="AW195" s="15" t="s">
        <v>35</v>
      </c>
      <c r="AX195" s="15" t="s">
        <v>87</v>
      </c>
      <c r="AY195" s="202" t="s">
        <v>255</v>
      </c>
    </row>
    <row r="196" s="2" customFormat="1" ht="37.8" customHeight="1">
      <c r="A196" s="38"/>
      <c r="B196" s="171"/>
      <c r="C196" s="209" t="s">
        <v>343</v>
      </c>
      <c r="D196" s="209" t="s">
        <v>277</v>
      </c>
      <c r="E196" s="210" t="s">
        <v>439</v>
      </c>
      <c r="F196" s="211" t="s">
        <v>440</v>
      </c>
      <c r="G196" s="212" t="s">
        <v>261</v>
      </c>
      <c r="H196" s="213">
        <v>4</v>
      </c>
      <c r="I196" s="214"/>
      <c r="J196" s="215">
        <f>ROUND(I196*H196,2)</f>
        <v>0</v>
      </c>
      <c r="K196" s="211" t="s">
        <v>1</v>
      </c>
      <c r="L196" s="216"/>
      <c r="M196" s="217" t="s">
        <v>1</v>
      </c>
      <c r="N196" s="218" t="s">
        <v>44</v>
      </c>
      <c r="O196" s="77"/>
      <c r="P196" s="181">
        <f>O196*H196</f>
        <v>0</v>
      </c>
      <c r="Q196" s="181">
        <v>0</v>
      </c>
      <c r="R196" s="181">
        <f>Q196*H196</f>
        <v>0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280</v>
      </c>
      <c r="AT196" s="183" t="s">
        <v>277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270</v>
      </c>
      <c r="BM196" s="183" t="s">
        <v>1004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267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270</v>
      </c>
      <c r="G198" s="14"/>
      <c r="H198" s="196">
        <v>4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79</v>
      </c>
      <c r="AY198" s="194" t="s">
        <v>255</v>
      </c>
    </row>
    <row r="199" s="15" customFormat="1">
      <c r="A199" s="15"/>
      <c r="B199" s="201"/>
      <c r="C199" s="15"/>
      <c r="D199" s="186" t="s">
        <v>265</v>
      </c>
      <c r="E199" s="202" t="s">
        <v>1</v>
      </c>
      <c r="F199" s="203" t="s">
        <v>269</v>
      </c>
      <c r="G199" s="15"/>
      <c r="H199" s="204">
        <v>4</v>
      </c>
      <c r="I199" s="205"/>
      <c r="J199" s="15"/>
      <c r="K199" s="15"/>
      <c r="L199" s="201"/>
      <c r="M199" s="206"/>
      <c r="N199" s="207"/>
      <c r="O199" s="207"/>
      <c r="P199" s="207"/>
      <c r="Q199" s="207"/>
      <c r="R199" s="207"/>
      <c r="S199" s="207"/>
      <c r="T199" s="208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02" t="s">
        <v>265</v>
      </c>
      <c r="AU199" s="202" t="s">
        <v>90</v>
      </c>
      <c r="AV199" s="15" t="s">
        <v>270</v>
      </c>
      <c r="AW199" s="15" t="s">
        <v>35</v>
      </c>
      <c r="AX199" s="15" t="s">
        <v>87</v>
      </c>
      <c r="AY199" s="202" t="s">
        <v>255</v>
      </c>
    </row>
    <row r="200" s="2" customFormat="1" ht="37.8" customHeight="1">
      <c r="A200" s="38"/>
      <c r="B200" s="171"/>
      <c r="C200" s="209" t="s">
        <v>348</v>
      </c>
      <c r="D200" s="209" t="s">
        <v>277</v>
      </c>
      <c r="E200" s="210" t="s">
        <v>1005</v>
      </c>
      <c r="F200" s="211" t="s">
        <v>1006</v>
      </c>
      <c r="G200" s="212" t="s">
        <v>261</v>
      </c>
      <c r="H200" s="213">
        <v>1</v>
      </c>
      <c r="I200" s="214"/>
      <c r="J200" s="215">
        <f>ROUND(I200*H200,2)</f>
        <v>0</v>
      </c>
      <c r="K200" s="211" t="s">
        <v>1</v>
      </c>
      <c r="L200" s="216"/>
      <c r="M200" s="217" t="s">
        <v>1</v>
      </c>
      <c r="N200" s="218" t="s">
        <v>44</v>
      </c>
      <c r="O200" s="77"/>
      <c r="P200" s="181">
        <f>O200*H200</f>
        <v>0</v>
      </c>
      <c r="Q200" s="181">
        <v>0</v>
      </c>
      <c r="R200" s="181">
        <f>Q200*H200</f>
        <v>0</v>
      </c>
      <c r="S200" s="181">
        <v>0</v>
      </c>
      <c r="T200" s="18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83" t="s">
        <v>280</v>
      </c>
      <c r="AT200" s="183" t="s">
        <v>277</v>
      </c>
      <c r="AU200" s="183" t="s">
        <v>90</v>
      </c>
      <c r="AY200" s="19" t="s">
        <v>255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19" t="s">
        <v>87</v>
      </c>
      <c r="BK200" s="184">
        <f>ROUND(I200*H200,2)</f>
        <v>0</v>
      </c>
      <c r="BL200" s="19" t="s">
        <v>270</v>
      </c>
      <c r="BM200" s="183" t="s">
        <v>1007</v>
      </c>
    </row>
    <row r="201" s="13" customFormat="1">
      <c r="A201" s="13"/>
      <c r="B201" s="185"/>
      <c r="C201" s="13"/>
      <c r="D201" s="186" t="s">
        <v>265</v>
      </c>
      <c r="E201" s="187" t="s">
        <v>1</v>
      </c>
      <c r="F201" s="188" t="s">
        <v>267</v>
      </c>
      <c r="G201" s="13"/>
      <c r="H201" s="187" t="s">
        <v>1</v>
      </c>
      <c r="I201" s="189"/>
      <c r="J201" s="13"/>
      <c r="K201" s="13"/>
      <c r="L201" s="185"/>
      <c r="M201" s="190"/>
      <c r="N201" s="191"/>
      <c r="O201" s="191"/>
      <c r="P201" s="191"/>
      <c r="Q201" s="191"/>
      <c r="R201" s="191"/>
      <c r="S201" s="191"/>
      <c r="T201" s="19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87" t="s">
        <v>265</v>
      </c>
      <c r="AU201" s="187" t="s">
        <v>90</v>
      </c>
      <c r="AV201" s="13" t="s">
        <v>87</v>
      </c>
      <c r="AW201" s="13" t="s">
        <v>35</v>
      </c>
      <c r="AX201" s="13" t="s">
        <v>79</v>
      </c>
      <c r="AY201" s="187" t="s">
        <v>255</v>
      </c>
    </row>
    <row r="202" s="14" customFormat="1">
      <c r="A202" s="14"/>
      <c r="B202" s="193"/>
      <c r="C202" s="14"/>
      <c r="D202" s="186" t="s">
        <v>265</v>
      </c>
      <c r="E202" s="194" t="s">
        <v>1</v>
      </c>
      <c r="F202" s="195" t="s">
        <v>87</v>
      </c>
      <c r="G202" s="14"/>
      <c r="H202" s="196">
        <v>1</v>
      </c>
      <c r="I202" s="197"/>
      <c r="J202" s="14"/>
      <c r="K202" s="14"/>
      <c r="L202" s="193"/>
      <c r="M202" s="198"/>
      <c r="N202" s="199"/>
      <c r="O202" s="199"/>
      <c r="P202" s="199"/>
      <c r="Q202" s="199"/>
      <c r="R202" s="199"/>
      <c r="S202" s="199"/>
      <c r="T202" s="20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194" t="s">
        <v>265</v>
      </c>
      <c r="AU202" s="194" t="s">
        <v>90</v>
      </c>
      <c r="AV202" s="14" t="s">
        <v>90</v>
      </c>
      <c r="AW202" s="14" t="s">
        <v>35</v>
      </c>
      <c r="AX202" s="14" t="s">
        <v>79</v>
      </c>
      <c r="AY202" s="194" t="s">
        <v>255</v>
      </c>
    </row>
    <row r="203" s="15" customFormat="1">
      <c r="A203" s="15"/>
      <c r="B203" s="201"/>
      <c r="C203" s="15"/>
      <c r="D203" s="186" t="s">
        <v>265</v>
      </c>
      <c r="E203" s="202" t="s">
        <v>1</v>
      </c>
      <c r="F203" s="203" t="s">
        <v>269</v>
      </c>
      <c r="G203" s="15"/>
      <c r="H203" s="204">
        <v>1</v>
      </c>
      <c r="I203" s="205"/>
      <c r="J203" s="15"/>
      <c r="K203" s="15"/>
      <c r="L203" s="201"/>
      <c r="M203" s="206"/>
      <c r="N203" s="207"/>
      <c r="O203" s="207"/>
      <c r="P203" s="207"/>
      <c r="Q203" s="207"/>
      <c r="R203" s="207"/>
      <c r="S203" s="207"/>
      <c r="T203" s="208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02" t="s">
        <v>265</v>
      </c>
      <c r="AU203" s="202" t="s">
        <v>90</v>
      </c>
      <c r="AV203" s="15" t="s">
        <v>270</v>
      </c>
      <c r="AW203" s="15" t="s">
        <v>35</v>
      </c>
      <c r="AX203" s="15" t="s">
        <v>87</v>
      </c>
      <c r="AY203" s="202" t="s">
        <v>255</v>
      </c>
    </row>
    <row r="204" s="2" customFormat="1" ht="37.8" customHeight="1">
      <c r="A204" s="38"/>
      <c r="B204" s="171"/>
      <c r="C204" s="209" t="s">
        <v>7</v>
      </c>
      <c r="D204" s="209" t="s">
        <v>277</v>
      </c>
      <c r="E204" s="210" t="s">
        <v>1008</v>
      </c>
      <c r="F204" s="211" t="s">
        <v>1009</v>
      </c>
      <c r="G204" s="212" t="s">
        <v>261</v>
      </c>
      <c r="H204" s="213">
        <v>1</v>
      </c>
      <c r="I204" s="214"/>
      <c r="J204" s="215">
        <f>ROUND(I204*H204,2)</f>
        <v>0</v>
      </c>
      <c r="K204" s="211" t="s">
        <v>1</v>
      </c>
      <c r="L204" s="216"/>
      <c r="M204" s="217" t="s">
        <v>1</v>
      </c>
      <c r="N204" s="218" t="s">
        <v>44</v>
      </c>
      <c r="O204" s="77"/>
      <c r="P204" s="181">
        <f>O204*H204</f>
        <v>0</v>
      </c>
      <c r="Q204" s="181">
        <v>0</v>
      </c>
      <c r="R204" s="181">
        <f>Q204*H204</f>
        <v>0</v>
      </c>
      <c r="S204" s="181">
        <v>0</v>
      </c>
      <c r="T204" s="18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83" t="s">
        <v>280</v>
      </c>
      <c r="AT204" s="183" t="s">
        <v>277</v>
      </c>
      <c r="AU204" s="183" t="s">
        <v>90</v>
      </c>
      <c r="AY204" s="19" t="s">
        <v>255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19" t="s">
        <v>87</v>
      </c>
      <c r="BK204" s="184">
        <f>ROUND(I204*H204,2)</f>
        <v>0</v>
      </c>
      <c r="BL204" s="19" t="s">
        <v>270</v>
      </c>
      <c r="BM204" s="183" t="s">
        <v>1010</v>
      </c>
    </row>
    <row r="205" s="13" customFormat="1">
      <c r="A205" s="13"/>
      <c r="B205" s="185"/>
      <c r="C205" s="13"/>
      <c r="D205" s="186" t="s">
        <v>265</v>
      </c>
      <c r="E205" s="187" t="s">
        <v>1</v>
      </c>
      <c r="F205" s="188" t="s">
        <v>267</v>
      </c>
      <c r="G205" s="13"/>
      <c r="H205" s="187" t="s">
        <v>1</v>
      </c>
      <c r="I205" s="189"/>
      <c r="J205" s="13"/>
      <c r="K205" s="13"/>
      <c r="L205" s="185"/>
      <c r="M205" s="190"/>
      <c r="N205" s="191"/>
      <c r="O205" s="191"/>
      <c r="P205" s="191"/>
      <c r="Q205" s="191"/>
      <c r="R205" s="191"/>
      <c r="S205" s="191"/>
      <c r="T205" s="19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87" t="s">
        <v>265</v>
      </c>
      <c r="AU205" s="187" t="s">
        <v>90</v>
      </c>
      <c r="AV205" s="13" t="s">
        <v>87</v>
      </c>
      <c r="AW205" s="13" t="s">
        <v>35</v>
      </c>
      <c r="AX205" s="13" t="s">
        <v>79</v>
      </c>
      <c r="AY205" s="187" t="s">
        <v>255</v>
      </c>
    </row>
    <row r="206" s="14" customFormat="1">
      <c r="A206" s="14"/>
      <c r="B206" s="193"/>
      <c r="C206" s="14"/>
      <c r="D206" s="186" t="s">
        <v>265</v>
      </c>
      <c r="E206" s="194" t="s">
        <v>1</v>
      </c>
      <c r="F206" s="195" t="s">
        <v>87</v>
      </c>
      <c r="G206" s="14"/>
      <c r="H206" s="196">
        <v>1</v>
      </c>
      <c r="I206" s="197"/>
      <c r="J206" s="14"/>
      <c r="K206" s="14"/>
      <c r="L206" s="193"/>
      <c r="M206" s="198"/>
      <c r="N206" s="199"/>
      <c r="O206" s="199"/>
      <c r="P206" s="199"/>
      <c r="Q206" s="199"/>
      <c r="R206" s="199"/>
      <c r="S206" s="199"/>
      <c r="T206" s="20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194" t="s">
        <v>265</v>
      </c>
      <c r="AU206" s="194" t="s">
        <v>90</v>
      </c>
      <c r="AV206" s="14" t="s">
        <v>90</v>
      </c>
      <c r="AW206" s="14" t="s">
        <v>35</v>
      </c>
      <c r="AX206" s="14" t="s">
        <v>79</v>
      </c>
      <c r="AY206" s="194" t="s">
        <v>255</v>
      </c>
    </row>
    <row r="207" s="15" customFormat="1">
      <c r="A207" s="15"/>
      <c r="B207" s="201"/>
      <c r="C207" s="15"/>
      <c r="D207" s="186" t="s">
        <v>265</v>
      </c>
      <c r="E207" s="202" t="s">
        <v>1</v>
      </c>
      <c r="F207" s="203" t="s">
        <v>269</v>
      </c>
      <c r="G207" s="15"/>
      <c r="H207" s="204">
        <v>1</v>
      </c>
      <c r="I207" s="205"/>
      <c r="J207" s="15"/>
      <c r="K207" s="15"/>
      <c r="L207" s="201"/>
      <c r="M207" s="206"/>
      <c r="N207" s="207"/>
      <c r="O207" s="207"/>
      <c r="P207" s="207"/>
      <c r="Q207" s="207"/>
      <c r="R207" s="207"/>
      <c r="S207" s="207"/>
      <c r="T207" s="208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02" t="s">
        <v>265</v>
      </c>
      <c r="AU207" s="202" t="s">
        <v>90</v>
      </c>
      <c r="AV207" s="15" t="s">
        <v>270</v>
      </c>
      <c r="AW207" s="15" t="s">
        <v>35</v>
      </c>
      <c r="AX207" s="15" t="s">
        <v>87</v>
      </c>
      <c r="AY207" s="202" t="s">
        <v>255</v>
      </c>
    </row>
    <row r="208" s="2" customFormat="1" ht="49.05" customHeight="1">
      <c r="A208" s="38"/>
      <c r="B208" s="171"/>
      <c r="C208" s="172" t="s">
        <v>357</v>
      </c>
      <c r="D208" s="172" t="s">
        <v>258</v>
      </c>
      <c r="E208" s="173" t="s">
        <v>443</v>
      </c>
      <c r="F208" s="174" t="s">
        <v>444</v>
      </c>
      <c r="G208" s="175" t="s">
        <v>261</v>
      </c>
      <c r="H208" s="176">
        <v>18</v>
      </c>
      <c r="I208" s="177"/>
      <c r="J208" s="178">
        <f>ROUND(I208*H208,2)</f>
        <v>0</v>
      </c>
      <c r="K208" s="174" t="s">
        <v>262</v>
      </c>
      <c r="L208" s="39"/>
      <c r="M208" s="179" t="s">
        <v>1</v>
      </c>
      <c r="N208" s="180" t="s">
        <v>44</v>
      </c>
      <c r="O208" s="77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83" t="s">
        <v>270</v>
      </c>
      <c r="AT208" s="183" t="s">
        <v>258</v>
      </c>
      <c r="AU208" s="183" t="s">
        <v>90</v>
      </c>
      <c r="AY208" s="19" t="s">
        <v>255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19" t="s">
        <v>87</v>
      </c>
      <c r="BK208" s="184">
        <f>ROUND(I208*H208,2)</f>
        <v>0</v>
      </c>
      <c r="BL208" s="19" t="s">
        <v>270</v>
      </c>
      <c r="BM208" s="183" t="s">
        <v>1011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267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340</v>
      </c>
      <c r="G210" s="14"/>
      <c r="H210" s="196">
        <v>18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18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24.15" customHeight="1">
      <c r="A212" s="38"/>
      <c r="B212" s="171"/>
      <c r="C212" s="209" t="s">
        <v>362</v>
      </c>
      <c r="D212" s="209" t="s">
        <v>277</v>
      </c>
      <c r="E212" s="210" t="s">
        <v>447</v>
      </c>
      <c r="F212" s="211" t="s">
        <v>448</v>
      </c>
      <c r="G212" s="212" t="s">
        <v>261</v>
      </c>
      <c r="H212" s="213">
        <v>18</v>
      </c>
      <c r="I212" s="214"/>
      <c r="J212" s="215">
        <f>ROUND(I212*H212,2)</f>
        <v>0</v>
      </c>
      <c r="K212" s="211" t="s">
        <v>1</v>
      </c>
      <c r="L212" s="216"/>
      <c r="M212" s="217" t="s">
        <v>1</v>
      </c>
      <c r="N212" s="218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280</v>
      </c>
      <c r="AT212" s="183" t="s">
        <v>277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270</v>
      </c>
      <c r="BM212" s="183" t="s">
        <v>1012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267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340</v>
      </c>
      <c r="G214" s="14"/>
      <c r="H214" s="196">
        <v>18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18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49.05" customHeight="1">
      <c r="A216" s="38"/>
      <c r="B216" s="171"/>
      <c r="C216" s="172" t="s">
        <v>366</v>
      </c>
      <c r="D216" s="172" t="s">
        <v>258</v>
      </c>
      <c r="E216" s="173" t="s">
        <v>451</v>
      </c>
      <c r="F216" s="174" t="s">
        <v>452</v>
      </c>
      <c r="G216" s="175" t="s">
        <v>261</v>
      </c>
      <c r="H216" s="176">
        <v>5</v>
      </c>
      <c r="I216" s="177"/>
      <c r="J216" s="178">
        <f>ROUND(I216*H216,2)</f>
        <v>0</v>
      </c>
      <c r="K216" s="174" t="s">
        <v>262</v>
      </c>
      <c r="L216" s="39"/>
      <c r="M216" s="179" t="s">
        <v>1</v>
      </c>
      <c r="N216" s="180" t="s">
        <v>44</v>
      </c>
      <c r="O216" s="77"/>
      <c r="P216" s="181">
        <f>O216*H216</f>
        <v>0</v>
      </c>
      <c r="Q216" s="181">
        <v>0</v>
      </c>
      <c r="R216" s="181">
        <f>Q216*H216</f>
        <v>0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270</v>
      </c>
      <c r="AT216" s="183" t="s">
        <v>258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270</v>
      </c>
      <c r="BM216" s="183" t="s">
        <v>1013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267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282</v>
      </c>
      <c r="G218" s="14"/>
      <c r="H218" s="196">
        <v>5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5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209" t="s">
        <v>371</v>
      </c>
      <c r="D220" s="209" t="s">
        <v>277</v>
      </c>
      <c r="E220" s="210" t="s">
        <v>455</v>
      </c>
      <c r="F220" s="211" t="s">
        <v>456</v>
      </c>
      <c r="G220" s="212" t="s">
        <v>261</v>
      </c>
      <c r="H220" s="213">
        <v>5</v>
      </c>
      <c r="I220" s="214"/>
      <c r="J220" s="215">
        <f>ROUND(I220*H220,2)</f>
        <v>0</v>
      </c>
      <c r="K220" s="211" t="s">
        <v>1</v>
      </c>
      <c r="L220" s="216"/>
      <c r="M220" s="217" t="s">
        <v>1</v>
      </c>
      <c r="N220" s="218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280</v>
      </c>
      <c r="AT220" s="183" t="s">
        <v>277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270</v>
      </c>
      <c r="BM220" s="183" t="s">
        <v>1014</v>
      </c>
    </row>
    <row r="221" s="13" customFormat="1">
      <c r="A221" s="13"/>
      <c r="B221" s="185"/>
      <c r="C221" s="13"/>
      <c r="D221" s="186" t="s">
        <v>265</v>
      </c>
      <c r="E221" s="187" t="s">
        <v>1</v>
      </c>
      <c r="F221" s="188" t="s">
        <v>267</v>
      </c>
      <c r="G221" s="13"/>
      <c r="H221" s="187" t="s">
        <v>1</v>
      </c>
      <c r="I221" s="189"/>
      <c r="J221" s="13"/>
      <c r="K221" s="13"/>
      <c r="L221" s="185"/>
      <c r="M221" s="190"/>
      <c r="N221" s="191"/>
      <c r="O221" s="191"/>
      <c r="P221" s="191"/>
      <c r="Q221" s="191"/>
      <c r="R221" s="191"/>
      <c r="S221" s="191"/>
      <c r="T221" s="19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87" t="s">
        <v>265</v>
      </c>
      <c r="AU221" s="187" t="s">
        <v>90</v>
      </c>
      <c r="AV221" s="13" t="s">
        <v>87</v>
      </c>
      <c r="AW221" s="13" t="s">
        <v>35</v>
      </c>
      <c r="AX221" s="13" t="s">
        <v>79</v>
      </c>
      <c r="AY221" s="187" t="s">
        <v>255</v>
      </c>
    </row>
    <row r="222" s="14" customFormat="1">
      <c r="A222" s="14"/>
      <c r="B222" s="193"/>
      <c r="C222" s="14"/>
      <c r="D222" s="186" t="s">
        <v>265</v>
      </c>
      <c r="E222" s="194" t="s">
        <v>1</v>
      </c>
      <c r="F222" s="195" t="s">
        <v>282</v>
      </c>
      <c r="G222" s="14"/>
      <c r="H222" s="196">
        <v>5</v>
      </c>
      <c r="I222" s="197"/>
      <c r="J222" s="14"/>
      <c r="K222" s="14"/>
      <c r="L222" s="193"/>
      <c r="M222" s="198"/>
      <c r="N222" s="199"/>
      <c r="O222" s="199"/>
      <c r="P222" s="199"/>
      <c r="Q222" s="199"/>
      <c r="R222" s="199"/>
      <c r="S222" s="199"/>
      <c r="T222" s="20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194" t="s">
        <v>265</v>
      </c>
      <c r="AU222" s="194" t="s">
        <v>90</v>
      </c>
      <c r="AV222" s="14" t="s">
        <v>90</v>
      </c>
      <c r="AW222" s="14" t="s">
        <v>35</v>
      </c>
      <c r="AX222" s="14" t="s">
        <v>79</v>
      </c>
      <c r="AY222" s="194" t="s">
        <v>255</v>
      </c>
    </row>
    <row r="223" s="15" customFormat="1">
      <c r="A223" s="15"/>
      <c r="B223" s="201"/>
      <c r="C223" s="15"/>
      <c r="D223" s="186" t="s">
        <v>265</v>
      </c>
      <c r="E223" s="202" t="s">
        <v>1</v>
      </c>
      <c r="F223" s="203" t="s">
        <v>269</v>
      </c>
      <c r="G223" s="15"/>
      <c r="H223" s="204">
        <v>5</v>
      </c>
      <c r="I223" s="205"/>
      <c r="J223" s="15"/>
      <c r="K223" s="15"/>
      <c r="L223" s="201"/>
      <c r="M223" s="206"/>
      <c r="N223" s="207"/>
      <c r="O223" s="207"/>
      <c r="P223" s="207"/>
      <c r="Q223" s="207"/>
      <c r="R223" s="207"/>
      <c r="S223" s="207"/>
      <c r="T223" s="20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02" t="s">
        <v>265</v>
      </c>
      <c r="AU223" s="202" t="s">
        <v>90</v>
      </c>
      <c r="AV223" s="15" t="s">
        <v>270</v>
      </c>
      <c r="AW223" s="15" t="s">
        <v>35</v>
      </c>
      <c r="AX223" s="15" t="s">
        <v>87</v>
      </c>
      <c r="AY223" s="202" t="s">
        <v>255</v>
      </c>
    </row>
    <row r="224" s="2" customFormat="1" ht="24.15" customHeight="1">
      <c r="A224" s="38"/>
      <c r="B224" s="171"/>
      <c r="C224" s="209" t="s">
        <v>375</v>
      </c>
      <c r="D224" s="209" t="s">
        <v>277</v>
      </c>
      <c r="E224" s="210" t="s">
        <v>476</v>
      </c>
      <c r="F224" s="211" t="s">
        <v>477</v>
      </c>
      <c r="G224" s="212" t="s">
        <v>473</v>
      </c>
      <c r="H224" s="213">
        <v>1</v>
      </c>
      <c r="I224" s="214"/>
      <c r="J224" s="215">
        <f>ROUND(I224*H224,2)</f>
        <v>0</v>
      </c>
      <c r="K224" s="211" t="s">
        <v>1</v>
      </c>
      <c r="L224" s="216"/>
      <c r="M224" s="217" t="s">
        <v>1</v>
      </c>
      <c r="N224" s="218" t="s">
        <v>44</v>
      </c>
      <c r="O224" s="77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83" t="s">
        <v>280</v>
      </c>
      <c r="AT224" s="183" t="s">
        <v>277</v>
      </c>
      <c r="AU224" s="183" t="s">
        <v>90</v>
      </c>
      <c r="AY224" s="19" t="s">
        <v>255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19" t="s">
        <v>87</v>
      </c>
      <c r="BK224" s="184">
        <f>ROUND(I224*H224,2)</f>
        <v>0</v>
      </c>
      <c r="BL224" s="19" t="s">
        <v>270</v>
      </c>
      <c r="BM224" s="183" t="s">
        <v>1015</v>
      </c>
    </row>
    <row r="225" s="13" customFormat="1">
      <c r="A225" s="13"/>
      <c r="B225" s="185"/>
      <c r="C225" s="13"/>
      <c r="D225" s="186" t="s">
        <v>265</v>
      </c>
      <c r="E225" s="187" t="s">
        <v>1</v>
      </c>
      <c r="F225" s="188" t="s">
        <v>479</v>
      </c>
      <c r="G225" s="13"/>
      <c r="H225" s="187" t="s">
        <v>1</v>
      </c>
      <c r="I225" s="189"/>
      <c r="J225" s="13"/>
      <c r="K225" s="13"/>
      <c r="L225" s="185"/>
      <c r="M225" s="190"/>
      <c r="N225" s="191"/>
      <c r="O225" s="191"/>
      <c r="P225" s="191"/>
      <c r="Q225" s="191"/>
      <c r="R225" s="191"/>
      <c r="S225" s="191"/>
      <c r="T225" s="19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87" t="s">
        <v>265</v>
      </c>
      <c r="AU225" s="187" t="s">
        <v>90</v>
      </c>
      <c r="AV225" s="13" t="s">
        <v>87</v>
      </c>
      <c r="AW225" s="13" t="s">
        <v>35</v>
      </c>
      <c r="AX225" s="13" t="s">
        <v>79</v>
      </c>
      <c r="AY225" s="187" t="s">
        <v>255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87</v>
      </c>
      <c r="G226" s="14"/>
      <c r="H226" s="196">
        <v>1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1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209" t="s">
        <v>379</v>
      </c>
      <c r="D228" s="209" t="s">
        <v>277</v>
      </c>
      <c r="E228" s="210" t="s">
        <v>480</v>
      </c>
      <c r="F228" s="211" t="s">
        <v>481</v>
      </c>
      <c r="G228" s="212" t="s">
        <v>473</v>
      </c>
      <c r="H228" s="213">
        <v>1</v>
      </c>
      <c r="I228" s="214"/>
      <c r="J228" s="215">
        <f>ROUND(I228*H228,2)</f>
        <v>0</v>
      </c>
      <c r="K228" s="211" t="s">
        <v>1</v>
      </c>
      <c r="L228" s="216"/>
      <c r="M228" s="217" t="s">
        <v>1</v>
      </c>
      <c r="N228" s="218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</v>
      </c>
      <c r="T228" s="18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280</v>
      </c>
      <c r="AT228" s="183" t="s">
        <v>277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270</v>
      </c>
      <c r="BM228" s="183" t="s">
        <v>1016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479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79</v>
      </c>
      <c r="AY230" s="194" t="s">
        <v>255</v>
      </c>
    </row>
    <row r="231" s="15" customFormat="1">
      <c r="A231" s="15"/>
      <c r="B231" s="201"/>
      <c r="C231" s="15"/>
      <c r="D231" s="186" t="s">
        <v>265</v>
      </c>
      <c r="E231" s="202" t="s">
        <v>1</v>
      </c>
      <c r="F231" s="203" t="s">
        <v>269</v>
      </c>
      <c r="G231" s="15"/>
      <c r="H231" s="204">
        <v>1</v>
      </c>
      <c r="I231" s="205"/>
      <c r="J231" s="15"/>
      <c r="K231" s="15"/>
      <c r="L231" s="201"/>
      <c r="M231" s="206"/>
      <c r="N231" s="207"/>
      <c r="O231" s="207"/>
      <c r="P231" s="207"/>
      <c r="Q231" s="207"/>
      <c r="R231" s="207"/>
      <c r="S231" s="207"/>
      <c r="T231" s="208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02" t="s">
        <v>265</v>
      </c>
      <c r="AU231" s="202" t="s">
        <v>90</v>
      </c>
      <c r="AV231" s="15" t="s">
        <v>270</v>
      </c>
      <c r="AW231" s="15" t="s">
        <v>35</v>
      </c>
      <c r="AX231" s="15" t="s">
        <v>87</v>
      </c>
      <c r="AY231" s="202" t="s">
        <v>255</v>
      </c>
    </row>
    <row r="232" s="2" customFormat="1" ht="24.15" customHeight="1">
      <c r="A232" s="38"/>
      <c r="B232" s="171"/>
      <c r="C232" s="172" t="s">
        <v>383</v>
      </c>
      <c r="D232" s="172" t="s">
        <v>258</v>
      </c>
      <c r="E232" s="173" t="s">
        <v>484</v>
      </c>
      <c r="F232" s="174" t="s">
        <v>485</v>
      </c>
      <c r="G232" s="175" t="s">
        <v>486</v>
      </c>
      <c r="H232" s="176">
        <v>18</v>
      </c>
      <c r="I232" s="177"/>
      <c r="J232" s="178">
        <f>ROUND(I232*H232,2)</f>
        <v>0</v>
      </c>
      <c r="K232" s="174" t="s">
        <v>262</v>
      </c>
      <c r="L232" s="39"/>
      <c r="M232" s="179" t="s">
        <v>1</v>
      </c>
      <c r="N232" s="180" t="s">
        <v>44</v>
      </c>
      <c r="O232" s="77"/>
      <c r="P232" s="181">
        <f>O232*H232</f>
        <v>0</v>
      </c>
      <c r="Q232" s="181">
        <v>0</v>
      </c>
      <c r="R232" s="181">
        <f>Q232*H232</f>
        <v>0</v>
      </c>
      <c r="S232" s="181">
        <v>0</v>
      </c>
      <c r="T232" s="18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83" t="s">
        <v>270</v>
      </c>
      <c r="AT232" s="183" t="s">
        <v>258</v>
      </c>
      <c r="AU232" s="183" t="s">
        <v>90</v>
      </c>
      <c r="AY232" s="19" t="s">
        <v>255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19" t="s">
        <v>87</v>
      </c>
      <c r="BK232" s="184">
        <f>ROUND(I232*H232,2)</f>
        <v>0</v>
      </c>
      <c r="BL232" s="19" t="s">
        <v>270</v>
      </c>
      <c r="BM232" s="183" t="s">
        <v>1017</v>
      </c>
    </row>
    <row r="233" s="2" customFormat="1" ht="21.75" customHeight="1">
      <c r="A233" s="38"/>
      <c r="B233" s="171"/>
      <c r="C233" s="172" t="s">
        <v>387</v>
      </c>
      <c r="D233" s="172" t="s">
        <v>258</v>
      </c>
      <c r="E233" s="173" t="s">
        <v>489</v>
      </c>
      <c r="F233" s="174" t="s">
        <v>490</v>
      </c>
      <c r="G233" s="175" t="s">
        <v>486</v>
      </c>
      <c r="H233" s="176">
        <v>23</v>
      </c>
      <c r="I233" s="177"/>
      <c r="J233" s="178">
        <f>ROUND(I233*H233,2)</f>
        <v>0</v>
      </c>
      <c r="K233" s="174" t="s">
        <v>1</v>
      </c>
      <c r="L233" s="39"/>
      <c r="M233" s="179" t="s">
        <v>1</v>
      </c>
      <c r="N233" s="180" t="s">
        <v>44</v>
      </c>
      <c r="O233" s="77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83" t="s">
        <v>270</v>
      </c>
      <c r="AT233" s="183" t="s">
        <v>258</v>
      </c>
      <c r="AU233" s="183" t="s">
        <v>90</v>
      </c>
      <c r="AY233" s="19" t="s">
        <v>255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19" t="s">
        <v>87</v>
      </c>
      <c r="BK233" s="184">
        <f>ROUND(I233*H233,2)</f>
        <v>0</v>
      </c>
      <c r="BL233" s="19" t="s">
        <v>270</v>
      </c>
      <c r="BM233" s="183" t="s">
        <v>1018</v>
      </c>
    </row>
    <row r="234" s="2" customFormat="1" ht="16.5" customHeight="1">
      <c r="A234" s="38"/>
      <c r="B234" s="171"/>
      <c r="C234" s="209" t="s">
        <v>300</v>
      </c>
      <c r="D234" s="209" t="s">
        <v>277</v>
      </c>
      <c r="E234" s="210" t="s">
        <v>492</v>
      </c>
      <c r="F234" s="211" t="s">
        <v>493</v>
      </c>
      <c r="G234" s="212" t="s">
        <v>473</v>
      </c>
      <c r="H234" s="213">
        <v>1</v>
      </c>
      <c r="I234" s="214"/>
      <c r="J234" s="215">
        <f>ROUND(I234*H234,2)</f>
        <v>0</v>
      </c>
      <c r="K234" s="211" t="s">
        <v>1</v>
      </c>
      <c r="L234" s="216"/>
      <c r="M234" s="217" t="s">
        <v>1</v>
      </c>
      <c r="N234" s="218" t="s">
        <v>44</v>
      </c>
      <c r="O234" s="77"/>
      <c r="P234" s="181">
        <f>O234*H234</f>
        <v>0</v>
      </c>
      <c r="Q234" s="181">
        <v>0</v>
      </c>
      <c r="R234" s="181">
        <f>Q234*H234</f>
        <v>0</v>
      </c>
      <c r="S234" s="181">
        <v>0</v>
      </c>
      <c r="T234" s="18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83" t="s">
        <v>280</v>
      </c>
      <c r="AT234" s="183" t="s">
        <v>277</v>
      </c>
      <c r="AU234" s="183" t="s">
        <v>90</v>
      </c>
      <c r="AY234" s="19" t="s">
        <v>255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19" t="s">
        <v>87</v>
      </c>
      <c r="BK234" s="184">
        <f>ROUND(I234*H234,2)</f>
        <v>0</v>
      </c>
      <c r="BL234" s="19" t="s">
        <v>270</v>
      </c>
      <c r="BM234" s="183" t="s">
        <v>1019</v>
      </c>
    </row>
    <row r="235" s="2" customFormat="1" ht="44.25" customHeight="1">
      <c r="A235" s="38"/>
      <c r="B235" s="171"/>
      <c r="C235" s="172" t="s">
        <v>306</v>
      </c>
      <c r="D235" s="172" t="s">
        <v>258</v>
      </c>
      <c r="E235" s="173" t="s">
        <v>496</v>
      </c>
      <c r="F235" s="174" t="s">
        <v>497</v>
      </c>
      <c r="G235" s="175" t="s">
        <v>261</v>
      </c>
      <c r="H235" s="176">
        <v>1</v>
      </c>
      <c r="I235" s="177"/>
      <c r="J235" s="178">
        <f>ROUND(I235*H235,2)</f>
        <v>0</v>
      </c>
      <c r="K235" s="174" t="s">
        <v>262</v>
      </c>
      <c r="L235" s="39"/>
      <c r="M235" s="179" t="s">
        <v>1</v>
      </c>
      <c r="N235" s="180" t="s">
        <v>44</v>
      </c>
      <c r="O235" s="77"/>
      <c r="P235" s="181">
        <f>O235*H235</f>
        <v>0</v>
      </c>
      <c r="Q235" s="181">
        <v>0</v>
      </c>
      <c r="R235" s="181">
        <f>Q235*H235</f>
        <v>0</v>
      </c>
      <c r="S235" s="181">
        <v>0</v>
      </c>
      <c r="T235" s="18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83" t="s">
        <v>270</v>
      </c>
      <c r="AT235" s="183" t="s">
        <v>258</v>
      </c>
      <c r="AU235" s="183" t="s">
        <v>90</v>
      </c>
      <c r="AY235" s="19" t="s">
        <v>255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19" t="s">
        <v>87</v>
      </c>
      <c r="BK235" s="184">
        <f>ROUND(I235*H235,2)</f>
        <v>0</v>
      </c>
      <c r="BL235" s="19" t="s">
        <v>270</v>
      </c>
      <c r="BM235" s="183" t="s">
        <v>1020</v>
      </c>
    </row>
    <row r="236" s="2" customFormat="1" ht="16.5" customHeight="1">
      <c r="A236" s="38"/>
      <c r="B236" s="171"/>
      <c r="C236" s="172" t="s">
        <v>397</v>
      </c>
      <c r="D236" s="172" t="s">
        <v>258</v>
      </c>
      <c r="E236" s="173" t="s">
        <v>500</v>
      </c>
      <c r="F236" s="174" t="s">
        <v>501</v>
      </c>
      <c r="G236" s="175" t="s">
        <v>502</v>
      </c>
      <c r="H236" s="176">
        <v>1</v>
      </c>
      <c r="I236" s="177"/>
      <c r="J236" s="178">
        <f>ROUND(I236*H236,2)</f>
        <v>0</v>
      </c>
      <c r="K236" s="174" t="s">
        <v>262</v>
      </c>
      <c r="L236" s="39"/>
      <c r="M236" s="219" t="s">
        <v>1</v>
      </c>
      <c r="N236" s="220" t="s">
        <v>44</v>
      </c>
      <c r="O236" s="221"/>
      <c r="P236" s="222">
        <f>O236*H236</f>
        <v>0</v>
      </c>
      <c r="Q236" s="222">
        <v>0</v>
      </c>
      <c r="R236" s="222">
        <f>Q236*H236</f>
        <v>0</v>
      </c>
      <c r="S236" s="222">
        <v>0</v>
      </c>
      <c r="T236" s="223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503</v>
      </c>
      <c r="AT236" s="183" t="s">
        <v>258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503</v>
      </c>
      <c r="BM236" s="183" t="s">
        <v>1021</v>
      </c>
    </row>
    <row r="237" s="2" customFormat="1" ht="6.96" customHeight="1">
      <c r="A237" s="38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39"/>
      <c r="M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</sheetData>
  <autoFilter ref="C117:K236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1022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ROUND(J118,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ROUND((SUM(BE118:BE144)),  2)</f>
        <v>0</v>
      </c>
      <c r="G33" s="38"/>
      <c r="H33" s="38"/>
      <c r="I33" s="128">
        <v>0.20999999999999999</v>
      </c>
      <c r="J33" s="127">
        <f>ROUND(((SUM(BE118:BE144))*I33),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ROUND((SUM(BF118:BF144)),  2)</f>
        <v>0</v>
      </c>
      <c r="G34" s="38"/>
      <c r="H34" s="38"/>
      <c r="I34" s="128">
        <v>0.12</v>
      </c>
      <c r="J34" s="127">
        <f>ROUND(((SUM(BF118:BF144))*I34),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ROUND((SUM(BG118:BG144)),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ROUND((SUM(BH118:BH144)),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ROUND((SUM(BI118:BI144)),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202.2 - Slaboproudá elektrotechnika - místnost č. 306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J118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238</v>
      </c>
      <c r="E97" s="142"/>
      <c r="F97" s="142"/>
      <c r="G97" s="142"/>
      <c r="H97" s="142"/>
      <c r="I97" s="142"/>
      <c r="J97" s="143">
        <f>J119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506</v>
      </c>
      <c r="E98" s="146"/>
      <c r="F98" s="146"/>
      <c r="G98" s="146"/>
      <c r="H98" s="146"/>
      <c r="I98" s="146"/>
      <c r="J98" s="147">
        <f>J120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6.96" customHeight="1">
      <c r="A100" s="38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4" s="2" customFormat="1" ht="6.96" customHeight="1">
      <c r="A104" s="38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24.96" customHeight="1">
      <c r="A105" s="38"/>
      <c r="B105" s="39"/>
      <c r="C105" s="23" t="s">
        <v>240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6.25" customHeight="1">
      <c r="A108" s="38"/>
      <c r="B108" s="39"/>
      <c r="C108" s="38"/>
      <c r="D108" s="38"/>
      <c r="E108" s="121" t="str">
        <f>E7</f>
        <v>UPRAVENO ZŠ Pionýrů, Sokolov, Oprava elektroinstalace učeben v 3.NP 1. stupně</v>
      </c>
      <c r="F108" s="32"/>
      <c r="G108" s="32"/>
      <c r="H108" s="32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230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67" t="str">
        <f>E9</f>
        <v>202.2 - Slaboproudá elektrotechnika - místnost č. 306</v>
      </c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22</v>
      </c>
      <c r="D112" s="38"/>
      <c r="E112" s="38"/>
      <c r="F112" s="27" t="str">
        <f>F12</f>
        <v>Pionýrů 1614, 356 01 Sokolov</v>
      </c>
      <c r="G112" s="38"/>
      <c r="H112" s="38"/>
      <c r="I112" s="32" t="s">
        <v>24</v>
      </c>
      <c r="J112" s="69" t="str">
        <f>IF(J12="","",J12)</f>
        <v>30. 1. 2026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26</v>
      </c>
      <c r="D114" s="38"/>
      <c r="E114" s="38"/>
      <c r="F114" s="27" t="str">
        <f>E15</f>
        <v>Město Sokolov</v>
      </c>
      <c r="G114" s="38"/>
      <c r="H114" s="38"/>
      <c r="I114" s="32" t="s">
        <v>33</v>
      </c>
      <c r="J114" s="36" t="str">
        <f>E21</f>
        <v>Josef Dryk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31</v>
      </c>
      <c r="D115" s="38"/>
      <c r="E115" s="38"/>
      <c r="F115" s="27" t="str">
        <f>IF(E18="","",E18)</f>
        <v>Vyplň údaj</v>
      </c>
      <c r="G115" s="38"/>
      <c r="H115" s="38"/>
      <c r="I115" s="32" t="s">
        <v>36</v>
      </c>
      <c r="J115" s="36" t="str">
        <f>E24</f>
        <v>Josef Dryk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0.32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1" customFormat="1" ht="29.28" customHeight="1">
      <c r="A117" s="148"/>
      <c r="B117" s="149"/>
      <c r="C117" s="150" t="s">
        <v>241</v>
      </c>
      <c r="D117" s="151" t="s">
        <v>64</v>
      </c>
      <c r="E117" s="151" t="s">
        <v>60</v>
      </c>
      <c r="F117" s="151" t="s">
        <v>61</v>
      </c>
      <c r="G117" s="151" t="s">
        <v>242</v>
      </c>
      <c r="H117" s="151" t="s">
        <v>243</v>
      </c>
      <c r="I117" s="151" t="s">
        <v>244</v>
      </c>
      <c r="J117" s="151" t="s">
        <v>235</v>
      </c>
      <c r="K117" s="152" t="s">
        <v>245</v>
      </c>
      <c r="L117" s="153"/>
      <c r="M117" s="86" t="s">
        <v>1</v>
      </c>
      <c r="N117" s="87" t="s">
        <v>43</v>
      </c>
      <c r="O117" s="87" t="s">
        <v>246</v>
      </c>
      <c r="P117" s="87" t="s">
        <v>247</v>
      </c>
      <c r="Q117" s="87" t="s">
        <v>248</v>
      </c>
      <c r="R117" s="87" t="s">
        <v>249</v>
      </c>
      <c r="S117" s="87" t="s">
        <v>250</v>
      </c>
      <c r="T117" s="88" t="s">
        <v>251</v>
      </c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</row>
    <row r="118" s="2" customFormat="1" ht="22.8" customHeight="1">
      <c r="A118" s="38"/>
      <c r="B118" s="39"/>
      <c r="C118" s="93" t="s">
        <v>252</v>
      </c>
      <c r="D118" s="38"/>
      <c r="E118" s="38"/>
      <c r="F118" s="38"/>
      <c r="G118" s="38"/>
      <c r="H118" s="38"/>
      <c r="I118" s="38"/>
      <c r="J118" s="154">
        <f>BK118</f>
        <v>0</v>
      </c>
      <c r="K118" s="38"/>
      <c r="L118" s="39"/>
      <c r="M118" s="89"/>
      <c r="N118" s="73"/>
      <c r="O118" s="90"/>
      <c r="P118" s="155">
        <f>P119</f>
        <v>0</v>
      </c>
      <c r="Q118" s="90"/>
      <c r="R118" s="155">
        <f>R119</f>
        <v>0</v>
      </c>
      <c r="S118" s="90"/>
      <c r="T118" s="156">
        <f>T119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78</v>
      </c>
      <c r="AU118" s="19" t="s">
        <v>237</v>
      </c>
      <c r="BK118" s="157">
        <f>BK119</f>
        <v>0</v>
      </c>
    </row>
    <row r="119" s="12" customFormat="1" ht="25.92" customHeight="1">
      <c r="A119" s="12"/>
      <c r="B119" s="158"/>
      <c r="C119" s="12"/>
      <c r="D119" s="159" t="s">
        <v>78</v>
      </c>
      <c r="E119" s="160" t="s">
        <v>253</v>
      </c>
      <c r="F119" s="160" t="s">
        <v>254</v>
      </c>
      <c r="G119" s="12"/>
      <c r="H119" s="12"/>
      <c r="I119" s="161"/>
      <c r="J119" s="162">
        <f>BK119</f>
        <v>0</v>
      </c>
      <c r="K119" s="12"/>
      <c r="L119" s="158"/>
      <c r="M119" s="163"/>
      <c r="N119" s="164"/>
      <c r="O119" s="164"/>
      <c r="P119" s="165">
        <f>P120</f>
        <v>0</v>
      </c>
      <c r="Q119" s="164"/>
      <c r="R119" s="165">
        <f>R120</f>
        <v>0</v>
      </c>
      <c r="S119" s="164"/>
      <c r="T119" s="166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59" t="s">
        <v>90</v>
      </c>
      <c r="AT119" s="167" t="s">
        <v>78</v>
      </c>
      <c r="AU119" s="167" t="s">
        <v>79</v>
      </c>
      <c r="AY119" s="159" t="s">
        <v>255</v>
      </c>
      <c r="BK119" s="168">
        <f>BK120</f>
        <v>0</v>
      </c>
    </row>
    <row r="120" s="12" customFormat="1" ht="22.8" customHeight="1">
      <c r="A120" s="12"/>
      <c r="B120" s="158"/>
      <c r="C120" s="12"/>
      <c r="D120" s="159" t="s">
        <v>78</v>
      </c>
      <c r="E120" s="169" t="s">
        <v>507</v>
      </c>
      <c r="F120" s="169" t="s">
        <v>508</v>
      </c>
      <c r="G120" s="12"/>
      <c r="H120" s="12"/>
      <c r="I120" s="161"/>
      <c r="J120" s="170">
        <f>BK120</f>
        <v>0</v>
      </c>
      <c r="K120" s="12"/>
      <c r="L120" s="158"/>
      <c r="M120" s="163"/>
      <c r="N120" s="164"/>
      <c r="O120" s="164"/>
      <c r="P120" s="165">
        <f>SUM(P121:P144)</f>
        <v>0</v>
      </c>
      <c r="Q120" s="164"/>
      <c r="R120" s="165">
        <f>SUM(R121:R144)</f>
        <v>0</v>
      </c>
      <c r="S120" s="164"/>
      <c r="T120" s="166">
        <f>SUM(T121:T144)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59" t="s">
        <v>90</v>
      </c>
      <c r="AT120" s="167" t="s">
        <v>78</v>
      </c>
      <c r="AU120" s="167" t="s">
        <v>87</v>
      </c>
      <c r="AY120" s="159" t="s">
        <v>255</v>
      </c>
      <c r="BK120" s="168">
        <f>SUM(BK121:BK144)</f>
        <v>0</v>
      </c>
    </row>
    <row r="121" s="2" customFormat="1" ht="76.35" customHeight="1">
      <c r="A121" s="38"/>
      <c r="B121" s="171"/>
      <c r="C121" s="209" t="s">
        <v>291</v>
      </c>
      <c r="D121" s="209" t="s">
        <v>277</v>
      </c>
      <c r="E121" s="210" t="s">
        <v>1023</v>
      </c>
      <c r="F121" s="211" t="s">
        <v>1024</v>
      </c>
      <c r="G121" s="212" t="s">
        <v>261</v>
      </c>
      <c r="H121" s="213">
        <v>2</v>
      </c>
      <c r="I121" s="214"/>
      <c r="J121" s="215">
        <f>ROUND(I121*H121,2)</f>
        <v>0</v>
      </c>
      <c r="K121" s="211" t="s">
        <v>1</v>
      </c>
      <c r="L121" s="216"/>
      <c r="M121" s="217" t="s">
        <v>1</v>
      </c>
      <c r="N121" s="218" t="s">
        <v>44</v>
      </c>
      <c r="O121" s="77"/>
      <c r="P121" s="181">
        <f>O121*H121</f>
        <v>0</v>
      </c>
      <c r="Q121" s="181">
        <v>0</v>
      </c>
      <c r="R121" s="181">
        <f>Q121*H121</f>
        <v>0</v>
      </c>
      <c r="S121" s="181">
        <v>0</v>
      </c>
      <c r="T121" s="182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83" t="s">
        <v>280</v>
      </c>
      <c r="AT121" s="183" t="s">
        <v>277</v>
      </c>
      <c r="AU121" s="183" t="s">
        <v>90</v>
      </c>
      <c r="AY121" s="19" t="s">
        <v>255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19" t="s">
        <v>87</v>
      </c>
      <c r="BK121" s="184">
        <f>ROUND(I121*H121,2)</f>
        <v>0</v>
      </c>
      <c r="BL121" s="19" t="s">
        <v>270</v>
      </c>
      <c r="BM121" s="183" t="s">
        <v>1025</v>
      </c>
    </row>
    <row r="122" s="13" customFormat="1">
      <c r="A122" s="13"/>
      <c r="B122" s="185"/>
      <c r="C122" s="13"/>
      <c r="D122" s="186" t="s">
        <v>265</v>
      </c>
      <c r="E122" s="187" t="s">
        <v>1</v>
      </c>
      <c r="F122" s="188" t="s">
        <v>267</v>
      </c>
      <c r="G122" s="13"/>
      <c r="H122" s="187" t="s">
        <v>1</v>
      </c>
      <c r="I122" s="189"/>
      <c r="J122" s="13"/>
      <c r="K122" s="13"/>
      <c r="L122" s="185"/>
      <c r="M122" s="190"/>
      <c r="N122" s="191"/>
      <c r="O122" s="191"/>
      <c r="P122" s="191"/>
      <c r="Q122" s="191"/>
      <c r="R122" s="191"/>
      <c r="S122" s="191"/>
      <c r="T122" s="19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187" t="s">
        <v>265</v>
      </c>
      <c r="AU122" s="187" t="s">
        <v>90</v>
      </c>
      <c r="AV122" s="13" t="s">
        <v>87</v>
      </c>
      <c r="AW122" s="13" t="s">
        <v>35</v>
      </c>
      <c r="AX122" s="13" t="s">
        <v>79</v>
      </c>
      <c r="AY122" s="187" t="s">
        <v>255</v>
      </c>
    </row>
    <row r="123" s="14" customFormat="1">
      <c r="A123" s="14"/>
      <c r="B123" s="193"/>
      <c r="C123" s="14"/>
      <c r="D123" s="186" t="s">
        <v>265</v>
      </c>
      <c r="E123" s="194" t="s">
        <v>1</v>
      </c>
      <c r="F123" s="195" t="s">
        <v>90</v>
      </c>
      <c r="G123" s="14"/>
      <c r="H123" s="196">
        <v>2</v>
      </c>
      <c r="I123" s="197"/>
      <c r="J123" s="14"/>
      <c r="K123" s="14"/>
      <c r="L123" s="193"/>
      <c r="M123" s="198"/>
      <c r="N123" s="199"/>
      <c r="O123" s="199"/>
      <c r="P123" s="199"/>
      <c r="Q123" s="199"/>
      <c r="R123" s="199"/>
      <c r="S123" s="199"/>
      <c r="T123" s="200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194" t="s">
        <v>265</v>
      </c>
      <c r="AU123" s="194" t="s">
        <v>90</v>
      </c>
      <c r="AV123" s="14" t="s">
        <v>90</v>
      </c>
      <c r="AW123" s="14" t="s">
        <v>35</v>
      </c>
      <c r="AX123" s="14" t="s">
        <v>79</v>
      </c>
      <c r="AY123" s="194" t="s">
        <v>255</v>
      </c>
    </row>
    <row r="124" s="15" customFormat="1">
      <c r="A124" s="15"/>
      <c r="B124" s="201"/>
      <c r="C124" s="15"/>
      <c r="D124" s="186" t="s">
        <v>265</v>
      </c>
      <c r="E124" s="202" t="s">
        <v>1</v>
      </c>
      <c r="F124" s="203" t="s">
        <v>269</v>
      </c>
      <c r="G124" s="15"/>
      <c r="H124" s="204">
        <v>2</v>
      </c>
      <c r="I124" s="205"/>
      <c r="J124" s="15"/>
      <c r="K124" s="15"/>
      <c r="L124" s="201"/>
      <c r="M124" s="206"/>
      <c r="N124" s="207"/>
      <c r="O124" s="207"/>
      <c r="P124" s="207"/>
      <c r="Q124" s="207"/>
      <c r="R124" s="207"/>
      <c r="S124" s="207"/>
      <c r="T124" s="208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02" t="s">
        <v>265</v>
      </c>
      <c r="AU124" s="202" t="s">
        <v>90</v>
      </c>
      <c r="AV124" s="15" t="s">
        <v>270</v>
      </c>
      <c r="AW124" s="15" t="s">
        <v>35</v>
      </c>
      <c r="AX124" s="15" t="s">
        <v>87</v>
      </c>
      <c r="AY124" s="202" t="s">
        <v>255</v>
      </c>
    </row>
    <row r="125" s="2" customFormat="1" ht="37.8" customHeight="1">
      <c r="A125" s="38"/>
      <c r="B125" s="171"/>
      <c r="C125" s="172" t="s">
        <v>340</v>
      </c>
      <c r="D125" s="172" t="s">
        <v>258</v>
      </c>
      <c r="E125" s="173" t="s">
        <v>1026</v>
      </c>
      <c r="F125" s="174" t="s">
        <v>1027</v>
      </c>
      <c r="G125" s="175" t="s">
        <v>261</v>
      </c>
      <c r="H125" s="176">
        <v>2</v>
      </c>
      <c r="I125" s="177"/>
      <c r="J125" s="178">
        <f>ROUND(I125*H125,2)</f>
        <v>0</v>
      </c>
      <c r="K125" s="174" t="s">
        <v>262</v>
      </c>
      <c r="L125" s="39"/>
      <c r="M125" s="179" t="s">
        <v>1</v>
      </c>
      <c r="N125" s="180" t="s">
        <v>44</v>
      </c>
      <c r="O125" s="77"/>
      <c r="P125" s="181">
        <f>O125*H125</f>
        <v>0</v>
      </c>
      <c r="Q125" s="181">
        <v>0</v>
      </c>
      <c r="R125" s="181">
        <f>Q125*H125</f>
        <v>0</v>
      </c>
      <c r="S125" s="181">
        <v>0</v>
      </c>
      <c r="T125" s="182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83" t="s">
        <v>270</v>
      </c>
      <c r="AT125" s="183" t="s">
        <v>258</v>
      </c>
      <c r="AU125" s="183" t="s">
        <v>90</v>
      </c>
      <c r="AY125" s="19" t="s">
        <v>255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19" t="s">
        <v>87</v>
      </c>
      <c r="BK125" s="184">
        <f>ROUND(I125*H125,2)</f>
        <v>0</v>
      </c>
      <c r="BL125" s="19" t="s">
        <v>270</v>
      </c>
      <c r="BM125" s="183" t="s">
        <v>1028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267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90</v>
      </c>
      <c r="G127" s="14"/>
      <c r="H127" s="196">
        <v>2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2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33" customHeight="1">
      <c r="A129" s="38"/>
      <c r="B129" s="171"/>
      <c r="C129" s="172" t="s">
        <v>280</v>
      </c>
      <c r="D129" s="172" t="s">
        <v>258</v>
      </c>
      <c r="E129" s="173" t="s">
        <v>553</v>
      </c>
      <c r="F129" s="174" t="s">
        <v>554</v>
      </c>
      <c r="G129" s="175" t="s">
        <v>297</v>
      </c>
      <c r="H129" s="176">
        <v>15</v>
      </c>
      <c r="I129" s="177"/>
      <c r="J129" s="178">
        <f>ROUND(I129*H129,2)</f>
        <v>0</v>
      </c>
      <c r="K129" s="174" t="s">
        <v>1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0</v>
      </c>
      <c r="R129" s="181">
        <f>Q129*H129</f>
        <v>0</v>
      </c>
      <c r="S129" s="181">
        <v>0</v>
      </c>
      <c r="T129" s="18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1029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299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4" customFormat="1">
      <c r="A131" s="14"/>
      <c r="B131" s="193"/>
      <c r="C131" s="14"/>
      <c r="D131" s="186" t="s">
        <v>265</v>
      </c>
      <c r="E131" s="194" t="s">
        <v>1</v>
      </c>
      <c r="F131" s="195" t="s">
        <v>330</v>
      </c>
      <c r="G131" s="14"/>
      <c r="H131" s="196">
        <v>15</v>
      </c>
      <c r="I131" s="197"/>
      <c r="J131" s="14"/>
      <c r="K131" s="14"/>
      <c r="L131" s="193"/>
      <c r="M131" s="198"/>
      <c r="N131" s="199"/>
      <c r="O131" s="199"/>
      <c r="P131" s="199"/>
      <c r="Q131" s="199"/>
      <c r="R131" s="199"/>
      <c r="S131" s="199"/>
      <c r="T131" s="20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194" t="s">
        <v>265</v>
      </c>
      <c r="AU131" s="194" t="s">
        <v>90</v>
      </c>
      <c r="AV131" s="14" t="s">
        <v>90</v>
      </c>
      <c r="AW131" s="14" t="s">
        <v>35</v>
      </c>
      <c r="AX131" s="14" t="s">
        <v>79</v>
      </c>
      <c r="AY131" s="194" t="s">
        <v>255</v>
      </c>
    </row>
    <row r="132" s="15" customFormat="1">
      <c r="A132" s="15"/>
      <c r="B132" s="201"/>
      <c r="C132" s="15"/>
      <c r="D132" s="186" t="s">
        <v>265</v>
      </c>
      <c r="E132" s="202" t="s">
        <v>1</v>
      </c>
      <c r="F132" s="203" t="s">
        <v>269</v>
      </c>
      <c r="G132" s="15"/>
      <c r="H132" s="204">
        <v>15</v>
      </c>
      <c r="I132" s="205"/>
      <c r="J132" s="15"/>
      <c r="K132" s="15"/>
      <c r="L132" s="201"/>
      <c r="M132" s="206"/>
      <c r="N132" s="207"/>
      <c r="O132" s="207"/>
      <c r="P132" s="207"/>
      <c r="Q132" s="207"/>
      <c r="R132" s="207"/>
      <c r="S132" s="207"/>
      <c r="T132" s="208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02" t="s">
        <v>265</v>
      </c>
      <c r="AU132" s="202" t="s">
        <v>90</v>
      </c>
      <c r="AV132" s="15" t="s">
        <v>270</v>
      </c>
      <c r="AW132" s="15" t="s">
        <v>35</v>
      </c>
      <c r="AX132" s="15" t="s">
        <v>87</v>
      </c>
      <c r="AY132" s="202" t="s">
        <v>255</v>
      </c>
    </row>
    <row r="133" s="2" customFormat="1" ht="33" customHeight="1">
      <c r="A133" s="38"/>
      <c r="B133" s="171"/>
      <c r="C133" s="209" t="s">
        <v>307</v>
      </c>
      <c r="D133" s="209" t="s">
        <v>277</v>
      </c>
      <c r="E133" s="210" t="s">
        <v>562</v>
      </c>
      <c r="F133" s="211" t="s">
        <v>563</v>
      </c>
      <c r="G133" s="212" t="s">
        <v>297</v>
      </c>
      <c r="H133" s="213">
        <v>15.75</v>
      </c>
      <c r="I133" s="214"/>
      <c r="J133" s="215">
        <f>ROUND(I133*H133,2)</f>
        <v>0</v>
      </c>
      <c r="K133" s="211" t="s">
        <v>1</v>
      </c>
      <c r="L133" s="216"/>
      <c r="M133" s="217" t="s">
        <v>1</v>
      </c>
      <c r="N133" s="218" t="s">
        <v>44</v>
      </c>
      <c r="O133" s="77"/>
      <c r="P133" s="181">
        <f>O133*H133</f>
        <v>0</v>
      </c>
      <c r="Q133" s="181">
        <v>0</v>
      </c>
      <c r="R133" s="181">
        <f>Q133*H133</f>
        <v>0</v>
      </c>
      <c r="S133" s="181">
        <v>0</v>
      </c>
      <c r="T133" s="18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83" t="s">
        <v>280</v>
      </c>
      <c r="AT133" s="183" t="s">
        <v>277</v>
      </c>
      <c r="AU133" s="183" t="s">
        <v>90</v>
      </c>
      <c r="AY133" s="19" t="s">
        <v>255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19" t="s">
        <v>87</v>
      </c>
      <c r="BK133" s="184">
        <f>ROUND(I133*H133,2)</f>
        <v>0</v>
      </c>
      <c r="BL133" s="19" t="s">
        <v>270</v>
      </c>
      <c r="BM133" s="183" t="s">
        <v>1030</v>
      </c>
    </row>
    <row r="134" s="13" customFormat="1">
      <c r="A134" s="13"/>
      <c r="B134" s="185"/>
      <c r="C134" s="13"/>
      <c r="D134" s="186" t="s">
        <v>265</v>
      </c>
      <c r="E134" s="187" t="s">
        <v>1</v>
      </c>
      <c r="F134" s="188" t="s">
        <v>299</v>
      </c>
      <c r="G134" s="13"/>
      <c r="H134" s="187" t="s">
        <v>1</v>
      </c>
      <c r="I134" s="189"/>
      <c r="J134" s="13"/>
      <c r="K134" s="13"/>
      <c r="L134" s="185"/>
      <c r="M134" s="190"/>
      <c r="N134" s="191"/>
      <c r="O134" s="191"/>
      <c r="P134" s="191"/>
      <c r="Q134" s="191"/>
      <c r="R134" s="191"/>
      <c r="S134" s="191"/>
      <c r="T134" s="19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187" t="s">
        <v>265</v>
      </c>
      <c r="AU134" s="187" t="s">
        <v>90</v>
      </c>
      <c r="AV134" s="13" t="s">
        <v>87</v>
      </c>
      <c r="AW134" s="13" t="s">
        <v>35</v>
      </c>
      <c r="AX134" s="13" t="s">
        <v>79</v>
      </c>
      <c r="AY134" s="187" t="s">
        <v>255</v>
      </c>
    </row>
    <row r="135" s="14" customFormat="1">
      <c r="A135" s="14"/>
      <c r="B135" s="193"/>
      <c r="C135" s="14"/>
      <c r="D135" s="186" t="s">
        <v>265</v>
      </c>
      <c r="E135" s="194" t="s">
        <v>1</v>
      </c>
      <c r="F135" s="195" t="s">
        <v>330</v>
      </c>
      <c r="G135" s="14"/>
      <c r="H135" s="196">
        <v>15</v>
      </c>
      <c r="I135" s="197"/>
      <c r="J135" s="14"/>
      <c r="K135" s="14"/>
      <c r="L135" s="193"/>
      <c r="M135" s="198"/>
      <c r="N135" s="199"/>
      <c r="O135" s="199"/>
      <c r="P135" s="199"/>
      <c r="Q135" s="199"/>
      <c r="R135" s="199"/>
      <c r="S135" s="199"/>
      <c r="T135" s="20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194" t="s">
        <v>265</v>
      </c>
      <c r="AU135" s="194" t="s">
        <v>90</v>
      </c>
      <c r="AV135" s="14" t="s">
        <v>90</v>
      </c>
      <c r="AW135" s="14" t="s">
        <v>35</v>
      </c>
      <c r="AX135" s="14" t="s">
        <v>79</v>
      </c>
      <c r="AY135" s="194" t="s">
        <v>255</v>
      </c>
    </row>
    <row r="136" s="15" customFormat="1">
      <c r="A136" s="15"/>
      <c r="B136" s="201"/>
      <c r="C136" s="15"/>
      <c r="D136" s="186" t="s">
        <v>265</v>
      </c>
      <c r="E136" s="202" t="s">
        <v>1</v>
      </c>
      <c r="F136" s="203" t="s">
        <v>269</v>
      </c>
      <c r="G136" s="15"/>
      <c r="H136" s="204">
        <v>15</v>
      </c>
      <c r="I136" s="205"/>
      <c r="J136" s="15"/>
      <c r="K136" s="15"/>
      <c r="L136" s="201"/>
      <c r="M136" s="206"/>
      <c r="N136" s="207"/>
      <c r="O136" s="207"/>
      <c r="P136" s="207"/>
      <c r="Q136" s="207"/>
      <c r="R136" s="207"/>
      <c r="S136" s="207"/>
      <c r="T136" s="208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02" t="s">
        <v>265</v>
      </c>
      <c r="AU136" s="202" t="s">
        <v>90</v>
      </c>
      <c r="AV136" s="15" t="s">
        <v>270</v>
      </c>
      <c r="AW136" s="15" t="s">
        <v>35</v>
      </c>
      <c r="AX136" s="15" t="s">
        <v>87</v>
      </c>
      <c r="AY136" s="202" t="s">
        <v>255</v>
      </c>
    </row>
    <row r="137" s="14" customFormat="1">
      <c r="A137" s="14"/>
      <c r="B137" s="193"/>
      <c r="C137" s="14"/>
      <c r="D137" s="186" t="s">
        <v>265</v>
      </c>
      <c r="E137" s="14"/>
      <c r="F137" s="195" t="s">
        <v>1031</v>
      </c>
      <c r="G137" s="14"/>
      <c r="H137" s="196">
        <v>15.75</v>
      </c>
      <c r="I137" s="197"/>
      <c r="J137" s="14"/>
      <c r="K137" s="14"/>
      <c r="L137" s="193"/>
      <c r="M137" s="198"/>
      <c r="N137" s="199"/>
      <c r="O137" s="199"/>
      <c r="P137" s="199"/>
      <c r="Q137" s="199"/>
      <c r="R137" s="199"/>
      <c r="S137" s="199"/>
      <c r="T137" s="20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194" t="s">
        <v>265</v>
      </c>
      <c r="AU137" s="194" t="s">
        <v>90</v>
      </c>
      <c r="AV137" s="14" t="s">
        <v>90</v>
      </c>
      <c r="AW137" s="14" t="s">
        <v>3</v>
      </c>
      <c r="AX137" s="14" t="s">
        <v>87</v>
      </c>
      <c r="AY137" s="194" t="s">
        <v>255</v>
      </c>
    </row>
    <row r="138" s="2" customFormat="1" ht="37.8" customHeight="1">
      <c r="A138" s="38"/>
      <c r="B138" s="171"/>
      <c r="C138" s="209" t="s">
        <v>312</v>
      </c>
      <c r="D138" s="209" t="s">
        <v>277</v>
      </c>
      <c r="E138" s="210" t="s">
        <v>565</v>
      </c>
      <c r="F138" s="211" t="s">
        <v>566</v>
      </c>
      <c r="G138" s="212" t="s">
        <v>473</v>
      </c>
      <c r="H138" s="213">
        <v>1</v>
      </c>
      <c r="I138" s="214"/>
      <c r="J138" s="215">
        <f>ROUND(I138*H138,2)</f>
        <v>0</v>
      </c>
      <c r="K138" s="211" t="s">
        <v>1</v>
      </c>
      <c r="L138" s="216"/>
      <c r="M138" s="217" t="s">
        <v>1</v>
      </c>
      <c r="N138" s="218" t="s">
        <v>44</v>
      </c>
      <c r="O138" s="77"/>
      <c r="P138" s="181">
        <f>O138*H138</f>
        <v>0</v>
      </c>
      <c r="Q138" s="181">
        <v>0</v>
      </c>
      <c r="R138" s="181">
        <f>Q138*H138</f>
        <v>0</v>
      </c>
      <c r="S138" s="181">
        <v>0</v>
      </c>
      <c r="T138" s="18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83" t="s">
        <v>280</v>
      </c>
      <c r="AT138" s="183" t="s">
        <v>277</v>
      </c>
      <c r="AU138" s="183" t="s">
        <v>90</v>
      </c>
      <c r="AY138" s="19" t="s">
        <v>255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19" t="s">
        <v>87</v>
      </c>
      <c r="BK138" s="184">
        <f>ROUND(I138*H138,2)</f>
        <v>0</v>
      </c>
      <c r="BL138" s="19" t="s">
        <v>270</v>
      </c>
      <c r="BM138" s="183" t="s">
        <v>1032</v>
      </c>
    </row>
    <row r="139" s="13" customFormat="1">
      <c r="A139" s="13"/>
      <c r="B139" s="185"/>
      <c r="C139" s="13"/>
      <c r="D139" s="186" t="s">
        <v>265</v>
      </c>
      <c r="E139" s="187" t="s">
        <v>1</v>
      </c>
      <c r="F139" s="188" t="s">
        <v>475</v>
      </c>
      <c r="G139" s="13"/>
      <c r="H139" s="187" t="s">
        <v>1</v>
      </c>
      <c r="I139" s="189"/>
      <c r="J139" s="13"/>
      <c r="K139" s="13"/>
      <c r="L139" s="185"/>
      <c r="M139" s="190"/>
      <c r="N139" s="191"/>
      <c r="O139" s="191"/>
      <c r="P139" s="191"/>
      <c r="Q139" s="191"/>
      <c r="R139" s="191"/>
      <c r="S139" s="191"/>
      <c r="T139" s="19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87" t="s">
        <v>265</v>
      </c>
      <c r="AU139" s="187" t="s">
        <v>90</v>
      </c>
      <c r="AV139" s="13" t="s">
        <v>87</v>
      </c>
      <c r="AW139" s="13" t="s">
        <v>35</v>
      </c>
      <c r="AX139" s="13" t="s">
        <v>79</v>
      </c>
      <c r="AY139" s="187" t="s">
        <v>255</v>
      </c>
    </row>
    <row r="140" s="14" customFormat="1">
      <c r="A140" s="14"/>
      <c r="B140" s="193"/>
      <c r="C140" s="14"/>
      <c r="D140" s="186" t="s">
        <v>265</v>
      </c>
      <c r="E140" s="194" t="s">
        <v>1</v>
      </c>
      <c r="F140" s="195" t="s">
        <v>87</v>
      </c>
      <c r="G140" s="14"/>
      <c r="H140" s="196">
        <v>1</v>
      </c>
      <c r="I140" s="197"/>
      <c r="J140" s="14"/>
      <c r="K140" s="14"/>
      <c r="L140" s="193"/>
      <c r="M140" s="198"/>
      <c r="N140" s="199"/>
      <c r="O140" s="199"/>
      <c r="P140" s="199"/>
      <c r="Q140" s="199"/>
      <c r="R140" s="199"/>
      <c r="S140" s="199"/>
      <c r="T140" s="20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194" t="s">
        <v>265</v>
      </c>
      <c r="AU140" s="194" t="s">
        <v>90</v>
      </c>
      <c r="AV140" s="14" t="s">
        <v>90</v>
      </c>
      <c r="AW140" s="14" t="s">
        <v>35</v>
      </c>
      <c r="AX140" s="14" t="s">
        <v>79</v>
      </c>
      <c r="AY140" s="194" t="s">
        <v>255</v>
      </c>
    </row>
    <row r="141" s="15" customFormat="1">
      <c r="A141" s="15"/>
      <c r="B141" s="201"/>
      <c r="C141" s="15"/>
      <c r="D141" s="186" t="s">
        <v>265</v>
      </c>
      <c r="E141" s="202" t="s">
        <v>1</v>
      </c>
      <c r="F141" s="203" t="s">
        <v>269</v>
      </c>
      <c r="G141" s="15"/>
      <c r="H141" s="204">
        <v>1</v>
      </c>
      <c r="I141" s="205"/>
      <c r="J141" s="15"/>
      <c r="K141" s="15"/>
      <c r="L141" s="201"/>
      <c r="M141" s="206"/>
      <c r="N141" s="207"/>
      <c r="O141" s="207"/>
      <c r="P141" s="207"/>
      <c r="Q141" s="207"/>
      <c r="R141" s="207"/>
      <c r="S141" s="207"/>
      <c r="T141" s="208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02" t="s">
        <v>265</v>
      </c>
      <c r="AU141" s="202" t="s">
        <v>90</v>
      </c>
      <c r="AV141" s="15" t="s">
        <v>270</v>
      </c>
      <c r="AW141" s="15" t="s">
        <v>35</v>
      </c>
      <c r="AX141" s="15" t="s">
        <v>87</v>
      </c>
      <c r="AY141" s="202" t="s">
        <v>255</v>
      </c>
    </row>
    <row r="142" s="2" customFormat="1" ht="24.15" customHeight="1">
      <c r="A142" s="38"/>
      <c r="B142" s="171"/>
      <c r="C142" s="172" t="s">
        <v>325</v>
      </c>
      <c r="D142" s="172" t="s">
        <v>258</v>
      </c>
      <c r="E142" s="173" t="s">
        <v>484</v>
      </c>
      <c r="F142" s="174" t="s">
        <v>485</v>
      </c>
      <c r="G142" s="175" t="s">
        <v>486</v>
      </c>
      <c r="H142" s="176">
        <v>1</v>
      </c>
      <c r="I142" s="177"/>
      <c r="J142" s="178">
        <f>ROUND(I142*H142,2)</f>
        <v>0</v>
      </c>
      <c r="K142" s="174" t="s">
        <v>262</v>
      </c>
      <c r="L142" s="39"/>
      <c r="M142" s="179" t="s">
        <v>1</v>
      </c>
      <c r="N142" s="180" t="s">
        <v>44</v>
      </c>
      <c r="O142" s="77"/>
      <c r="P142" s="181">
        <f>O142*H142</f>
        <v>0</v>
      </c>
      <c r="Q142" s="181">
        <v>0</v>
      </c>
      <c r="R142" s="181">
        <f>Q142*H142</f>
        <v>0</v>
      </c>
      <c r="S142" s="181">
        <v>0</v>
      </c>
      <c r="T142" s="18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83" t="s">
        <v>270</v>
      </c>
      <c r="AT142" s="183" t="s">
        <v>258</v>
      </c>
      <c r="AU142" s="183" t="s">
        <v>90</v>
      </c>
      <c r="AY142" s="19" t="s">
        <v>255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19" t="s">
        <v>87</v>
      </c>
      <c r="BK142" s="184">
        <f>ROUND(I142*H142,2)</f>
        <v>0</v>
      </c>
      <c r="BL142" s="19" t="s">
        <v>270</v>
      </c>
      <c r="BM142" s="183" t="s">
        <v>1033</v>
      </c>
    </row>
    <row r="143" s="2" customFormat="1" ht="16.5" customHeight="1">
      <c r="A143" s="38"/>
      <c r="B143" s="171"/>
      <c r="C143" s="209" t="s">
        <v>263</v>
      </c>
      <c r="D143" s="209" t="s">
        <v>277</v>
      </c>
      <c r="E143" s="210" t="s">
        <v>573</v>
      </c>
      <c r="F143" s="211" t="s">
        <v>493</v>
      </c>
      <c r="G143" s="212" t="s">
        <v>473</v>
      </c>
      <c r="H143" s="213">
        <v>1</v>
      </c>
      <c r="I143" s="214"/>
      <c r="J143" s="215">
        <f>ROUND(I143*H143,2)</f>
        <v>0</v>
      </c>
      <c r="K143" s="211" t="s">
        <v>1</v>
      </c>
      <c r="L143" s="216"/>
      <c r="M143" s="217" t="s">
        <v>1</v>
      </c>
      <c r="N143" s="218" t="s">
        <v>44</v>
      </c>
      <c r="O143" s="77"/>
      <c r="P143" s="181">
        <f>O143*H143</f>
        <v>0</v>
      </c>
      <c r="Q143" s="181">
        <v>0</v>
      </c>
      <c r="R143" s="181">
        <f>Q143*H143</f>
        <v>0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280</v>
      </c>
      <c r="AT143" s="183" t="s">
        <v>277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270</v>
      </c>
      <c r="BM143" s="183" t="s">
        <v>1034</v>
      </c>
    </row>
    <row r="144" s="2" customFormat="1" ht="16.5" customHeight="1">
      <c r="A144" s="38"/>
      <c r="B144" s="171"/>
      <c r="C144" s="172" t="s">
        <v>337</v>
      </c>
      <c r="D144" s="172" t="s">
        <v>258</v>
      </c>
      <c r="E144" s="173" t="s">
        <v>500</v>
      </c>
      <c r="F144" s="174" t="s">
        <v>501</v>
      </c>
      <c r="G144" s="175" t="s">
        <v>502</v>
      </c>
      <c r="H144" s="176">
        <v>1</v>
      </c>
      <c r="I144" s="177"/>
      <c r="J144" s="178">
        <f>ROUND(I144*H144,2)</f>
        <v>0</v>
      </c>
      <c r="K144" s="174" t="s">
        <v>262</v>
      </c>
      <c r="L144" s="39"/>
      <c r="M144" s="219" t="s">
        <v>1</v>
      </c>
      <c r="N144" s="220" t="s">
        <v>44</v>
      </c>
      <c r="O144" s="221"/>
      <c r="P144" s="222">
        <f>O144*H144</f>
        <v>0</v>
      </c>
      <c r="Q144" s="222">
        <v>0</v>
      </c>
      <c r="R144" s="222">
        <f>Q144*H144</f>
        <v>0</v>
      </c>
      <c r="S144" s="222">
        <v>0</v>
      </c>
      <c r="T144" s="223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83" t="s">
        <v>503</v>
      </c>
      <c r="AT144" s="183" t="s">
        <v>258</v>
      </c>
      <c r="AU144" s="183" t="s">
        <v>90</v>
      </c>
      <c r="AY144" s="19" t="s">
        <v>255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19" t="s">
        <v>87</v>
      </c>
      <c r="BK144" s="184">
        <f>ROUND(I144*H144,2)</f>
        <v>0</v>
      </c>
      <c r="BL144" s="19" t="s">
        <v>503</v>
      </c>
      <c r="BM144" s="183" t="s">
        <v>1035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17:K144"/>
  <mergeCells count="9">
    <mergeCell ref="E7:H7"/>
    <mergeCell ref="E9:H9"/>
    <mergeCell ref="E18:H18"/>
    <mergeCell ref="E27:H27"/>
    <mergeCell ref="E85:H85"/>
    <mergeCell ref="E87:H87"/>
    <mergeCell ref="E108:H108"/>
    <mergeCell ref="E110:H11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30" customHeight="1">
      <c r="A9" s="38"/>
      <c r="B9" s="39"/>
      <c r="C9" s="38"/>
      <c r="D9" s="38"/>
      <c r="E9" s="67" t="s">
        <v>1036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232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ROUND((SUM(BE121:BE174)),  2)</f>
        <v>0</v>
      </c>
      <c r="G33" s="38"/>
      <c r="H33" s="38"/>
      <c r="I33" s="128">
        <v>0.20999999999999999</v>
      </c>
      <c r="J33" s="127">
        <f>ROUND(((SUM(BE121:BE174))*I33),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ROUND((SUM(BF121:BF174)),  2)</f>
        <v>0</v>
      </c>
      <c r="G34" s="38"/>
      <c r="H34" s="38"/>
      <c r="I34" s="128">
        <v>0.12</v>
      </c>
      <c r="J34" s="127">
        <f>ROUND(((SUM(BF121:BF174))*I34),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ROUND((SUM(BG121:BG174)),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ROUND((SUM(BH121:BH174)),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ROUND((SUM(BI121:BI174)),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30" customHeight="1">
      <c r="A87" s="38"/>
      <c r="B87" s="39"/>
      <c r="C87" s="38"/>
      <c r="D87" s="38"/>
      <c r="E87" s="67" t="str">
        <f>E9</f>
        <v>202.3 - Stavební přípomoce při elektromontážích - místnost č. 306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Josef Dryk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J122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578</v>
      </c>
      <c r="E98" s="146"/>
      <c r="F98" s="146"/>
      <c r="G98" s="146"/>
      <c r="H98" s="146"/>
      <c r="I98" s="146"/>
      <c r="J98" s="147">
        <f>J123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579</v>
      </c>
      <c r="E99" s="146"/>
      <c r="F99" s="146"/>
      <c r="G99" s="146"/>
      <c r="H99" s="146"/>
      <c r="I99" s="146"/>
      <c r="J99" s="147">
        <f>J134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40"/>
      <c r="C100" s="9"/>
      <c r="D100" s="141" t="s">
        <v>580</v>
      </c>
      <c r="E100" s="142"/>
      <c r="F100" s="142"/>
      <c r="G100" s="142"/>
      <c r="H100" s="142"/>
      <c r="I100" s="142"/>
      <c r="J100" s="143">
        <f>J141</f>
        <v>0</v>
      </c>
      <c r="K100" s="9"/>
      <c r="L100" s="140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44"/>
      <c r="C101" s="10"/>
      <c r="D101" s="145" t="s">
        <v>581</v>
      </c>
      <c r="E101" s="146"/>
      <c r="F101" s="146"/>
      <c r="G101" s="146"/>
      <c r="H101" s="146"/>
      <c r="I101" s="146"/>
      <c r="J101" s="147">
        <f>J142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240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6.25" customHeight="1">
      <c r="A111" s="38"/>
      <c r="B111" s="39"/>
      <c r="C111" s="38"/>
      <c r="D111" s="38"/>
      <c r="E111" s="121" t="str">
        <f>E7</f>
        <v>UPRAVENO ZŠ Pionýrů, Sokolov, Oprava elektroinstalace učeben v 3.NP 1. stupně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230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30" customHeight="1">
      <c r="A113" s="38"/>
      <c r="B113" s="39"/>
      <c r="C113" s="38"/>
      <c r="D113" s="38"/>
      <c r="E113" s="67" t="str">
        <f>E9</f>
        <v>202.3 - Stavební přípomoce při elektromontážích - místnost č. 306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22</v>
      </c>
      <c r="D115" s="38"/>
      <c r="E115" s="38"/>
      <c r="F115" s="27" t="str">
        <f>F12</f>
        <v>Pionýrů 1614, 356 01 Sokolov</v>
      </c>
      <c r="G115" s="38"/>
      <c r="H115" s="38"/>
      <c r="I115" s="32" t="s">
        <v>24</v>
      </c>
      <c r="J115" s="69" t="str">
        <f>IF(J12="","",J12)</f>
        <v>30. 1. 2026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26</v>
      </c>
      <c r="D117" s="38"/>
      <c r="E117" s="38"/>
      <c r="F117" s="27" t="str">
        <f>E15</f>
        <v>Město Sokolov</v>
      </c>
      <c r="G117" s="38"/>
      <c r="H117" s="38"/>
      <c r="I117" s="32" t="s">
        <v>33</v>
      </c>
      <c r="J117" s="36" t="str">
        <f>E21</f>
        <v>Josef Dryk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31</v>
      </c>
      <c r="D118" s="38"/>
      <c r="E118" s="38"/>
      <c r="F118" s="27" t="str">
        <f>IF(E18="","",E18)</f>
        <v>Vyplň údaj</v>
      </c>
      <c r="G118" s="38"/>
      <c r="H118" s="38"/>
      <c r="I118" s="32" t="s">
        <v>36</v>
      </c>
      <c r="J118" s="36" t="str">
        <f>E24</f>
        <v>Josef Dryk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48"/>
      <c r="B120" s="149"/>
      <c r="C120" s="150" t="s">
        <v>241</v>
      </c>
      <c r="D120" s="151" t="s">
        <v>64</v>
      </c>
      <c r="E120" s="151" t="s">
        <v>60</v>
      </c>
      <c r="F120" s="151" t="s">
        <v>61</v>
      </c>
      <c r="G120" s="151" t="s">
        <v>242</v>
      </c>
      <c r="H120" s="151" t="s">
        <v>243</v>
      </c>
      <c r="I120" s="151" t="s">
        <v>244</v>
      </c>
      <c r="J120" s="151" t="s">
        <v>235</v>
      </c>
      <c r="K120" s="152" t="s">
        <v>245</v>
      </c>
      <c r="L120" s="153"/>
      <c r="M120" s="86" t="s">
        <v>1</v>
      </c>
      <c r="N120" s="87" t="s">
        <v>43</v>
      </c>
      <c r="O120" s="87" t="s">
        <v>246</v>
      </c>
      <c r="P120" s="87" t="s">
        <v>247</v>
      </c>
      <c r="Q120" s="87" t="s">
        <v>248</v>
      </c>
      <c r="R120" s="87" t="s">
        <v>249</v>
      </c>
      <c r="S120" s="87" t="s">
        <v>250</v>
      </c>
      <c r="T120" s="88" t="s">
        <v>251</v>
      </c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</row>
    <row r="121" s="2" customFormat="1" ht="22.8" customHeight="1">
      <c r="A121" s="38"/>
      <c r="B121" s="39"/>
      <c r="C121" s="93" t="s">
        <v>252</v>
      </c>
      <c r="D121" s="38"/>
      <c r="E121" s="38"/>
      <c r="F121" s="38"/>
      <c r="G121" s="38"/>
      <c r="H121" s="38"/>
      <c r="I121" s="38"/>
      <c r="J121" s="154">
        <f>BK121</f>
        <v>0</v>
      </c>
      <c r="K121" s="38"/>
      <c r="L121" s="39"/>
      <c r="M121" s="89"/>
      <c r="N121" s="73"/>
      <c r="O121" s="90"/>
      <c r="P121" s="155">
        <f>P122+P141</f>
        <v>0</v>
      </c>
      <c r="Q121" s="90"/>
      <c r="R121" s="155">
        <f>R122+R141</f>
        <v>0.009259326</v>
      </c>
      <c r="S121" s="90"/>
      <c r="T121" s="156">
        <f>T122+T141</f>
        <v>0.11550000000000001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78</v>
      </c>
      <c r="AU121" s="19" t="s">
        <v>237</v>
      </c>
      <c r="BK121" s="157">
        <f>BK122+BK141</f>
        <v>0</v>
      </c>
    </row>
    <row r="122" s="12" customFormat="1" ht="25.92" customHeight="1">
      <c r="A122" s="12"/>
      <c r="B122" s="158"/>
      <c r="C122" s="12"/>
      <c r="D122" s="159" t="s">
        <v>78</v>
      </c>
      <c r="E122" s="160" t="s">
        <v>582</v>
      </c>
      <c r="F122" s="160" t="s">
        <v>583</v>
      </c>
      <c r="G122" s="12"/>
      <c r="H122" s="12"/>
      <c r="I122" s="161"/>
      <c r="J122" s="162">
        <f>BK122</f>
        <v>0</v>
      </c>
      <c r="K122" s="12"/>
      <c r="L122" s="158"/>
      <c r="M122" s="163"/>
      <c r="N122" s="164"/>
      <c r="O122" s="164"/>
      <c r="P122" s="165">
        <f>P123+P134</f>
        <v>0</v>
      </c>
      <c r="Q122" s="164"/>
      <c r="R122" s="165">
        <f>R123+R134</f>
        <v>4.7826000000000006E-05</v>
      </c>
      <c r="S122" s="164"/>
      <c r="T122" s="166">
        <f>T123+T134</f>
        <v>0.00165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59" t="s">
        <v>87</v>
      </c>
      <c r="AT122" s="167" t="s">
        <v>78</v>
      </c>
      <c r="AU122" s="167" t="s">
        <v>79</v>
      </c>
      <c r="AY122" s="159" t="s">
        <v>255</v>
      </c>
      <c r="BK122" s="168">
        <f>BK123+BK134</f>
        <v>0</v>
      </c>
    </row>
    <row r="123" s="12" customFormat="1" ht="22.8" customHeight="1">
      <c r="A123" s="12"/>
      <c r="B123" s="158"/>
      <c r="C123" s="12"/>
      <c r="D123" s="159" t="s">
        <v>78</v>
      </c>
      <c r="E123" s="169" t="s">
        <v>301</v>
      </c>
      <c r="F123" s="169" t="s">
        <v>584</v>
      </c>
      <c r="G123" s="12"/>
      <c r="H123" s="12"/>
      <c r="I123" s="161"/>
      <c r="J123" s="170">
        <f>BK123</f>
        <v>0</v>
      </c>
      <c r="K123" s="12"/>
      <c r="L123" s="158"/>
      <c r="M123" s="163"/>
      <c r="N123" s="164"/>
      <c r="O123" s="164"/>
      <c r="P123" s="165">
        <f>SUM(P124:P133)</f>
        <v>0</v>
      </c>
      <c r="Q123" s="164"/>
      <c r="R123" s="165">
        <f>SUM(R124:R133)</f>
        <v>4.7826000000000006E-05</v>
      </c>
      <c r="S123" s="164"/>
      <c r="T123" s="166">
        <f>SUM(T124:T133)</f>
        <v>0.00165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59" t="s">
        <v>87</v>
      </c>
      <c r="AT123" s="167" t="s">
        <v>78</v>
      </c>
      <c r="AU123" s="167" t="s">
        <v>87</v>
      </c>
      <c r="AY123" s="159" t="s">
        <v>255</v>
      </c>
      <c r="BK123" s="168">
        <f>SUM(BK124:BK133)</f>
        <v>0</v>
      </c>
    </row>
    <row r="124" s="2" customFormat="1" ht="24.15" customHeight="1">
      <c r="A124" s="38"/>
      <c r="B124" s="171"/>
      <c r="C124" s="172" t="s">
        <v>87</v>
      </c>
      <c r="D124" s="172" t="s">
        <v>258</v>
      </c>
      <c r="E124" s="173" t="s">
        <v>1037</v>
      </c>
      <c r="F124" s="174" t="s">
        <v>1038</v>
      </c>
      <c r="G124" s="175" t="s">
        <v>297</v>
      </c>
      <c r="H124" s="176">
        <v>0.14999999999999999</v>
      </c>
      <c r="I124" s="177"/>
      <c r="J124" s="178">
        <f>ROUND(I124*H124,2)</f>
        <v>0</v>
      </c>
      <c r="K124" s="174" t="s">
        <v>262</v>
      </c>
      <c r="L124" s="39"/>
      <c r="M124" s="179" t="s">
        <v>1</v>
      </c>
      <c r="N124" s="180" t="s">
        <v>44</v>
      </c>
      <c r="O124" s="77"/>
      <c r="P124" s="181">
        <f>O124*H124</f>
        <v>0</v>
      </c>
      <c r="Q124" s="181">
        <v>6.084E-05</v>
      </c>
      <c r="R124" s="181">
        <f>Q124*H124</f>
        <v>9.1260000000000004E-06</v>
      </c>
      <c r="S124" s="181">
        <v>0.002</v>
      </c>
      <c r="T124" s="182">
        <f>S124*H124</f>
        <v>0.00029999999999999997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83" t="s">
        <v>270</v>
      </c>
      <c r="AT124" s="183" t="s">
        <v>258</v>
      </c>
      <c r="AU124" s="183" t="s">
        <v>90</v>
      </c>
      <c r="AY124" s="19" t="s">
        <v>255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19" t="s">
        <v>87</v>
      </c>
      <c r="BK124" s="184">
        <f>ROUND(I124*H124,2)</f>
        <v>0</v>
      </c>
      <c r="BL124" s="19" t="s">
        <v>270</v>
      </c>
      <c r="BM124" s="183" t="s">
        <v>1039</v>
      </c>
    </row>
    <row r="125" s="13" customFormat="1">
      <c r="A125" s="13"/>
      <c r="B125" s="185"/>
      <c r="C125" s="13"/>
      <c r="D125" s="186" t="s">
        <v>265</v>
      </c>
      <c r="E125" s="187" t="s">
        <v>1</v>
      </c>
      <c r="F125" s="188" t="s">
        <v>597</v>
      </c>
      <c r="G125" s="13"/>
      <c r="H125" s="187" t="s">
        <v>1</v>
      </c>
      <c r="I125" s="189"/>
      <c r="J125" s="13"/>
      <c r="K125" s="13"/>
      <c r="L125" s="185"/>
      <c r="M125" s="190"/>
      <c r="N125" s="191"/>
      <c r="O125" s="191"/>
      <c r="P125" s="191"/>
      <c r="Q125" s="191"/>
      <c r="R125" s="191"/>
      <c r="S125" s="191"/>
      <c r="T125" s="19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187" t="s">
        <v>265</v>
      </c>
      <c r="AU125" s="187" t="s">
        <v>90</v>
      </c>
      <c r="AV125" s="13" t="s">
        <v>87</v>
      </c>
      <c r="AW125" s="13" t="s">
        <v>35</v>
      </c>
      <c r="AX125" s="13" t="s">
        <v>79</v>
      </c>
      <c r="AY125" s="187" t="s">
        <v>255</v>
      </c>
    </row>
    <row r="126" s="13" customFormat="1">
      <c r="A126" s="13"/>
      <c r="B126" s="185"/>
      <c r="C126" s="13"/>
      <c r="D126" s="186" t="s">
        <v>265</v>
      </c>
      <c r="E126" s="187" t="s">
        <v>1</v>
      </c>
      <c r="F126" s="188" t="s">
        <v>1040</v>
      </c>
      <c r="G126" s="13"/>
      <c r="H126" s="187" t="s">
        <v>1</v>
      </c>
      <c r="I126" s="189"/>
      <c r="J126" s="13"/>
      <c r="K126" s="13"/>
      <c r="L126" s="185"/>
      <c r="M126" s="190"/>
      <c r="N126" s="191"/>
      <c r="O126" s="191"/>
      <c r="P126" s="191"/>
      <c r="Q126" s="191"/>
      <c r="R126" s="191"/>
      <c r="S126" s="191"/>
      <c r="T126" s="19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87" t="s">
        <v>265</v>
      </c>
      <c r="AU126" s="187" t="s">
        <v>90</v>
      </c>
      <c r="AV126" s="13" t="s">
        <v>87</v>
      </c>
      <c r="AW126" s="13" t="s">
        <v>35</v>
      </c>
      <c r="AX126" s="13" t="s">
        <v>79</v>
      </c>
      <c r="AY126" s="187" t="s">
        <v>255</v>
      </c>
    </row>
    <row r="127" s="14" customFormat="1">
      <c r="A127" s="14"/>
      <c r="B127" s="193"/>
      <c r="C127" s="14"/>
      <c r="D127" s="186" t="s">
        <v>265</v>
      </c>
      <c r="E127" s="194" t="s">
        <v>1</v>
      </c>
      <c r="F127" s="195" t="s">
        <v>1041</v>
      </c>
      <c r="G127" s="14"/>
      <c r="H127" s="196">
        <v>0.14999999999999999</v>
      </c>
      <c r="I127" s="197"/>
      <c r="J127" s="14"/>
      <c r="K127" s="14"/>
      <c r="L127" s="193"/>
      <c r="M127" s="198"/>
      <c r="N127" s="199"/>
      <c r="O127" s="199"/>
      <c r="P127" s="199"/>
      <c r="Q127" s="199"/>
      <c r="R127" s="199"/>
      <c r="S127" s="199"/>
      <c r="T127" s="20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194" t="s">
        <v>265</v>
      </c>
      <c r="AU127" s="194" t="s">
        <v>90</v>
      </c>
      <c r="AV127" s="14" t="s">
        <v>90</v>
      </c>
      <c r="AW127" s="14" t="s">
        <v>35</v>
      </c>
      <c r="AX127" s="14" t="s">
        <v>79</v>
      </c>
      <c r="AY127" s="194" t="s">
        <v>255</v>
      </c>
    </row>
    <row r="128" s="15" customFormat="1">
      <c r="A128" s="15"/>
      <c r="B128" s="201"/>
      <c r="C128" s="15"/>
      <c r="D128" s="186" t="s">
        <v>265</v>
      </c>
      <c r="E128" s="202" t="s">
        <v>1</v>
      </c>
      <c r="F128" s="203" t="s">
        <v>269</v>
      </c>
      <c r="G128" s="15"/>
      <c r="H128" s="204">
        <v>0.14999999999999999</v>
      </c>
      <c r="I128" s="205"/>
      <c r="J128" s="15"/>
      <c r="K128" s="15"/>
      <c r="L128" s="201"/>
      <c r="M128" s="206"/>
      <c r="N128" s="207"/>
      <c r="O128" s="207"/>
      <c r="P128" s="207"/>
      <c r="Q128" s="207"/>
      <c r="R128" s="207"/>
      <c r="S128" s="207"/>
      <c r="T128" s="208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02" t="s">
        <v>265</v>
      </c>
      <c r="AU128" s="202" t="s">
        <v>90</v>
      </c>
      <c r="AV128" s="15" t="s">
        <v>270</v>
      </c>
      <c r="AW128" s="15" t="s">
        <v>35</v>
      </c>
      <c r="AX128" s="15" t="s">
        <v>87</v>
      </c>
      <c r="AY128" s="202" t="s">
        <v>255</v>
      </c>
    </row>
    <row r="129" s="2" customFormat="1" ht="24.15" customHeight="1">
      <c r="A129" s="38"/>
      <c r="B129" s="171"/>
      <c r="C129" s="172" t="s">
        <v>90</v>
      </c>
      <c r="D129" s="172" t="s">
        <v>258</v>
      </c>
      <c r="E129" s="173" t="s">
        <v>594</v>
      </c>
      <c r="F129" s="174" t="s">
        <v>595</v>
      </c>
      <c r="G129" s="175" t="s">
        <v>297</v>
      </c>
      <c r="H129" s="176">
        <v>0.45000000000000001</v>
      </c>
      <c r="I129" s="177"/>
      <c r="J129" s="178">
        <f>ROUND(I129*H129,2)</f>
        <v>0</v>
      </c>
      <c r="K129" s="174" t="s">
        <v>262</v>
      </c>
      <c r="L129" s="39"/>
      <c r="M129" s="179" t="s">
        <v>1</v>
      </c>
      <c r="N129" s="180" t="s">
        <v>44</v>
      </c>
      <c r="O129" s="77"/>
      <c r="P129" s="181">
        <f>O129*H129</f>
        <v>0</v>
      </c>
      <c r="Q129" s="181">
        <v>8.6000000000000003E-05</v>
      </c>
      <c r="R129" s="181">
        <f>Q129*H129</f>
        <v>3.8700000000000006E-05</v>
      </c>
      <c r="S129" s="181">
        <v>0.0030000000000000001</v>
      </c>
      <c r="T129" s="182">
        <f>S129*H129</f>
        <v>0.0013500000000000001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83" t="s">
        <v>270</v>
      </c>
      <c r="AT129" s="183" t="s">
        <v>258</v>
      </c>
      <c r="AU129" s="183" t="s">
        <v>90</v>
      </c>
      <c r="AY129" s="19" t="s">
        <v>255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19" t="s">
        <v>87</v>
      </c>
      <c r="BK129" s="184">
        <f>ROUND(I129*H129,2)</f>
        <v>0</v>
      </c>
      <c r="BL129" s="19" t="s">
        <v>270</v>
      </c>
      <c r="BM129" s="183" t="s">
        <v>1042</v>
      </c>
    </row>
    <row r="130" s="13" customFormat="1">
      <c r="A130" s="13"/>
      <c r="B130" s="185"/>
      <c r="C130" s="13"/>
      <c r="D130" s="186" t="s">
        <v>265</v>
      </c>
      <c r="E130" s="187" t="s">
        <v>1</v>
      </c>
      <c r="F130" s="188" t="s">
        <v>597</v>
      </c>
      <c r="G130" s="13"/>
      <c r="H130" s="187" t="s">
        <v>1</v>
      </c>
      <c r="I130" s="189"/>
      <c r="J130" s="13"/>
      <c r="K130" s="13"/>
      <c r="L130" s="185"/>
      <c r="M130" s="190"/>
      <c r="N130" s="191"/>
      <c r="O130" s="191"/>
      <c r="P130" s="191"/>
      <c r="Q130" s="191"/>
      <c r="R130" s="191"/>
      <c r="S130" s="191"/>
      <c r="T130" s="19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87" t="s">
        <v>265</v>
      </c>
      <c r="AU130" s="187" t="s">
        <v>90</v>
      </c>
      <c r="AV130" s="13" t="s">
        <v>87</v>
      </c>
      <c r="AW130" s="13" t="s">
        <v>35</v>
      </c>
      <c r="AX130" s="13" t="s">
        <v>79</v>
      </c>
      <c r="AY130" s="187" t="s">
        <v>255</v>
      </c>
    </row>
    <row r="131" s="13" customFormat="1">
      <c r="A131" s="13"/>
      <c r="B131" s="185"/>
      <c r="C131" s="13"/>
      <c r="D131" s="186" t="s">
        <v>265</v>
      </c>
      <c r="E131" s="187" t="s">
        <v>1</v>
      </c>
      <c r="F131" s="188" t="s">
        <v>1040</v>
      </c>
      <c r="G131" s="13"/>
      <c r="H131" s="187" t="s">
        <v>1</v>
      </c>
      <c r="I131" s="189"/>
      <c r="J131" s="13"/>
      <c r="K131" s="13"/>
      <c r="L131" s="185"/>
      <c r="M131" s="190"/>
      <c r="N131" s="191"/>
      <c r="O131" s="191"/>
      <c r="P131" s="191"/>
      <c r="Q131" s="191"/>
      <c r="R131" s="191"/>
      <c r="S131" s="191"/>
      <c r="T131" s="19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87" t="s">
        <v>265</v>
      </c>
      <c r="AU131" s="187" t="s">
        <v>90</v>
      </c>
      <c r="AV131" s="13" t="s">
        <v>87</v>
      </c>
      <c r="AW131" s="13" t="s">
        <v>35</v>
      </c>
      <c r="AX131" s="13" t="s">
        <v>79</v>
      </c>
      <c r="AY131" s="187" t="s">
        <v>255</v>
      </c>
    </row>
    <row r="132" s="14" customFormat="1">
      <c r="A132" s="14"/>
      <c r="B132" s="193"/>
      <c r="C132" s="14"/>
      <c r="D132" s="186" t="s">
        <v>265</v>
      </c>
      <c r="E132" s="194" t="s">
        <v>1</v>
      </c>
      <c r="F132" s="195" t="s">
        <v>1043</v>
      </c>
      <c r="G132" s="14"/>
      <c r="H132" s="196">
        <v>0.45000000000000001</v>
      </c>
      <c r="I132" s="197"/>
      <c r="J132" s="14"/>
      <c r="K132" s="14"/>
      <c r="L132" s="193"/>
      <c r="M132" s="198"/>
      <c r="N132" s="199"/>
      <c r="O132" s="199"/>
      <c r="P132" s="199"/>
      <c r="Q132" s="199"/>
      <c r="R132" s="199"/>
      <c r="S132" s="199"/>
      <c r="T132" s="20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194" t="s">
        <v>265</v>
      </c>
      <c r="AU132" s="194" t="s">
        <v>90</v>
      </c>
      <c r="AV132" s="14" t="s">
        <v>90</v>
      </c>
      <c r="AW132" s="14" t="s">
        <v>35</v>
      </c>
      <c r="AX132" s="14" t="s">
        <v>79</v>
      </c>
      <c r="AY132" s="194" t="s">
        <v>255</v>
      </c>
    </row>
    <row r="133" s="15" customFormat="1">
      <c r="A133" s="15"/>
      <c r="B133" s="201"/>
      <c r="C133" s="15"/>
      <c r="D133" s="186" t="s">
        <v>265</v>
      </c>
      <c r="E133" s="202" t="s">
        <v>1</v>
      </c>
      <c r="F133" s="203" t="s">
        <v>269</v>
      </c>
      <c r="G133" s="15"/>
      <c r="H133" s="204">
        <v>0.45000000000000001</v>
      </c>
      <c r="I133" s="205"/>
      <c r="J133" s="15"/>
      <c r="K133" s="15"/>
      <c r="L133" s="201"/>
      <c r="M133" s="206"/>
      <c r="N133" s="207"/>
      <c r="O133" s="207"/>
      <c r="P133" s="207"/>
      <c r="Q133" s="207"/>
      <c r="R133" s="207"/>
      <c r="S133" s="207"/>
      <c r="T133" s="208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02" t="s">
        <v>265</v>
      </c>
      <c r="AU133" s="202" t="s">
        <v>90</v>
      </c>
      <c r="AV133" s="15" t="s">
        <v>270</v>
      </c>
      <c r="AW133" s="15" t="s">
        <v>35</v>
      </c>
      <c r="AX133" s="15" t="s">
        <v>87</v>
      </c>
      <c r="AY133" s="202" t="s">
        <v>255</v>
      </c>
    </row>
    <row r="134" s="12" customFormat="1" ht="22.8" customHeight="1">
      <c r="A134" s="12"/>
      <c r="B134" s="158"/>
      <c r="C134" s="12"/>
      <c r="D134" s="159" t="s">
        <v>78</v>
      </c>
      <c r="E134" s="169" t="s">
        <v>600</v>
      </c>
      <c r="F134" s="169" t="s">
        <v>601</v>
      </c>
      <c r="G134" s="12"/>
      <c r="H134" s="12"/>
      <c r="I134" s="161"/>
      <c r="J134" s="170">
        <f>BK134</f>
        <v>0</v>
      </c>
      <c r="K134" s="12"/>
      <c r="L134" s="158"/>
      <c r="M134" s="163"/>
      <c r="N134" s="164"/>
      <c r="O134" s="164"/>
      <c r="P134" s="165">
        <f>SUM(P135:P140)</f>
        <v>0</v>
      </c>
      <c r="Q134" s="164"/>
      <c r="R134" s="165">
        <f>SUM(R135:R140)</f>
        <v>0</v>
      </c>
      <c r="S134" s="164"/>
      <c r="T134" s="166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59" t="s">
        <v>87</v>
      </c>
      <c r="AT134" s="167" t="s">
        <v>78</v>
      </c>
      <c r="AU134" s="167" t="s">
        <v>87</v>
      </c>
      <c r="AY134" s="159" t="s">
        <v>255</v>
      </c>
      <c r="BK134" s="168">
        <f>SUM(BK135:BK140)</f>
        <v>0</v>
      </c>
    </row>
    <row r="135" s="2" customFormat="1" ht="44.25" customHeight="1">
      <c r="A135" s="38"/>
      <c r="B135" s="171"/>
      <c r="C135" s="172" t="s">
        <v>268</v>
      </c>
      <c r="D135" s="172" t="s">
        <v>258</v>
      </c>
      <c r="E135" s="173" t="s">
        <v>602</v>
      </c>
      <c r="F135" s="174" t="s">
        <v>603</v>
      </c>
      <c r="G135" s="175" t="s">
        <v>604</v>
      </c>
      <c r="H135" s="176">
        <v>0.002</v>
      </c>
      <c r="I135" s="177"/>
      <c r="J135" s="178">
        <f>ROUND(I135*H135,2)</f>
        <v>0</v>
      </c>
      <c r="K135" s="174" t="s">
        <v>262</v>
      </c>
      <c r="L135" s="39"/>
      <c r="M135" s="179" t="s">
        <v>1</v>
      </c>
      <c r="N135" s="180" t="s">
        <v>44</v>
      </c>
      <c r="O135" s="77"/>
      <c r="P135" s="181">
        <f>O135*H135</f>
        <v>0</v>
      </c>
      <c r="Q135" s="181">
        <v>0</v>
      </c>
      <c r="R135" s="181">
        <f>Q135*H135</f>
        <v>0</v>
      </c>
      <c r="S135" s="181">
        <v>0</v>
      </c>
      <c r="T135" s="18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83" t="s">
        <v>270</v>
      </c>
      <c r="AT135" s="183" t="s">
        <v>258</v>
      </c>
      <c r="AU135" s="183" t="s">
        <v>90</v>
      </c>
      <c r="AY135" s="19" t="s">
        <v>255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19" t="s">
        <v>87</v>
      </c>
      <c r="BK135" s="184">
        <f>ROUND(I135*H135,2)</f>
        <v>0</v>
      </c>
      <c r="BL135" s="19" t="s">
        <v>270</v>
      </c>
      <c r="BM135" s="183" t="s">
        <v>1044</v>
      </c>
    </row>
    <row r="136" s="2" customFormat="1" ht="33" customHeight="1">
      <c r="A136" s="38"/>
      <c r="B136" s="171"/>
      <c r="C136" s="172" t="s">
        <v>270</v>
      </c>
      <c r="D136" s="172" t="s">
        <v>258</v>
      </c>
      <c r="E136" s="173" t="s">
        <v>606</v>
      </c>
      <c r="F136" s="174" t="s">
        <v>607</v>
      </c>
      <c r="G136" s="175" t="s">
        <v>604</v>
      </c>
      <c r="H136" s="176">
        <v>0.002</v>
      </c>
      <c r="I136" s="177"/>
      <c r="J136" s="178">
        <f>ROUND(I136*H136,2)</f>
        <v>0</v>
      </c>
      <c r="K136" s="174" t="s">
        <v>262</v>
      </c>
      <c r="L136" s="39"/>
      <c r="M136" s="179" t="s">
        <v>1</v>
      </c>
      <c r="N136" s="180" t="s">
        <v>44</v>
      </c>
      <c r="O136" s="77"/>
      <c r="P136" s="181">
        <f>O136*H136</f>
        <v>0</v>
      </c>
      <c r="Q136" s="181">
        <v>0</v>
      </c>
      <c r="R136" s="181">
        <f>Q136*H136</f>
        <v>0</v>
      </c>
      <c r="S136" s="181">
        <v>0</v>
      </c>
      <c r="T136" s="18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83" t="s">
        <v>270</v>
      </c>
      <c r="AT136" s="183" t="s">
        <v>258</v>
      </c>
      <c r="AU136" s="183" t="s">
        <v>90</v>
      </c>
      <c r="AY136" s="19" t="s">
        <v>255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19" t="s">
        <v>87</v>
      </c>
      <c r="BK136" s="184">
        <f>ROUND(I136*H136,2)</f>
        <v>0</v>
      </c>
      <c r="BL136" s="19" t="s">
        <v>270</v>
      </c>
      <c r="BM136" s="183" t="s">
        <v>1045</v>
      </c>
    </row>
    <row r="137" s="2" customFormat="1" ht="44.25" customHeight="1">
      <c r="A137" s="38"/>
      <c r="B137" s="171"/>
      <c r="C137" s="172" t="s">
        <v>282</v>
      </c>
      <c r="D137" s="172" t="s">
        <v>258</v>
      </c>
      <c r="E137" s="173" t="s">
        <v>609</v>
      </c>
      <c r="F137" s="174" t="s">
        <v>610</v>
      </c>
      <c r="G137" s="175" t="s">
        <v>604</v>
      </c>
      <c r="H137" s="176">
        <v>0.029999999999999999</v>
      </c>
      <c r="I137" s="177"/>
      <c r="J137" s="178">
        <f>ROUND(I137*H137,2)</f>
        <v>0</v>
      </c>
      <c r="K137" s="174" t="s">
        <v>262</v>
      </c>
      <c r="L137" s="39"/>
      <c r="M137" s="179" t="s">
        <v>1</v>
      </c>
      <c r="N137" s="180" t="s">
        <v>44</v>
      </c>
      <c r="O137" s="77"/>
      <c r="P137" s="181">
        <f>O137*H137</f>
        <v>0</v>
      </c>
      <c r="Q137" s="181">
        <v>0</v>
      </c>
      <c r="R137" s="181">
        <f>Q137*H137</f>
        <v>0</v>
      </c>
      <c r="S137" s="181">
        <v>0</v>
      </c>
      <c r="T137" s="18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83" t="s">
        <v>270</v>
      </c>
      <c r="AT137" s="183" t="s">
        <v>258</v>
      </c>
      <c r="AU137" s="183" t="s">
        <v>90</v>
      </c>
      <c r="AY137" s="19" t="s">
        <v>255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19" t="s">
        <v>87</v>
      </c>
      <c r="BK137" s="184">
        <f>ROUND(I137*H137,2)</f>
        <v>0</v>
      </c>
      <c r="BL137" s="19" t="s">
        <v>270</v>
      </c>
      <c r="BM137" s="183" t="s">
        <v>1046</v>
      </c>
    </row>
    <row r="138" s="14" customFormat="1">
      <c r="A138" s="14"/>
      <c r="B138" s="193"/>
      <c r="C138" s="14"/>
      <c r="D138" s="186" t="s">
        <v>265</v>
      </c>
      <c r="E138" s="194" t="s">
        <v>1</v>
      </c>
      <c r="F138" s="195" t="s">
        <v>1047</v>
      </c>
      <c r="G138" s="14"/>
      <c r="H138" s="196">
        <v>0.029999999999999999</v>
      </c>
      <c r="I138" s="197"/>
      <c r="J138" s="14"/>
      <c r="K138" s="14"/>
      <c r="L138" s="193"/>
      <c r="M138" s="198"/>
      <c r="N138" s="199"/>
      <c r="O138" s="199"/>
      <c r="P138" s="199"/>
      <c r="Q138" s="199"/>
      <c r="R138" s="199"/>
      <c r="S138" s="199"/>
      <c r="T138" s="20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194" t="s">
        <v>265</v>
      </c>
      <c r="AU138" s="194" t="s">
        <v>90</v>
      </c>
      <c r="AV138" s="14" t="s">
        <v>90</v>
      </c>
      <c r="AW138" s="14" t="s">
        <v>35</v>
      </c>
      <c r="AX138" s="14" t="s">
        <v>87</v>
      </c>
      <c r="AY138" s="194" t="s">
        <v>255</v>
      </c>
    </row>
    <row r="139" s="2" customFormat="1" ht="37.8" customHeight="1">
      <c r="A139" s="38"/>
      <c r="B139" s="171"/>
      <c r="C139" s="172" t="s">
        <v>287</v>
      </c>
      <c r="D139" s="172" t="s">
        <v>258</v>
      </c>
      <c r="E139" s="173" t="s">
        <v>613</v>
      </c>
      <c r="F139" s="174" t="s">
        <v>614</v>
      </c>
      <c r="G139" s="175" t="s">
        <v>604</v>
      </c>
      <c r="H139" s="176">
        <v>0.002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</v>
      </c>
      <c r="R139" s="181">
        <f>Q139*H139</f>
        <v>0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1048</v>
      </c>
    </row>
    <row r="140" s="2" customFormat="1" ht="44.25" customHeight="1">
      <c r="A140" s="38"/>
      <c r="B140" s="171"/>
      <c r="C140" s="172" t="s">
        <v>291</v>
      </c>
      <c r="D140" s="172" t="s">
        <v>258</v>
      </c>
      <c r="E140" s="173" t="s">
        <v>616</v>
      </c>
      <c r="F140" s="174" t="s">
        <v>617</v>
      </c>
      <c r="G140" s="175" t="s">
        <v>604</v>
      </c>
      <c r="H140" s="176">
        <v>0.002</v>
      </c>
      <c r="I140" s="177"/>
      <c r="J140" s="178">
        <f>ROUND(I140*H140,2)</f>
        <v>0</v>
      </c>
      <c r="K140" s="174" t="s">
        <v>262</v>
      </c>
      <c r="L140" s="39"/>
      <c r="M140" s="179" t="s">
        <v>1</v>
      </c>
      <c r="N140" s="180" t="s">
        <v>44</v>
      </c>
      <c r="O140" s="77"/>
      <c r="P140" s="181">
        <f>O140*H140</f>
        <v>0</v>
      </c>
      <c r="Q140" s="181">
        <v>0</v>
      </c>
      <c r="R140" s="181">
        <f>Q140*H140</f>
        <v>0</v>
      </c>
      <c r="S140" s="181">
        <v>0</v>
      </c>
      <c r="T140" s="18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83" t="s">
        <v>270</v>
      </c>
      <c r="AT140" s="183" t="s">
        <v>258</v>
      </c>
      <c r="AU140" s="183" t="s">
        <v>90</v>
      </c>
      <c r="AY140" s="19" t="s">
        <v>255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19" t="s">
        <v>87</v>
      </c>
      <c r="BK140" s="184">
        <f>ROUND(I140*H140,2)</f>
        <v>0</v>
      </c>
      <c r="BL140" s="19" t="s">
        <v>270</v>
      </c>
      <c r="BM140" s="183" t="s">
        <v>1049</v>
      </c>
    </row>
    <row r="141" s="12" customFormat="1" ht="25.92" customHeight="1">
      <c r="A141" s="12"/>
      <c r="B141" s="158"/>
      <c r="C141" s="12"/>
      <c r="D141" s="159" t="s">
        <v>78</v>
      </c>
      <c r="E141" s="160" t="s">
        <v>277</v>
      </c>
      <c r="F141" s="160" t="s">
        <v>619</v>
      </c>
      <c r="G141" s="12"/>
      <c r="H141" s="12"/>
      <c r="I141" s="161"/>
      <c r="J141" s="162">
        <f>BK141</f>
        <v>0</v>
      </c>
      <c r="K141" s="12"/>
      <c r="L141" s="158"/>
      <c r="M141" s="163"/>
      <c r="N141" s="164"/>
      <c r="O141" s="164"/>
      <c r="P141" s="165">
        <f>P142</f>
        <v>0</v>
      </c>
      <c r="Q141" s="164"/>
      <c r="R141" s="165">
        <f>R142</f>
        <v>0.0092114999999999992</v>
      </c>
      <c r="S141" s="164"/>
      <c r="T141" s="166">
        <f>T142</f>
        <v>0.11385000000000001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59" t="s">
        <v>268</v>
      </c>
      <c r="AT141" s="167" t="s">
        <v>78</v>
      </c>
      <c r="AU141" s="167" t="s">
        <v>79</v>
      </c>
      <c r="AY141" s="159" t="s">
        <v>255</v>
      </c>
      <c r="BK141" s="168">
        <f>BK142</f>
        <v>0</v>
      </c>
    </row>
    <row r="142" s="12" customFormat="1" ht="22.8" customHeight="1">
      <c r="A142" s="12"/>
      <c r="B142" s="158"/>
      <c r="C142" s="12"/>
      <c r="D142" s="159" t="s">
        <v>78</v>
      </c>
      <c r="E142" s="169" t="s">
        <v>620</v>
      </c>
      <c r="F142" s="169" t="s">
        <v>621</v>
      </c>
      <c r="G142" s="12"/>
      <c r="H142" s="12"/>
      <c r="I142" s="161"/>
      <c r="J142" s="170">
        <f>BK142</f>
        <v>0</v>
      </c>
      <c r="K142" s="12"/>
      <c r="L142" s="158"/>
      <c r="M142" s="163"/>
      <c r="N142" s="164"/>
      <c r="O142" s="164"/>
      <c r="P142" s="165">
        <f>SUM(P143:P174)</f>
        <v>0</v>
      </c>
      <c r="Q142" s="164"/>
      <c r="R142" s="165">
        <f>SUM(R143:R174)</f>
        <v>0.0092114999999999992</v>
      </c>
      <c r="S142" s="164"/>
      <c r="T142" s="166">
        <f>SUM(T143:T174)</f>
        <v>0.11385000000000001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59" t="s">
        <v>268</v>
      </c>
      <c r="AT142" s="167" t="s">
        <v>78</v>
      </c>
      <c r="AU142" s="167" t="s">
        <v>87</v>
      </c>
      <c r="AY142" s="159" t="s">
        <v>255</v>
      </c>
      <c r="BK142" s="168">
        <f>SUM(BK143:BK174)</f>
        <v>0</v>
      </c>
    </row>
    <row r="143" s="2" customFormat="1" ht="24.15" customHeight="1">
      <c r="A143" s="38"/>
      <c r="B143" s="171"/>
      <c r="C143" s="172" t="s">
        <v>280</v>
      </c>
      <c r="D143" s="172" t="s">
        <v>258</v>
      </c>
      <c r="E143" s="173" t="s">
        <v>622</v>
      </c>
      <c r="F143" s="174" t="s">
        <v>623</v>
      </c>
      <c r="G143" s="175" t="s">
        <v>297</v>
      </c>
      <c r="H143" s="176">
        <v>19.550000000000001</v>
      </c>
      <c r="I143" s="177"/>
      <c r="J143" s="178">
        <f>ROUND(I143*H143,2)</f>
        <v>0</v>
      </c>
      <c r="K143" s="174" t="s">
        <v>262</v>
      </c>
      <c r="L143" s="39"/>
      <c r="M143" s="179" t="s">
        <v>1</v>
      </c>
      <c r="N143" s="180" t="s">
        <v>44</v>
      </c>
      <c r="O143" s="77"/>
      <c r="P143" s="181">
        <f>O143*H143</f>
        <v>0</v>
      </c>
      <c r="Q143" s="181">
        <v>0.00014999999999999999</v>
      </c>
      <c r="R143" s="181">
        <f>Q143*H143</f>
        <v>0.0029324999999999998</v>
      </c>
      <c r="S143" s="181">
        <v>0</v>
      </c>
      <c r="T143" s="18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83" t="s">
        <v>342</v>
      </c>
      <c r="AT143" s="183" t="s">
        <v>258</v>
      </c>
      <c r="AU143" s="183" t="s">
        <v>90</v>
      </c>
      <c r="AY143" s="19" t="s">
        <v>255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19" t="s">
        <v>87</v>
      </c>
      <c r="BK143" s="184">
        <f>ROUND(I143*H143,2)</f>
        <v>0</v>
      </c>
      <c r="BL143" s="19" t="s">
        <v>342</v>
      </c>
      <c r="BM143" s="183" t="s">
        <v>1050</v>
      </c>
    </row>
    <row r="144" s="13" customFormat="1">
      <c r="A144" s="13"/>
      <c r="B144" s="185"/>
      <c r="C144" s="13"/>
      <c r="D144" s="186" t="s">
        <v>265</v>
      </c>
      <c r="E144" s="187" t="s">
        <v>1</v>
      </c>
      <c r="F144" s="188" t="s">
        <v>625</v>
      </c>
      <c r="G144" s="13"/>
      <c r="H144" s="187" t="s">
        <v>1</v>
      </c>
      <c r="I144" s="189"/>
      <c r="J144" s="13"/>
      <c r="K144" s="13"/>
      <c r="L144" s="185"/>
      <c r="M144" s="190"/>
      <c r="N144" s="191"/>
      <c r="O144" s="191"/>
      <c r="P144" s="191"/>
      <c r="Q144" s="191"/>
      <c r="R144" s="191"/>
      <c r="S144" s="191"/>
      <c r="T144" s="19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187" t="s">
        <v>265</v>
      </c>
      <c r="AU144" s="187" t="s">
        <v>90</v>
      </c>
      <c r="AV144" s="13" t="s">
        <v>87</v>
      </c>
      <c r="AW144" s="13" t="s">
        <v>35</v>
      </c>
      <c r="AX144" s="13" t="s">
        <v>79</v>
      </c>
      <c r="AY144" s="187" t="s">
        <v>255</v>
      </c>
    </row>
    <row r="145" s="13" customFormat="1">
      <c r="A145" s="13"/>
      <c r="B145" s="185"/>
      <c r="C145" s="13"/>
      <c r="D145" s="186" t="s">
        <v>265</v>
      </c>
      <c r="E145" s="187" t="s">
        <v>1</v>
      </c>
      <c r="F145" s="188" t="s">
        <v>626</v>
      </c>
      <c r="G145" s="13"/>
      <c r="H145" s="187" t="s">
        <v>1</v>
      </c>
      <c r="I145" s="189"/>
      <c r="J145" s="13"/>
      <c r="K145" s="13"/>
      <c r="L145" s="185"/>
      <c r="M145" s="190"/>
      <c r="N145" s="191"/>
      <c r="O145" s="191"/>
      <c r="P145" s="191"/>
      <c r="Q145" s="191"/>
      <c r="R145" s="191"/>
      <c r="S145" s="191"/>
      <c r="T145" s="19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87" t="s">
        <v>265</v>
      </c>
      <c r="AU145" s="187" t="s">
        <v>90</v>
      </c>
      <c r="AV145" s="13" t="s">
        <v>87</v>
      </c>
      <c r="AW145" s="13" t="s">
        <v>35</v>
      </c>
      <c r="AX145" s="13" t="s">
        <v>79</v>
      </c>
      <c r="AY145" s="187" t="s">
        <v>255</v>
      </c>
    </row>
    <row r="146" s="13" customFormat="1">
      <c r="A146" s="13"/>
      <c r="B146" s="185"/>
      <c r="C146" s="13"/>
      <c r="D146" s="186" t="s">
        <v>265</v>
      </c>
      <c r="E146" s="187" t="s">
        <v>1</v>
      </c>
      <c r="F146" s="188" t="s">
        <v>627</v>
      </c>
      <c r="G146" s="13"/>
      <c r="H146" s="187" t="s">
        <v>1</v>
      </c>
      <c r="I146" s="189"/>
      <c r="J146" s="13"/>
      <c r="K146" s="13"/>
      <c r="L146" s="185"/>
      <c r="M146" s="190"/>
      <c r="N146" s="191"/>
      <c r="O146" s="191"/>
      <c r="P146" s="191"/>
      <c r="Q146" s="191"/>
      <c r="R146" s="191"/>
      <c r="S146" s="191"/>
      <c r="T146" s="19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87" t="s">
        <v>265</v>
      </c>
      <c r="AU146" s="187" t="s">
        <v>90</v>
      </c>
      <c r="AV146" s="13" t="s">
        <v>87</v>
      </c>
      <c r="AW146" s="13" t="s">
        <v>35</v>
      </c>
      <c r="AX146" s="13" t="s">
        <v>79</v>
      </c>
      <c r="AY146" s="187" t="s">
        <v>255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628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1051</v>
      </c>
      <c r="G148" s="14"/>
      <c r="H148" s="196">
        <v>19.550000000000001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5" customFormat="1">
      <c r="A149" s="15"/>
      <c r="B149" s="201"/>
      <c r="C149" s="15"/>
      <c r="D149" s="186" t="s">
        <v>265</v>
      </c>
      <c r="E149" s="202" t="s">
        <v>1</v>
      </c>
      <c r="F149" s="203" t="s">
        <v>269</v>
      </c>
      <c r="G149" s="15"/>
      <c r="H149" s="204">
        <v>19.550000000000001</v>
      </c>
      <c r="I149" s="205"/>
      <c r="J149" s="15"/>
      <c r="K149" s="15"/>
      <c r="L149" s="201"/>
      <c r="M149" s="206"/>
      <c r="N149" s="207"/>
      <c r="O149" s="207"/>
      <c r="P149" s="207"/>
      <c r="Q149" s="207"/>
      <c r="R149" s="207"/>
      <c r="S149" s="207"/>
      <c r="T149" s="208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02" t="s">
        <v>265</v>
      </c>
      <c r="AU149" s="202" t="s">
        <v>90</v>
      </c>
      <c r="AV149" s="15" t="s">
        <v>270</v>
      </c>
      <c r="AW149" s="15" t="s">
        <v>35</v>
      </c>
      <c r="AX149" s="15" t="s">
        <v>87</v>
      </c>
      <c r="AY149" s="202" t="s">
        <v>255</v>
      </c>
    </row>
    <row r="150" s="2" customFormat="1" ht="24.15" customHeight="1">
      <c r="A150" s="38"/>
      <c r="B150" s="171"/>
      <c r="C150" s="172" t="s">
        <v>301</v>
      </c>
      <c r="D150" s="172" t="s">
        <v>258</v>
      </c>
      <c r="E150" s="173" t="s">
        <v>630</v>
      </c>
      <c r="F150" s="174" t="s">
        <v>631</v>
      </c>
      <c r="G150" s="175" t="s">
        <v>297</v>
      </c>
      <c r="H150" s="176">
        <v>14.949999999999999</v>
      </c>
      <c r="I150" s="177"/>
      <c r="J150" s="178">
        <f>ROUND(I150*H150,2)</f>
        <v>0</v>
      </c>
      <c r="K150" s="174" t="s">
        <v>262</v>
      </c>
      <c r="L150" s="39"/>
      <c r="M150" s="179" t="s">
        <v>1</v>
      </c>
      <c r="N150" s="180" t="s">
        <v>44</v>
      </c>
      <c r="O150" s="77"/>
      <c r="P150" s="181">
        <f>O150*H150</f>
        <v>0</v>
      </c>
      <c r="Q150" s="181">
        <v>0.00042000000000000002</v>
      </c>
      <c r="R150" s="181">
        <f>Q150*H150</f>
        <v>0.0062789999999999999</v>
      </c>
      <c r="S150" s="181">
        <v>0</v>
      </c>
      <c r="T150" s="18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83" t="s">
        <v>342</v>
      </c>
      <c r="AT150" s="183" t="s">
        <v>258</v>
      </c>
      <c r="AU150" s="183" t="s">
        <v>90</v>
      </c>
      <c r="AY150" s="19" t="s">
        <v>255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19" t="s">
        <v>87</v>
      </c>
      <c r="BK150" s="184">
        <f>ROUND(I150*H150,2)</f>
        <v>0</v>
      </c>
      <c r="BL150" s="19" t="s">
        <v>342</v>
      </c>
      <c r="BM150" s="183" t="s">
        <v>1052</v>
      </c>
    </row>
    <row r="151" s="13" customFormat="1">
      <c r="A151" s="13"/>
      <c r="B151" s="185"/>
      <c r="C151" s="13"/>
      <c r="D151" s="186" t="s">
        <v>265</v>
      </c>
      <c r="E151" s="187" t="s">
        <v>1</v>
      </c>
      <c r="F151" s="188" t="s">
        <v>625</v>
      </c>
      <c r="G151" s="13"/>
      <c r="H151" s="187" t="s">
        <v>1</v>
      </c>
      <c r="I151" s="189"/>
      <c r="J151" s="13"/>
      <c r="K151" s="13"/>
      <c r="L151" s="185"/>
      <c r="M151" s="190"/>
      <c r="N151" s="191"/>
      <c r="O151" s="191"/>
      <c r="P151" s="191"/>
      <c r="Q151" s="191"/>
      <c r="R151" s="191"/>
      <c r="S151" s="191"/>
      <c r="T151" s="19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87" t="s">
        <v>265</v>
      </c>
      <c r="AU151" s="187" t="s">
        <v>90</v>
      </c>
      <c r="AV151" s="13" t="s">
        <v>87</v>
      </c>
      <c r="AW151" s="13" t="s">
        <v>35</v>
      </c>
      <c r="AX151" s="13" t="s">
        <v>79</v>
      </c>
      <c r="AY151" s="187" t="s">
        <v>255</v>
      </c>
    </row>
    <row r="152" s="13" customFormat="1">
      <c r="A152" s="13"/>
      <c r="B152" s="185"/>
      <c r="C152" s="13"/>
      <c r="D152" s="186" t="s">
        <v>265</v>
      </c>
      <c r="E152" s="187" t="s">
        <v>1</v>
      </c>
      <c r="F152" s="188" t="s">
        <v>633</v>
      </c>
      <c r="G152" s="13"/>
      <c r="H152" s="187" t="s">
        <v>1</v>
      </c>
      <c r="I152" s="189"/>
      <c r="J152" s="13"/>
      <c r="K152" s="13"/>
      <c r="L152" s="185"/>
      <c r="M152" s="190"/>
      <c r="N152" s="191"/>
      <c r="O152" s="191"/>
      <c r="P152" s="191"/>
      <c r="Q152" s="191"/>
      <c r="R152" s="191"/>
      <c r="S152" s="191"/>
      <c r="T152" s="19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187" t="s">
        <v>265</v>
      </c>
      <c r="AU152" s="187" t="s">
        <v>90</v>
      </c>
      <c r="AV152" s="13" t="s">
        <v>87</v>
      </c>
      <c r="AW152" s="13" t="s">
        <v>35</v>
      </c>
      <c r="AX152" s="13" t="s">
        <v>79</v>
      </c>
      <c r="AY152" s="187" t="s">
        <v>255</v>
      </c>
    </row>
    <row r="153" s="13" customFormat="1">
      <c r="A153" s="13"/>
      <c r="B153" s="185"/>
      <c r="C153" s="13"/>
      <c r="D153" s="186" t="s">
        <v>265</v>
      </c>
      <c r="E153" s="187" t="s">
        <v>1</v>
      </c>
      <c r="F153" s="188" t="s">
        <v>627</v>
      </c>
      <c r="G153" s="13"/>
      <c r="H153" s="187" t="s">
        <v>1</v>
      </c>
      <c r="I153" s="189"/>
      <c r="J153" s="13"/>
      <c r="K153" s="13"/>
      <c r="L153" s="185"/>
      <c r="M153" s="190"/>
      <c r="N153" s="191"/>
      <c r="O153" s="191"/>
      <c r="P153" s="191"/>
      <c r="Q153" s="191"/>
      <c r="R153" s="191"/>
      <c r="S153" s="191"/>
      <c r="T153" s="19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87" t="s">
        <v>265</v>
      </c>
      <c r="AU153" s="187" t="s">
        <v>90</v>
      </c>
      <c r="AV153" s="13" t="s">
        <v>87</v>
      </c>
      <c r="AW153" s="13" t="s">
        <v>35</v>
      </c>
      <c r="AX153" s="13" t="s">
        <v>79</v>
      </c>
      <c r="AY153" s="187" t="s">
        <v>255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628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1053</v>
      </c>
      <c r="G155" s="14"/>
      <c r="H155" s="196">
        <v>14.949999999999999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5" customFormat="1">
      <c r="A156" s="15"/>
      <c r="B156" s="201"/>
      <c r="C156" s="15"/>
      <c r="D156" s="186" t="s">
        <v>265</v>
      </c>
      <c r="E156" s="202" t="s">
        <v>1</v>
      </c>
      <c r="F156" s="203" t="s">
        <v>269</v>
      </c>
      <c r="G156" s="15"/>
      <c r="H156" s="204">
        <v>14.949999999999999</v>
      </c>
      <c r="I156" s="205"/>
      <c r="J156" s="15"/>
      <c r="K156" s="15"/>
      <c r="L156" s="201"/>
      <c r="M156" s="206"/>
      <c r="N156" s="207"/>
      <c r="O156" s="207"/>
      <c r="P156" s="207"/>
      <c r="Q156" s="207"/>
      <c r="R156" s="207"/>
      <c r="S156" s="207"/>
      <c r="T156" s="208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02" t="s">
        <v>265</v>
      </c>
      <c r="AU156" s="202" t="s">
        <v>90</v>
      </c>
      <c r="AV156" s="15" t="s">
        <v>270</v>
      </c>
      <c r="AW156" s="15" t="s">
        <v>35</v>
      </c>
      <c r="AX156" s="15" t="s">
        <v>87</v>
      </c>
      <c r="AY156" s="202" t="s">
        <v>255</v>
      </c>
    </row>
    <row r="157" s="2" customFormat="1" ht="37.8" customHeight="1">
      <c r="A157" s="38"/>
      <c r="B157" s="171"/>
      <c r="C157" s="172" t="s">
        <v>307</v>
      </c>
      <c r="D157" s="172" t="s">
        <v>258</v>
      </c>
      <c r="E157" s="173" t="s">
        <v>644</v>
      </c>
      <c r="F157" s="174" t="s">
        <v>645</v>
      </c>
      <c r="G157" s="175" t="s">
        <v>297</v>
      </c>
      <c r="H157" s="176">
        <v>19.550000000000001</v>
      </c>
      <c r="I157" s="177"/>
      <c r="J157" s="178">
        <f>ROUND(I157*H157,2)</f>
        <v>0</v>
      </c>
      <c r="K157" s="174" t="s">
        <v>262</v>
      </c>
      <c r="L157" s="39"/>
      <c r="M157" s="179" t="s">
        <v>1</v>
      </c>
      <c r="N157" s="180" t="s">
        <v>44</v>
      </c>
      <c r="O157" s="77"/>
      <c r="P157" s="181">
        <f>O157*H157</f>
        <v>0</v>
      </c>
      <c r="Q157" s="181">
        <v>0</v>
      </c>
      <c r="R157" s="181">
        <f>Q157*H157</f>
        <v>0</v>
      </c>
      <c r="S157" s="181">
        <v>0.002</v>
      </c>
      <c r="T157" s="182">
        <f>S157*H157</f>
        <v>0.039100000000000003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83" t="s">
        <v>342</v>
      </c>
      <c r="AT157" s="183" t="s">
        <v>258</v>
      </c>
      <c r="AU157" s="183" t="s">
        <v>90</v>
      </c>
      <c r="AY157" s="19" t="s">
        <v>255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19" t="s">
        <v>87</v>
      </c>
      <c r="BK157" s="184">
        <f>ROUND(I157*H157,2)</f>
        <v>0</v>
      </c>
      <c r="BL157" s="19" t="s">
        <v>342</v>
      </c>
      <c r="BM157" s="183" t="s">
        <v>1054</v>
      </c>
    </row>
    <row r="158" s="13" customFormat="1">
      <c r="A158" s="13"/>
      <c r="B158" s="185"/>
      <c r="C158" s="13"/>
      <c r="D158" s="186" t="s">
        <v>265</v>
      </c>
      <c r="E158" s="187" t="s">
        <v>1</v>
      </c>
      <c r="F158" s="188" t="s">
        <v>647</v>
      </c>
      <c r="G158" s="13"/>
      <c r="H158" s="187" t="s">
        <v>1</v>
      </c>
      <c r="I158" s="189"/>
      <c r="J158" s="13"/>
      <c r="K158" s="13"/>
      <c r="L158" s="185"/>
      <c r="M158" s="190"/>
      <c r="N158" s="191"/>
      <c r="O158" s="191"/>
      <c r="P158" s="191"/>
      <c r="Q158" s="191"/>
      <c r="R158" s="191"/>
      <c r="S158" s="191"/>
      <c r="T158" s="19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87" t="s">
        <v>265</v>
      </c>
      <c r="AU158" s="187" t="s">
        <v>90</v>
      </c>
      <c r="AV158" s="13" t="s">
        <v>87</v>
      </c>
      <c r="AW158" s="13" t="s">
        <v>35</v>
      </c>
      <c r="AX158" s="13" t="s">
        <v>79</v>
      </c>
      <c r="AY158" s="187" t="s">
        <v>255</v>
      </c>
    </row>
    <row r="159" s="13" customFormat="1">
      <c r="A159" s="13"/>
      <c r="B159" s="185"/>
      <c r="C159" s="13"/>
      <c r="D159" s="186" t="s">
        <v>265</v>
      </c>
      <c r="E159" s="187" t="s">
        <v>1</v>
      </c>
      <c r="F159" s="188" t="s">
        <v>627</v>
      </c>
      <c r="G159" s="13"/>
      <c r="H159" s="187" t="s">
        <v>1</v>
      </c>
      <c r="I159" s="189"/>
      <c r="J159" s="13"/>
      <c r="K159" s="13"/>
      <c r="L159" s="185"/>
      <c r="M159" s="190"/>
      <c r="N159" s="191"/>
      <c r="O159" s="191"/>
      <c r="P159" s="191"/>
      <c r="Q159" s="191"/>
      <c r="R159" s="191"/>
      <c r="S159" s="191"/>
      <c r="T159" s="19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87" t="s">
        <v>265</v>
      </c>
      <c r="AU159" s="187" t="s">
        <v>90</v>
      </c>
      <c r="AV159" s="13" t="s">
        <v>87</v>
      </c>
      <c r="AW159" s="13" t="s">
        <v>35</v>
      </c>
      <c r="AX159" s="13" t="s">
        <v>79</v>
      </c>
      <c r="AY159" s="187" t="s">
        <v>255</v>
      </c>
    </row>
    <row r="160" s="13" customFormat="1">
      <c r="A160" s="13"/>
      <c r="B160" s="185"/>
      <c r="C160" s="13"/>
      <c r="D160" s="186" t="s">
        <v>265</v>
      </c>
      <c r="E160" s="187" t="s">
        <v>1</v>
      </c>
      <c r="F160" s="188" t="s">
        <v>628</v>
      </c>
      <c r="G160" s="13"/>
      <c r="H160" s="187" t="s">
        <v>1</v>
      </c>
      <c r="I160" s="189"/>
      <c r="J160" s="13"/>
      <c r="K160" s="13"/>
      <c r="L160" s="185"/>
      <c r="M160" s="190"/>
      <c r="N160" s="191"/>
      <c r="O160" s="191"/>
      <c r="P160" s="191"/>
      <c r="Q160" s="191"/>
      <c r="R160" s="191"/>
      <c r="S160" s="191"/>
      <c r="T160" s="19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87" t="s">
        <v>265</v>
      </c>
      <c r="AU160" s="187" t="s">
        <v>90</v>
      </c>
      <c r="AV160" s="13" t="s">
        <v>87</v>
      </c>
      <c r="AW160" s="13" t="s">
        <v>35</v>
      </c>
      <c r="AX160" s="13" t="s">
        <v>79</v>
      </c>
      <c r="AY160" s="187" t="s">
        <v>255</v>
      </c>
    </row>
    <row r="161" s="14" customFormat="1">
      <c r="A161" s="14"/>
      <c r="B161" s="193"/>
      <c r="C161" s="14"/>
      <c r="D161" s="186" t="s">
        <v>265</v>
      </c>
      <c r="E161" s="194" t="s">
        <v>1</v>
      </c>
      <c r="F161" s="195" t="s">
        <v>1051</v>
      </c>
      <c r="G161" s="14"/>
      <c r="H161" s="196">
        <v>19.550000000000001</v>
      </c>
      <c r="I161" s="197"/>
      <c r="J161" s="14"/>
      <c r="K161" s="14"/>
      <c r="L161" s="193"/>
      <c r="M161" s="198"/>
      <c r="N161" s="199"/>
      <c r="O161" s="199"/>
      <c r="P161" s="199"/>
      <c r="Q161" s="199"/>
      <c r="R161" s="199"/>
      <c r="S161" s="199"/>
      <c r="T161" s="20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194" t="s">
        <v>265</v>
      </c>
      <c r="AU161" s="194" t="s">
        <v>90</v>
      </c>
      <c r="AV161" s="14" t="s">
        <v>90</v>
      </c>
      <c r="AW161" s="14" t="s">
        <v>35</v>
      </c>
      <c r="AX161" s="14" t="s">
        <v>79</v>
      </c>
      <c r="AY161" s="194" t="s">
        <v>255</v>
      </c>
    </row>
    <row r="162" s="15" customFormat="1">
      <c r="A162" s="15"/>
      <c r="B162" s="201"/>
      <c r="C162" s="15"/>
      <c r="D162" s="186" t="s">
        <v>265</v>
      </c>
      <c r="E162" s="202" t="s">
        <v>1</v>
      </c>
      <c r="F162" s="203" t="s">
        <v>269</v>
      </c>
      <c r="G162" s="15"/>
      <c r="H162" s="204">
        <v>19.550000000000001</v>
      </c>
      <c r="I162" s="205"/>
      <c r="J162" s="15"/>
      <c r="K162" s="15"/>
      <c r="L162" s="201"/>
      <c r="M162" s="206"/>
      <c r="N162" s="207"/>
      <c r="O162" s="207"/>
      <c r="P162" s="207"/>
      <c r="Q162" s="207"/>
      <c r="R162" s="207"/>
      <c r="S162" s="207"/>
      <c r="T162" s="208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02" t="s">
        <v>265</v>
      </c>
      <c r="AU162" s="202" t="s">
        <v>90</v>
      </c>
      <c r="AV162" s="15" t="s">
        <v>270</v>
      </c>
      <c r="AW162" s="15" t="s">
        <v>35</v>
      </c>
      <c r="AX162" s="15" t="s">
        <v>87</v>
      </c>
      <c r="AY162" s="202" t="s">
        <v>255</v>
      </c>
    </row>
    <row r="163" s="2" customFormat="1" ht="37.8" customHeight="1">
      <c r="A163" s="38"/>
      <c r="B163" s="171"/>
      <c r="C163" s="172" t="s">
        <v>312</v>
      </c>
      <c r="D163" s="172" t="s">
        <v>258</v>
      </c>
      <c r="E163" s="173" t="s">
        <v>648</v>
      </c>
      <c r="F163" s="174" t="s">
        <v>649</v>
      </c>
      <c r="G163" s="175" t="s">
        <v>297</v>
      </c>
      <c r="H163" s="176">
        <v>14.949999999999999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0</v>
      </c>
      <c r="R163" s="181">
        <f>Q163*H163</f>
        <v>0</v>
      </c>
      <c r="S163" s="181">
        <v>0.0050000000000000001</v>
      </c>
      <c r="T163" s="182">
        <f>S163*H163</f>
        <v>0.074749999999999997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342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342</v>
      </c>
      <c r="BM163" s="183" t="s">
        <v>1055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651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3" customFormat="1">
      <c r="A165" s="13"/>
      <c r="B165" s="185"/>
      <c r="C165" s="13"/>
      <c r="D165" s="186" t="s">
        <v>265</v>
      </c>
      <c r="E165" s="187" t="s">
        <v>1</v>
      </c>
      <c r="F165" s="188" t="s">
        <v>627</v>
      </c>
      <c r="G165" s="13"/>
      <c r="H165" s="187" t="s">
        <v>1</v>
      </c>
      <c r="I165" s="189"/>
      <c r="J165" s="13"/>
      <c r="K165" s="13"/>
      <c r="L165" s="185"/>
      <c r="M165" s="190"/>
      <c r="N165" s="191"/>
      <c r="O165" s="191"/>
      <c r="P165" s="191"/>
      <c r="Q165" s="191"/>
      <c r="R165" s="191"/>
      <c r="S165" s="191"/>
      <c r="T165" s="19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87" t="s">
        <v>265</v>
      </c>
      <c r="AU165" s="187" t="s">
        <v>90</v>
      </c>
      <c r="AV165" s="13" t="s">
        <v>87</v>
      </c>
      <c r="AW165" s="13" t="s">
        <v>35</v>
      </c>
      <c r="AX165" s="13" t="s">
        <v>79</v>
      </c>
      <c r="AY165" s="187" t="s">
        <v>255</v>
      </c>
    </row>
    <row r="166" s="13" customFormat="1">
      <c r="A166" s="13"/>
      <c r="B166" s="185"/>
      <c r="C166" s="13"/>
      <c r="D166" s="186" t="s">
        <v>265</v>
      </c>
      <c r="E166" s="187" t="s">
        <v>1</v>
      </c>
      <c r="F166" s="188" t="s">
        <v>628</v>
      </c>
      <c r="G166" s="13"/>
      <c r="H166" s="187" t="s">
        <v>1</v>
      </c>
      <c r="I166" s="189"/>
      <c r="J166" s="13"/>
      <c r="K166" s="13"/>
      <c r="L166" s="185"/>
      <c r="M166" s="190"/>
      <c r="N166" s="191"/>
      <c r="O166" s="191"/>
      <c r="P166" s="191"/>
      <c r="Q166" s="191"/>
      <c r="R166" s="191"/>
      <c r="S166" s="191"/>
      <c r="T166" s="19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87" t="s">
        <v>265</v>
      </c>
      <c r="AU166" s="187" t="s">
        <v>90</v>
      </c>
      <c r="AV166" s="13" t="s">
        <v>87</v>
      </c>
      <c r="AW166" s="13" t="s">
        <v>35</v>
      </c>
      <c r="AX166" s="13" t="s">
        <v>79</v>
      </c>
      <c r="AY166" s="187" t="s">
        <v>255</v>
      </c>
    </row>
    <row r="167" s="14" customFormat="1">
      <c r="A167" s="14"/>
      <c r="B167" s="193"/>
      <c r="C167" s="14"/>
      <c r="D167" s="186" t="s">
        <v>265</v>
      </c>
      <c r="E167" s="194" t="s">
        <v>1</v>
      </c>
      <c r="F167" s="195" t="s">
        <v>1053</v>
      </c>
      <c r="G167" s="14"/>
      <c r="H167" s="196">
        <v>14.949999999999999</v>
      </c>
      <c r="I167" s="197"/>
      <c r="J167" s="14"/>
      <c r="K167" s="14"/>
      <c r="L167" s="193"/>
      <c r="M167" s="198"/>
      <c r="N167" s="199"/>
      <c r="O167" s="199"/>
      <c r="P167" s="199"/>
      <c r="Q167" s="199"/>
      <c r="R167" s="199"/>
      <c r="S167" s="199"/>
      <c r="T167" s="20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194" t="s">
        <v>265</v>
      </c>
      <c r="AU167" s="194" t="s">
        <v>90</v>
      </c>
      <c r="AV167" s="14" t="s">
        <v>90</v>
      </c>
      <c r="AW167" s="14" t="s">
        <v>35</v>
      </c>
      <c r="AX167" s="14" t="s">
        <v>79</v>
      </c>
      <c r="AY167" s="194" t="s">
        <v>255</v>
      </c>
    </row>
    <row r="168" s="15" customFormat="1">
      <c r="A168" s="15"/>
      <c r="B168" s="201"/>
      <c r="C168" s="15"/>
      <c r="D168" s="186" t="s">
        <v>265</v>
      </c>
      <c r="E168" s="202" t="s">
        <v>1</v>
      </c>
      <c r="F168" s="203" t="s">
        <v>269</v>
      </c>
      <c r="G168" s="15"/>
      <c r="H168" s="204">
        <v>14.949999999999999</v>
      </c>
      <c r="I168" s="205"/>
      <c r="J168" s="15"/>
      <c r="K168" s="15"/>
      <c r="L168" s="201"/>
      <c r="M168" s="206"/>
      <c r="N168" s="207"/>
      <c r="O168" s="207"/>
      <c r="P168" s="207"/>
      <c r="Q168" s="207"/>
      <c r="R168" s="207"/>
      <c r="S168" s="207"/>
      <c r="T168" s="20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02" t="s">
        <v>265</v>
      </c>
      <c r="AU168" s="202" t="s">
        <v>90</v>
      </c>
      <c r="AV168" s="15" t="s">
        <v>270</v>
      </c>
      <c r="AW168" s="15" t="s">
        <v>35</v>
      </c>
      <c r="AX168" s="15" t="s">
        <v>87</v>
      </c>
      <c r="AY168" s="202" t="s">
        <v>255</v>
      </c>
    </row>
    <row r="169" s="2" customFormat="1" ht="24.15" customHeight="1">
      <c r="A169" s="38"/>
      <c r="B169" s="171"/>
      <c r="C169" s="172" t="s">
        <v>8</v>
      </c>
      <c r="D169" s="172" t="s">
        <v>258</v>
      </c>
      <c r="E169" s="173" t="s">
        <v>656</v>
      </c>
      <c r="F169" s="174" t="s">
        <v>657</v>
      </c>
      <c r="G169" s="175" t="s">
        <v>604</v>
      </c>
      <c r="H169" s="176">
        <v>0.114</v>
      </c>
      <c r="I169" s="177"/>
      <c r="J169" s="178">
        <f>ROUND(I169*H169,2)</f>
        <v>0</v>
      </c>
      <c r="K169" s="174" t="s">
        <v>658</v>
      </c>
      <c r="L169" s="39"/>
      <c r="M169" s="179" t="s">
        <v>1</v>
      </c>
      <c r="N169" s="180" t="s">
        <v>44</v>
      </c>
      <c r="O169" s="77"/>
      <c r="P169" s="181">
        <f>O169*H169</f>
        <v>0</v>
      </c>
      <c r="Q169" s="181">
        <v>0</v>
      </c>
      <c r="R169" s="181">
        <f>Q169*H169</f>
        <v>0</v>
      </c>
      <c r="S169" s="181">
        <v>0</v>
      </c>
      <c r="T169" s="18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83" t="s">
        <v>342</v>
      </c>
      <c r="AT169" s="183" t="s">
        <v>258</v>
      </c>
      <c r="AU169" s="183" t="s">
        <v>90</v>
      </c>
      <c r="AY169" s="19" t="s">
        <v>255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19" t="s">
        <v>87</v>
      </c>
      <c r="BK169" s="184">
        <f>ROUND(I169*H169,2)</f>
        <v>0</v>
      </c>
      <c r="BL169" s="19" t="s">
        <v>342</v>
      </c>
      <c r="BM169" s="183" t="s">
        <v>1056</v>
      </c>
    </row>
    <row r="170" s="2" customFormat="1" ht="37.8" customHeight="1">
      <c r="A170" s="38"/>
      <c r="B170" s="171"/>
      <c r="C170" s="172" t="s">
        <v>320</v>
      </c>
      <c r="D170" s="172" t="s">
        <v>258</v>
      </c>
      <c r="E170" s="173" t="s">
        <v>660</v>
      </c>
      <c r="F170" s="174" t="s">
        <v>661</v>
      </c>
      <c r="G170" s="175" t="s">
        <v>604</v>
      </c>
      <c r="H170" s="176">
        <v>0.114</v>
      </c>
      <c r="I170" s="177"/>
      <c r="J170" s="178">
        <f>ROUND(I170*H170,2)</f>
        <v>0</v>
      </c>
      <c r="K170" s="174" t="s">
        <v>658</v>
      </c>
      <c r="L170" s="39"/>
      <c r="M170" s="179" t="s">
        <v>1</v>
      </c>
      <c r="N170" s="180" t="s">
        <v>44</v>
      </c>
      <c r="O170" s="77"/>
      <c r="P170" s="181">
        <f>O170*H170</f>
        <v>0</v>
      </c>
      <c r="Q170" s="181">
        <v>0</v>
      </c>
      <c r="R170" s="181">
        <f>Q170*H170</f>
        <v>0</v>
      </c>
      <c r="S170" s="181">
        <v>0</v>
      </c>
      <c r="T170" s="18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83" t="s">
        <v>342</v>
      </c>
      <c r="AT170" s="183" t="s">
        <v>258</v>
      </c>
      <c r="AU170" s="183" t="s">
        <v>90</v>
      </c>
      <c r="AY170" s="19" t="s">
        <v>255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19" t="s">
        <v>87</v>
      </c>
      <c r="BK170" s="184">
        <f>ROUND(I170*H170,2)</f>
        <v>0</v>
      </c>
      <c r="BL170" s="19" t="s">
        <v>342</v>
      </c>
      <c r="BM170" s="183" t="s">
        <v>1057</v>
      </c>
    </row>
    <row r="171" s="2" customFormat="1" ht="24.15" customHeight="1">
      <c r="A171" s="38"/>
      <c r="B171" s="171"/>
      <c r="C171" s="172" t="s">
        <v>325</v>
      </c>
      <c r="D171" s="172" t="s">
        <v>258</v>
      </c>
      <c r="E171" s="173" t="s">
        <v>663</v>
      </c>
      <c r="F171" s="174" t="s">
        <v>664</v>
      </c>
      <c r="G171" s="175" t="s">
        <v>604</v>
      </c>
      <c r="H171" s="176">
        <v>0.114</v>
      </c>
      <c r="I171" s="177"/>
      <c r="J171" s="178">
        <f>ROUND(I171*H171,2)</f>
        <v>0</v>
      </c>
      <c r="K171" s="174" t="s">
        <v>658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342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342</v>
      </c>
      <c r="BM171" s="183" t="s">
        <v>1058</v>
      </c>
    </row>
    <row r="172" s="2" customFormat="1" ht="37.8" customHeight="1">
      <c r="A172" s="38"/>
      <c r="B172" s="171"/>
      <c r="C172" s="172" t="s">
        <v>330</v>
      </c>
      <c r="D172" s="172" t="s">
        <v>258</v>
      </c>
      <c r="E172" s="173" t="s">
        <v>666</v>
      </c>
      <c r="F172" s="174" t="s">
        <v>667</v>
      </c>
      <c r="G172" s="175" t="s">
        <v>604</v>
      </c>
      <c r="H172" s="176">
        <v>1.4550000000000001</v>
      </c>
      <c r="I172" s="177"/>
      <c r="J172" s="178">
        <f>ROUND(I172*H172,2)</f>
        <v>0</v>
      </c>
      <c r="K172" s="174" t="s">
        <v>658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342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342</v>
      </c>
      <c r="BM172" s="183" t="s">
        <v>1059</v>
      </c>
    </row>
    <row r="173" s="14" customFormat="1">
      <c r="A173" s="14"/>
      <c r="B173" s="193"/>
      <c r="C173" s="14"/>
      <c r="D173" s="186" t="s">
        <v>265</v>
      </c>
      <c r="E173" s="194" t="s">
        <v>1</v>
      </c>
      <c r="F173" s="195" t="s">
        <v>1060</v>
      </c>
      <c r="G173" s="14"/>
      <c r="H173" s="196">
        <v>1.4550000000000001</v>
      </c>
      <c r="I173" s="197"/>
      <c r="J173" s="14"/>
      <c r="K173" s="14"/>
      <c r="L173" s="193"/>
      <c r="M173" s="198"/>
      <c r="N173" s="199"/>
      <c r="O173" s="199"/>
      <c r="P173" s="199"/>
      <c r="Q173" s="199"/>
      <c r="R173" s="199"/>
      <c r="S173" s="199"/>
      <c r="T173" s="20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194" t="s">
        <v>265</v>
      </c>
      <c r="AU173" s="194" t="s">
        <v>90</v>
      </c>
      <c r="AV173" s="14" t="s">
        <v>90</v>
      </c>
      <c r="AW173" s="14" t="s">
        <v>35</v>
      </c>
      <c r="AX173" s="14" t="s">
        <v>87</v>
      </c>
      <c r="AY173" s="194" t="s">
        <v>255</v>
      </c>
    </row>
    <row r="174" s="2" customFormat="1" ht="44.25" customHeight="1">
      <c r="A174" s="38"/>
      <c r="B174" s="171"/>
      <c r="C174" s="172" t="s">
        <v>263</v>
      </c>
      <c r="D174" s="172" t="s">
        <v>258</v>
      </c>
      <c r="E174" s="173" t="s">
        <v>670</v>
      </c>
      <c r="F174" s="174" t="s">
        <v>671</v>
      </c>
      <c r="G174" s="175" t="s">
        <v>604</v>
      </c>
      <c r="H174" s="176">
        <v>0.114</v>
      </c>
      <c r="I174" s="177"/>
      <c r="J174" s="178">
        <f>ROUND(I174*H174,2)</f>
        <v>0</v>
      </c>
      <c r="K174" s="174" t="s">
        <v>262</v>
      </c>
      <c r="L174" s="39"/>
      <c r="M174" s="219" t="s">
        <v>1</v>
      </c>
      <c r="N174" s="220" t="s">
        <v>44</v>
      </c>
      <c r="O174" s="221"/>
      <c r="P174" s="222">
        <f>O174*H174</f>
        <v>0</v>
      </c>
      <c r="Q174" s="222">
        <v>0</v>
      </c>
      <c r="R174" s="222">
        <f>Q174*H174</f>
        <v>0</v>
      </c>
      <c r="S174" s="222">
        <v>0</v>
      </c>
      <c r="T174" s="223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83" t="s">
        <v>342</v>
      </c>
      <c r="AT174" s="183" t="s">
        <v>258</v>
      </c>
      <c r="AU174" s="183" t="s">
        <v>90</v>
      </c>
      <c r="AY174" s="19" t="s">
        <v>255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19" t="s">
        <v>87</v>
      </c>
      <c r="BK174" s="184">
        <f>ROUND(I174*H174,2)</f>
        <v>0</v>
      </c>
      <c r="BL174" s="19" t="s">
        <v>342</v>
      </c>
      <c r="BM174" s="183" t="s">
        <v>1061</v>
      </c>
    </row>
    <row r="175" s="2" customFormat="1" ht="6.96" customHeight="1">
      <c r="A175" s="38"/>
      <c r="B175" s="60"/>
      <c r="C175" s="61"/>
      <c r="D175" s="61"/>
      <c r="E175" s="61"/>
      <c r="F175" s="61"/>
      <c r="G175" s="61"/>
      <c r="H175" s="61"/>
      <c r="I175" s="61"/>
      <c r="J175" s="61"/>
      <c r="K175" s="61"/>
      <c r="L175" s="39"/>
      <c r="M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</row>
  </sheetData>
  <autoFilter ref="C120:K17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229</v>
      </c>
      <c r="L4" s="22"/>
      <c r="M4" s="12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26.25" customHeight="1">
      <c r="B7" s="22"/>
      <c r="E7" s="121" t="str">
        <f>'Rekapitulace stavby'!K6</f>
        <v>UPRAVENO ZŠ Pionýrů, Sokolov, Oprava elektroinstalace učeben v 3.NP 1. stupně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230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1062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89</v>
      </c>
      <c r="G11" s="38"/>
      <c r="H11" s="38"/>
      <c r="I11" s="32" t="s">
        <v>20</v>
      </c>
      <c r="J11" s="27" t="s">
        <v>21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22</v>
      </c>
      <c r="E12" s="38"/>
      <c r="F12" s="27" t="s">
        <v>23</v>
      </c>
      <c r="G12" s="38"/>
      <c r="H12" s="38"/>
      <c r="I12" s="32" t="s">
        <v>24</v>
      </c>
      <c r="J12" s="69" t="str">
        <f>'Rekapitulace stavby'!AN8</f>
        <v>30. 1. 2026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26</v>
      </c>
      <c r="E14" s="38"/>
      <c r="F14" s="38"/>
      <c r="G14" s="38"/>
      <c r="H14" s="38"/>
      <c r="I14" s="32" t="s">
        <v>27</v>
      </c>
      <c r="J14" s="27" t="s">
        <v>28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29</v>
      </c>
      <c r="F15" s="38"/>
      <c r="G15" s="38"/>
      <c r="H15" s="38"/>
      <c r="I15" s="32" t="s">
        <v>30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31</v>
      </c>
      <c r="E17" s="38"/>
      <c r="F17" s="38"/>
      <c r="G17" s="38"/>
      <c r="H17" s="38"/>
      <c r="I17" s="32" t="s">
        <v>27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30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33</v>
      </c>
      <c r="E20" s="38"/>
      <c r="F20" s="38"/>
      <c r="G20" s="38"/>
      <c r="H20" s="38"/>
      <c r="I20" s="32" t="s">
        <v>27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34</v>
      </c>
      <c r="F21" s="38"/>
      <c r="G21" s="38"/>
      <c r="H21" s="38"/>
      <c r="I21" s="32" t="s">
        <v>30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36</v>
      </c>
      <c r="E23" s="38"/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674</v>
      </c>
      <c r="F24" s="38"/>
      <c r="G24" s="38"/>
      <c r="H24" s="38"/>
      <c r="I24" s="32" t="s">
        <v>30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71.25" customHeight="1">
      <c r="A27" s="122"/>
      <c r="B27" s="123"/>
      <c r="C27" s="122"/>
      <c r="D27" s="122"/>
      <c r="E27" s="36" t="s">
        <v>38</v>
      </c>
      <c r="F27" s="36"/>
      <c r="G27" s="36"/>
      <c r="H27" s="36"/>
      <c r="I27" s="122"/>
      <c r="J27" s="122"/>
      <c r="K27" s="122"/>
      <c r="L27" s="124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25" t="s">
        <v>39</v>
      </c>
      <c r="E30" s="38"/>
      <c r="F30" s="38"/>
      <c r="G30" s="38"/>
      <c r="H30" s="38"/>
      <c r="I30" s="38"/>
      <c r="J30" s="96">
        <f>ROUND(J136,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41</v>
      </c>
      <c r="G32" s="38"/>
      <c r="H32" s="38"/>
      <c r="I32" s="43" t="s">
        <v>40</v>
      </c>
      <c r="J32" s="43" t="s">
        <v>42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26" t="s">
        <v>43</v>
      </c>
      <c r="E33" s="32" t="s">
        <v>44</v>
      </c>
      <c r="F33" s="127">
        <f>ROUND((SUM(BE136:BE409)),  2)</f>
        <v>0</v>
      </c>
      <c r="G33" s="38"/>
      <c r="H33" s="38"/>
      <c r="I33" s="128">
        <v>0.20999999999999999</v>
      </c>
      <c r="J33" s="127">
        <f>ROUND(((SUM(BE136:BE409))*I33),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45</v>
      </c>
      <c r="F34" s="127">
        <f>ROUND((SUM(BF136:BF409)),  2)</f>
        <v>0</v>
      </c>
      <c r="G34" s="38"/>
      <c r="H34" s="38"/>
      <c r="I34" s="128">
        <v>0.12</v>
      </c>
      <c r="J34" s="127">
        <f>ROUND(((SUM(BF136:BF409))*I34),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46</v>
      </c>
      <c r="F35" s="127">
        <f>ROUND((SUM(BG136:BG409)),  2)</f>
        <v>0</v>
      </c>
      <c r="G35" s="38"/>
      <c r="H35" s="38"/>
      <c r="I35" s="128">
        <v>0.20999999999999999</v>
      </c>
      <c r="J35" s="127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47</v>
      </c>
      <c r="F36" s="127">
        <f>ROUND((SUM(BH136:BH409)),  2)</f>
        <v>0</v>
      </c>
      <c r="G36" s="38"/>
      <c r="H36" s="38"/>
      <c r="I36" s="128">
        <v>0.12</v>
      </c>
      <c r="J36" s="127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48</v>
      </c>
      <c r="F37" s="127">
        <f>ROUND((SUM(BI136:BI409)),  2)</f>
        <v>0</v>
      </c>
      <c r="G37" s="38"/>
      <c r="H37" s="38"/>
      <c r="I37" s="128">
        <v>0</v>
      </c>
      <c r="J37" s="12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29"/>
      <c r="D39" s="130" t="s">
        <v>49</v>
      </c>
      <c r="E39" s="81"/>
      <c r="F39" s="81"/>
      <c r="G39" s="131" t="s">
        <v>50</v>
      </c>
      <c r="H39" s="132" t="s">
        <v>51</v>
      </c>
      <c r="I39" s="81"/>
      <c r="J39" s="133">
        <f>SUM(J30:J37)</f>
        <v>0</v>
      </c>
      <c r="K39" s="134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52</v>
      </c>
      <c r="E50" s="57"/>
      <c r="F50" s="57"/>
      <c r="G50" s="56" t="s">
        <v>53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54</v>
      </c>
      <c r="E61" s="41"/>
      <c r="F61" s="135" t="s">
        <v>55</v>
      </c>
      <c r="G61" s="58" t="s">
        <v>54</v>
      </c>
      <c r="H61" s="41"/>
      <c r="I61" s="41"/>
      <c r="J61" s="136" t="s">
        <v>55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56</v>
      </c>
      <c r="E65" s="59"/>
      <c r="F65" s="59"/>
      <c r="G65" s="56" t="s">
        <v>57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54</v>
      </c>
      <c r="E76" s="41"/>
      <c r="F76" s="135" t="s">
        <v>55</v>
      </c>
      <c r="G76" s="58" t="s">
        <v>54</v>
      </c>
      <c r="H76" s="41"/>
      <c r="I76" s="41"/>
      <c r="J76" s="136" t="s">
        <v>55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233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38"/>
      <c r="D85" s="38"/>
      <c r="E85" s="121" t="str">
        <f>E7</f>
        <v>UPRAVENO ZŠ Pionýrů, Sokolov, Oprava elektroinstalace učeben v 3.NP 1. stupně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230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202.4 - Stavební úpravy - místnost č. 306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22</v>
      </c>
      <c r="D89" s="38"/>
      <c r="E89" s="38"/>
      <c r="F89" s="27" t="str">
        <f>F12</f>
        <v>Pionýrů 1614, 356 01 Sokolov</v>
      </c>
      <c r="G89" s="38"/>
      <c r="H89" s="38"/>
      <c r="I89" s="32" t="s">
        <v>24</v>
      </c>
      <c r="J89" s="69" t="str">
        <f>IF(J12="","",J12)</f>
        <v>30. 1. 2026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26</v>
      </c>
      <c r="D91" s="38"/>
      <c r="E91" s="38"/>
      <c r="F91" s="27" t="str">
        <f>E15</f>
        <v>Město Sokolov</v>
      </c>
      <c r="G91" s="38"/>
      <c r="H91" s="38"/>
      <c r="I91" s="32" t="s">
        <v>33</v>
      </c>
      <c r="J91" s="36" t="str">
        <f>E21</f>
        <v>Josef Dryk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31</v>
      </c>
      <c r="D92" s="38"/>
      <c r="E92" s="38"/>
      <c r="F92" s="27" t="str">
        <f>IF(E18="","",E18)</f>
        <v>Vyplň údaj</v>
      </c>
      <c r="G92" s="38"/>
      <c r="H92" s="38"/>
      <c r="I92" s="32" t="s">
        <v>36</v>
      </c>
      <c r="J92" s="36" t="str">
        <f>E24</f>
        <v>Kateřina Smetanová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37" t="s">
        <v>234</v>
      </c>
      <c r="D94" s="129"/>
      <c r="E94" s="129"/>
      <c r="F94" s="129"/>
      <c r="G94" s="129"/>
      <c r="H94" s="129"/>
      <c r="I94" s="129"/>
      <c r="J94" s="138" t="s">
        <v>235</v>
      </c>
      <c r="K94" s="129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39" t="s">
        <v>236</v>
      </c>
      <c r="D96" s="38"/>
      <c r="E96" s="38"/>
      <c r="F96" s="38"/>
      <c r="G96" s="38"/>
      <c r="H96" s="38"/>
      <c r="I96" s="38"/>
      <c r="J96" s="96">
        <f>J136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237</v>
      </c>
    </row>
    <row r="97" s="9" customFormat="1" ht="24.96" customHeight="1">
      <c r="A97" s="9"/>
      <c r="B97" s="140"/>
      <c r="C97" s="9"/>
      <c r="D97" s="141" t="s">
        <v>577</v>
      </c>
      <c r="E97" s="142"/>
      <c r="F97" s="142"/>
      <c r="G97" s="142"/>
      <c r="H97" s="142"/>
      <c r="I97" s="142"/>
      <c r="J97" s="143">
        <f>J137</f>
        <v>0</v>
      </c>
      <c r="K97" s="9"/>
      <c r="L97" s="140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44"/>
      <c r="C98" s="10"/>
      <c r="D98" s="145" t="s">
        <v>675</v>
      </c>
      <c r="E98" s="146"/>
      <c r="F98" s="146"/>
      <c r="G98" s="146"/>
      <c r="H98" s="146"/>
      <c r="I98" s="146"/>
      <c r="J98" s="147">
        <f>J138</f>
        <v>0</v>
      </c>
      <c r="K98" s="10"/>
      <c r="L98" s="144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44"/>
      <c r="C99" s="10"/>
      <c r="D99" s="145" t="s">
        <v>578</v>
      </c>
      <c r="E99" s="146"/>
      <c r="F99" s="146"/>
      <c r="G99" s="146"/>
      <c r="H99" s="146"/>
      <c r="I99" s="146"/>
      <c r="J99" s="147">
        <f>J160</f>
        <v>0</v>
      </c>
      <c r="K99" s="10"/>
      <c r="L99" s="144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44"/>
      <c r="C100" s="10"/>
      <c r="D100" s="145" t="s">
        <v>579</v>
      </c>
      <c r="E100" s="146"/>
      <c r="F100" s="146"/>
      <c r="G100" s="146"/>
      <c r="H100" s="146"/>
      <c r="I100" s="146"/>
      <c r="J100" s="147">
        <f>J170</f>
        <v>0</v>
      </c>
      <c r="K100" s="10"/>
      <c r="L100" s="1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44"/>
      <c r="C101" s="10"/>
      <c r="D101" s="145" t="s">
        <v>676</v>
      </c>
      <c r="E101" s="146"/>
      <c r="F101" s="146"/>
      <c r="G101" s="146"/>
      <c r="H101" s="146"/>
      <c r="I101" s="146"/>
      <c r="J101" s="147">
        <f>J176</f>
        <v>0</v>
      </c>
      <c r="K101" s="10"/>
      <c r="L101" s="1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0"/>
      <c r="C102" s="9"/>
      <c r="D102" s="141" t="s">
        <v>238</v>
      </c>
      <c r="E102" s="142"/>
      <c r="F102" s="142"/>
      <c r="G102" s="142"/>
      <c r="H102" s="142"/>
      <c r="I102" s="142"/>
      <c r="J102" s="143">
        <f>J178</f>
        <v>0</v>
      </c>
      <c r="K102" s="9"/>
      <c r="L102" s="14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44"/>
      <c r="C103" s="10"/>
      <c r="D103" s="145" t="s">
        <v>1063</v>
      </c>
      <c r="E103" s="146"/>
      <c r="F103" s="146"/>
      <c r="G103" s="146"/>
      <c r="H103" s="146"/>
      <c r="I103" s="146"/>
      <c r="J103" s="147">
        <f>J179</f>
        <v>0</v>
      </c>
      <c r="K103" s="10"/>
      <c r="L103" s="14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44"/>
      <c r="C104" s="10"/>
      <c r="D104" s="145" t="s">
        <v>677</v>
      </c>
      <c r="E104" s="146"/>
      <c r="F104" s="146"/>
      <c r="G104" s="146"/>
      <c r="H104" s="146"/>
      <c r="I104" s="146"/>
      <c r="J104" s="147">
        <f>J200</f>
        <v>0</v>
      </c>
      <c r="K104" s="10"/>
      <c r="L104" s="14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44"/>
      <c r="C105" s="10"/>
      <c r="D105" s="145" t="s">
        <v>678</v>
      </c>
      <c r="E105" s="146"/>
      <c r="F105" s="146"/>
      <c r="G105" s="146"/>
      <c r="H105" s="146"/>
      <c r="I105" s="146"/>
      <c r="J105" s="147">
        <f>J206</f>
        <v>0</v>
      </c>
      <c r="K105" s="10"/>
      <c r="L105" s="14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44"/>
      <c r="C106" s="10"/>
      <c r="D106" s="145" t="s">
        <v>680</v>
      </c>
      <c r="E106" s="146"/>
      <c r="F106" s="146"/>
      <c r="G106" s="146"/>
      <c r="H106" s="146"/>
      <c r="I106" s="146"/>
      <c r="J106" s="147">
        <f>J245</f>
        <v>0</v>
      </c>
      <c r="K106" s="10"/>
      <c r="L106" s="14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44"/>
      <c r="C107" s="10"/>
      <c r="D107" s="145" t="s">
        <v>1064</v>
      </c>
      <c r="E107" s="146"/>
      <c r="F107" s="146"/>
      <c r="G107" s="146"/>
      <c r="H107" s="146"/>
      <c r="I107" s="146"/>
      <c r="J107" s="147">
        <f>J279</f>
        <v>0</v>
      </c>
      <c r="K107" s="10"/>
      <c r="L107" s="14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44"/>
      <c r="C108" s="10"/>
      <c r="D108" s="145" t="s">
        <v>681</v>
      </c>
      <c r="E108" s="146"/>
      <c r="F108" s="146"/>
      <c r="G108" s="146"/>
      <c r="H108" s="146"/>
      <c r="I108" s="146"/>
      <c r="J108" s="147">
        <f>J315</f>
        <v>0</v>
      </c>
      <c r="K108" s="10"/>
      <c r="L108" s="14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44"/>
      <c r="C109" s="10"/>
      <c r="D109" s="145" t="s">
        <v>682</v>
      </c>
      <c r="E109" s="146"/>
      <c r="F109" s="146"/>
      <c r="G109" s="146"/>
      <c r="H109" s="146"/>
      <c r="I109" s="146"/>
      <c r="J109" s="147">
        <f>J353</f>
        <v>0</v>
      </c>
      <c r="K109" s="10"/>
      <c r="L109" s="14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0"/>
      <c r="C110" s="9"/>
      <c r="D110" s="141" t="s">
        <v>683</v>
      </c>
      <c r="E110" s="142"/>
      <c r="F110" s="142"/>
      <c r="G110" s="142"/>
      <c r="H110" s="142"/>
      <c r="I110" s="142"/>
      <c r="J110" s="143">
        <f>J396</f>
        <v>0</v>
      </c>
      <c r="K110" s="9"/>
      <c r="L110" s="14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44"/>
      <c r="C111" s="10"/>
      <c r="D111" s="145" t="s">
        <v>684</v>
      </c>
      <c r="E111" s="146"/>
      <c r="F111" s="146"/>
      <c r="G111" s="146"/>
      <c r="H111" s="146"/>
      <c r="I111" s="146"/>
      <c r="J111" s="147">
        <f>J397</f>
        <v>0</v>
      </c>
      <c r="K111" s="10"/>
      <c r="L111" s="14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44"/>
      <c r="C112" s="10"/>
      <c r="D112" s="145" t="s">
        <v>685</v>
      </c>
      <c r="E112" s="146"/>
      <c r="F112" s="146"/>
      <c r="G112" s="146"/>
      <c r="H112" s="146"/>
      <c r="I112" s="146"/>
      <c r="J112" s="147">
        <f>J399</f>
        <v>0</v>
      </c>
      <c r="K112" s="10"/>
      <c r="L112" s="14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44"/>
      <c r="C113" s="10"/>
      <c r="D113" s="145" t="s">
        <v>686</v>
      </c>
      <c r="E113" s="146"/>
      <c r="F113" s="146"/>
      <c r="G113" s="146"/>
      <c r="H113" s="146"/>
      <c r="I113" s="146"/>
      <c r="J113" s="147">
        <f>J401</f>
        <v>0</v>
      </c>
      <c r="K113" s="10"/>
      <c r="L113" s="14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44"/>
      <c r="C114" s="10"/>
      <c r="D114" s="145" t="s">
        <v>687</v>
      </c>
      <c r="E114" s="146"/>
      <c r="F114" s="146"/>
      <c r="G114" s="146"/>
      <c r="H114" s="146"/>
      <c r="I114" s="146"/>
      <c r="J114" s="147">
        <f>J404</f>
        <v>0</v>
      </c>
      <c r="K114" s="10"/>
      <c r="L114" s="14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44"/>
      <c r="C115" s="10"/>
      <c r="D115" s="145" t="s">
        <v>688</v>
      </c>
      <c r="E115" s="146"/>
      <c r="F115" s="146"/>
      <c r="G115" s="146"/>
      <c r="H115" s="146"/>
      <c r="I115" s="146"/>
      <c r="J115" s="147">
        <f>J406</f>
        <v>0</v>
      </c>
      <c r="K115" s="10"/>
      <c r="L115" s="14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44"/>
      <c r="C116" s="10"/>
      <c r="D116" s="145" t="s">
        <v>689</v>
      </c>
      <c r="E116" s="146"/>
      <c r="F116" s="146"/>
      <c r="G116" s="146"/>
      <c r="H116" s="146"/>
      <c r="I116" s="146"/>
      <c r="J116" s="147">
        <f>J408</f>
        <v>0</v>
      </c>
      <c r="K116" s="10"/>
      <c r="L116" s="14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240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26.25" customHeight="1">
      <c r="A126" s="38"/>
      <c r="B126" s="39"/>
      <c r="C126" s="38"/>
      <c r="D126" s="38"/>
      <c r="E126" s="121" t="str">
        <f>E7</f>
        <v>UPRAVENO ZŠ Pionýrů, Sokolov, Oprava elektroinstalace učeben v 3.NP 1. stupně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230</v>
      </c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6.5" customHeight="1">
      <c r="A128" s="38"/>
      <c r="B128" s="39"/>
      <c r="C128" s="38"/>
      <c r="D128" s="38"/>
      <c r="E128" s="67" t="str">
        <f>E9</f>
        <v>202.4 - Stavební úpravy - místnost č. 306</v>
      </c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2" customHeight="1">
      <c r="A130" s="38"/>
      <c r="B130" s="39"/>
      <c r="C130" s="32" t="s">
        <v>22</v>
      </c>
      <c r="D130" s="38"/>
      <c r="E130" s="38"/>
      <c r="F130" s="27" t="str">
        <f>F12</f>
        <v>Pionýrů 1614, 356 01 Sokolov</v>
      </c>
      <c r="G130" s="38"/>
      <c r="H130" s="38"/>
      <c r="I130" s="32" t="s">
        <v>24</v>
      </c>
      <c r="J130" s="69" t="str">
        <f>IF(J12="","",J12)</f>
        <v>30. 1. 2026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6.96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26</v>
      </c>
      <c r="D132" s="38"/>
      <c r="E132" s="38"/>
      <c r="F132" s="27" t="str">
        <f>E15</f>
        <v>Město Sokolov</v>
      </c>
      <c r="G132" s="38"/>
      <c r="H132" s="38"/>
      <c r="I132" s="32" t="s">
        <v>33</v>
      </c>
      <c r="J132" s="36" t="str">
        <f>E21</f>
        <v>Josef Dryk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5.15" customHeight="1">
      <c r="A133" s="38"/>
      <c r="B133" s="39"/>
      <c r="C133" s="32" t="s">
        <v>31</v>
      </c>
      <c r="D133" s="38"/>
      <c r="E133" s="38"/>
      <c r="F133" s="27" t="str">
        <f>IF(E18="","",E18)</f>
        <v>Vyplň údaj</v>
      </c>
      <c r="G133" s="38"/>
      <c r="H133" s="38"/>
      <c r="I133" s="32" t="s">
        <v>36</v>
      </c>
      <c r="J133" s="36" t="str">
        <f>E24</f>
        <v>Kateřina Smetanová</v>
      </c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0.32" customHeight="1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1" customFormat="1" ht="29.28" customHeight="1">
      <c r="A135" s="148"/>
      <c r="B135" s="149"/>
      <c r="C135" s="150" t="s">
        <v>241</v>
      </c>
      <c r="D135" s="151" t="s">
        <v>64</v>
      </c>
      <c r="E135" s="151" t="s">
        <v>60</v>
      </c>
      <c r="F135" s="151" t="s">
        <v>61</v>
      </c>
      <c r="G135" s="151" t="s">
        <v>242</v>
      </c>
      <c r="H135" s="151" t="s">
        <v>243</v>
      </c>
      <c r="I135" s="151" t="s">
        <v>244</v>
      </c>
      <c r="J135" s="151" t="s">
        <v>235</v>
      </c>
      <c r="K135" s="152" t="s">
        <v>245</v>
      </c>
      <c r="L135" s="153"/>
      <c r="M135" s="86" t="s">
        <v>1</v>
      </c>
      <c r="N135" s="87" t="s">
        <v>43</v>
      </c>
      <c r="O135" s="87" t="s">
        <v>246</v>
      </c>
      <c r="P135" s="87" t="s">
        <v>247</v>
      </c>
      <c r="Q135" s="87" t="s">
        <v>248</v>
      </c>
      <c r="R135" s="87" t="s">
        <v>249</v>
      </c>
      <c r="S135" s="87" t="s">
        <v>250</v>
      </c>
      <c r="T135" s="88" t="s">
        <v>251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</row>
    <row r="136" s="2" customFormat="1" ht="22.8" customHeight="1">
      <c r="A136" s="38"/>
      <c r="B136" s="39"/>
      <c r="C136" s="93" t="s">
        <v>252</v>
      </c>
      <c r="D136" s="38"/>
      <c r="E136" s="38"/>
      <c r="F136" s="38"/>
      <c r="G136" s="38"/>
      <c r="H136" s="38"/>
      <c r="I136" s="38"/>
      <c r="J136" s="154">
        <f>BK136</f>
        <v>0</v>
      </c>
      <c r="K136" s="38"/>
      <c r="L136" s="39"/>
      <c r="M136" s="89"/>
      <c r="N136" s="73"/>
      <c r="O136" s="90"/>
      <c r="P136" s="155">
        <f>P137+P178+P396</f>
        <v>0</v>
      </c>
      <c r="Q136" s="90"/>
      <c r="R136" s="155">
        <f>R137+R178+R396</f>
        <v>1.9346529100000001</v>
      </c>
      <c r="S136" s="90"/>
      <c r="T136" s="156">
        <f>T137+T178+T396</f>
        <v>0.67064999999999997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78</v>
      </c>
      <c r="AU136" s="19" t="s">
        <v>237</v>
      </c>
      <c r="BK136" s="157">
        <f>BK137+BK178+BK396</f>
        <v>0</v>
      </c>
    </row>
    <row r="137" s="12" customFormat="1" ht="25.92" customHeight="1">
      <c r="A137" s="12"/>
      <c r="B137" s="158"/>
      <c r="C137" s="12"/>
      <c r="D137" s="159" t="s">
        <v>78</v>
      </c>
      <c r="E137" s="160" t="s">
        <v>582</v>
      </c>
      <c r="F137" s="160" t="s">
        <v>583</v>
      </c>
      <c r="G137" s="12"/>
      <c r="H137" s="12"/>
      <c r="I137" s="161"/>
      <c r="J137" s="162">
        <f>BK137</f>
        <v>0</v>
      </c>
      <c r="K137" s="12"/>
      <c r="L137" s="158"/>
      <c r="M137" s="163"/>
      <c r="N137" s="164"/>
      <c r="O137" s="164"/>
      <c r="P137" s="165">
        <f>P138+P160+P170+P176</f>
        <v>0</v>
      </c>
      <c r="Q137" s="164"/>
      <c r="R137" s="165">
        <f>R138+R160+R170+R176</f>
        <v>0.74498220000000004</v>
      </c>
      <c r="S137" s="164"/>
      <c r="T137" s="166">
        <f>T138+T160+T170+T176</f>
        <v>0.0015943800000000001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59" t="s">
        <v>87</v>
      </c>
      <c r="AT137" s="167" t="s">
        <v>78</v>
      </c>
      <c r="AU137" s="167" t="s">
        <v>79</v>
      </c>
      <c r="AY137" s="159" t="s">
        <v>255</v>
      </c>
      <c r="BK137" s="168">
        <f>BK138+BK160+BK170+BK176</f>
        <v>0</v>
      </c>
    </row>
    <row r="138" s="12" customFormat="1" ht="22.8" customHeight="1">
      <c r="A138" s="12"/>
      <c r="B138" s="158"/>
      <c r="C138" s="12"/>
      <c r="D138" s="159" t="s">
        <v>78</v>
      </c>
      <c r="E138" s="169" t="s">
        <v>287</v>
      </c>
      <c r="F138" s="169" t="s">
        <v>690</v>
      </c>
      <c r="G138" s="12"/>
      <c r="H138" s="12"/>
      <c r="I138" s="161"/>
      <c r="J138" s="170">
        <f>BK138</f>
        <v>0</v>
      </c>
      <c r="K138" s="12"/>
      <c r="L138" s="158"/>
      <c r="M138" s="163"/>
      <c r="N138" s="164"/>
      <c r="O138" s="164"/>
      <c r="P138" s="165">
        <f>SUM(P139:P159)</f>
        <v>0</v>
      </c>
      <c r="Q138" s="164"/>
      <c r="R138" s="165">
        <f>SUM(R139:R159)</f>
        <v>0.74235807000000009</v>
      </c>
      <c r="S138" s="164"/>
      <c r="T138" s="166">
        <f>SUM(T139:T159)</f>
        <v>0.0015943800000000001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59" t="s">
        <v>87</v>
      </c>
      <c r="AT138" s="167" t="s">
        <v>78</v>
      </c>
      <c r="AU138" s="167" t="s">
        <v>87</v>
      </c>
      <c r="AY138" s="159" t="s">
        <v>255</v>
      </c>
      <c r="BK138" s="168">
        <f>SUM(BK139:BK159)</f>
        <v>0</v>
      </c>
    </row>
    <row r="139" s="2" customFormat="1" ht="24.15" customHeight="1">
      <c r="A139" s="38"/>
      <c r="B139" s="171"/>
      <c r="C139" s="172" t="s">
        <v>87</v>
      </c>
      <c r="D139" s="172" t="s">
        <v>258</v>
      </c>
      <c r="E139" s="173" t="s">
        <v>702</v>
      </c>
      <c r="F139" s="174" t="s">
        <v>703</v>
      </c>
      <c r="G139" s="175" t="s">
        <v>693</v>
      </c>
      <c r="H139" s="176">
        <v>37.947000000000003</v>
      </c>
      <c r="I139" s="177"/>
      <c r="J139" s="178">
        <f>ROUND(I139*H139,2)</f>
        <v>0</v>
      </c>
      <c r="K139" s="174" t="s">
        <v>262</v>
      </c>
      <c r="L139" s="39"/>
      <c r="M139" s="179" t="s">
        <v>1</v>
      </c>
      <c r="N139" s="180" t="s">
        <v>44</v>
      </c>
      <c r="O139" s="77"/>
      <c r="P139" s="181">
        <f>O139*H139</f>
        <v>0</v>
      </c>
      <c r="Q139" s="181">
        <v>0.0030000000000000001</v>
      </c>
      <c r="R139" s="181">
        <f>Q139*H139</f>
        <v>0.11384100000000001</v>
      </c>
      <c r="S139" s="181">
        <v>0</v>
      </c>
      <c r="T139" s="18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83" t="s">
        <v>270</v>
      </c>
      <c r="AT139" s="183" t="s">
        <v>258</v>
      </c>
      <c r="AU139" s="183" t="s">
        <v>90</v>
      </c>
      <c r="AY139" s="19" t="s">
        <v>255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19" t="s">
        <v>87</v>
      </c>
      <c r="BK139" s="184">
        <f>ROUND(I139*H139,2)</f>
        <v>0</v>
      </c>
      <c r="BL139" s="19" t="s">
        <v>270</v>
      </c>
      <c r="BM139" s="183" t="s">
        <v>1065</v>
      </c>
    </row>
    <row r="140" s="13" customFormat="1">
      <c r="A140" s="13"/>
      <c r="B140" s="185"/>
      <c r="C140" s="13"/>
      <c r="D140" s="186" t="s">
        <v>265</v>
      </c>
      <c r="E140" s="187" t="s">
        <v>1</v>
      </c>
      <c r="F140" s="188" t="s">
        <v>1066</v>
      </c>
      <c r="G140" s="13"/>
      <c r="H140" s="187" t="s">
        <v>1</v>
      </c>
      <c r="I140" s="189"/>
      <c r="J140" s="13"/>
      <c r="K140" s="13"/>
      <c r="L140" s="185"/>
      <c r="M140" s="190"/>
      <c r="N140" s="191"/>
      <c r="O140" s="191"/>
      <c r="P140" s="191"/>
      <c r="Q140" s="191"/>
      <c r="R140" s="191"/>
      <c r="S140" s="191"/>
      <c r="T140" s="19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87" t="s">
        <v>265</v>
      </c>
      <c r="AU140" s="187" t="s">
        <v>90</v>
      </c>
      <c r="AV140" s="13" t="s">
        <v>87</v>
      </c>
      <c r="AW140" s="13" t="s">
        <v>35</v>
      </c>
      <c r="AX140" s="13" t="s">
        <v>79</v>
      </c>
      <c r="AY140" s="187" t="s">
        <v>255</v>
      </c>
    </row>
    <row r="141" s="14" customFormat="1">
      <c r="A141" s="14"/>
      <c r="B141" s="193"/>
      <c r="C141" s="14"/>
      <c r="D141" s="186" t="s">
        <v>265</v>
      </c>
      <c r="E141" s="194" t="s">
        <v>1</v>
      </c>
      <c r="F141" s="195" t="s">
        <v>1067</v>
      </c>
      <c r="G141" s="14"/>
      <c r="H141" s="196">
        <v>36.195</v>
      </c>
      <c r="I141" s="197"/>
      <c r="J141" s="14"/>
      <c r="K141" s="14"/>
      <c r="L141" s="193"/>
      <c r="M141" s="198"/>
      <c r="N141" s="199"/>
      <c r="O141" s="199"/>
      <c r="P141" s="199"/>
      <c r="Q141" s="199"/>
      <c r="R141" s="199"/>
      <c r="S141" s="199"/>
      <c r="T141" s="20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194" t="s">
        <v>265</v>
      </c>
      <c r="AU141" s="194" t="s">
        <v>90</v>
      </c>
      <c r="AV141" s="14" t="s">
        <v>90</v>
      </c>
      <c r="AW141" s="14" t="s">
        <v>35</v>
      </c>
      <c r="AX141" s="14" t="s">
        <v>79</v>
      </c>
      <c r="AY141" s="194" t="s">
        <v>255</v>
      </c>
    </row>
    <row r="142" s="14" customFormat="1">
      <c r="A142" s="14"/>
      <c r="B142" s="193"/>
      <c r="C142" s="14"/>
      <c r="D142" s="186" t="s">
        <v>265</v>
      </c>
      <c r="E142" s="194" t="s">
        <v>1</v>
      </c>
      <c r="F142" s="195" t="s">
        <v>1068</v>
      </c>
      <c r="G142" s="14"/>
      <c r="H142" s="196">
        <v>15.375</v>
      </c>
      <c r="I142" s="197"/>
      <c r="J142" s="14"/>
      <c r="K142" s="14"/>
      <c r="L142" s="193"/>
      <c r="M142" s="198"/>
      <c r="N142" s="199"/>
      <c r="O142" s="199"/>
      <c r="P142" s="199"/>
      <c r="Q142" s="199"/>
      <c r="R142" s="199"/>
      <c r="S142" s="199"/>
      <c r="T142" s="20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194" t="s">
        <v>265</v>
      </c>
      <c r="AU142" s="194" t="s">
        <v>90</v>
      </c>
      <c r="AV142" s="14" t="s">
        <v>90</v>
      </c>
      <c r="AW142" s="14" t="s">
        <v>35</v>
      </c>
      <c r="AX142" s="14" t="s">
        <v>79</v>
      </c>
      <c r="AY142" s="194" t="s">
        <v>255</v>
      </c>
    </row>
    <row r="143" s="14" customFormat="1">
      <c r="A143" s="14"/>
      <c r="B143" s="193"/>
      <c r="C143" s="14"/>
      <c r="D143" s="186" t="s">
        <v>265</v>
      </c>
      <c r="E143" s="194" t="s">
        <v>1</v>
      </c>
      <c r="F143" s="195" t="s">
        <v>1069</v>
      </c>
      <c r="G143" s="14"/>
      <c r="H143" s="196">
        <v>-0.42299999999999999</v>
      </c>
      <c r="I143" s="197"/>
      <c r="J143" s="14"/>
      <c r="K143" s="14"/>
      <c r="L143" s="193"/>
      <c r="M143" s="198"/>
      <c r="N143" s="199"/>
      <c r="O143" s="199"/>
      <c r="P143" s="199"/>
      <c r="Q143" s="199"/>
      <c r="R143" s="199"/>
      <c r="S143" s="199"/>
      <c r="T143" s="20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194" t="s">
        <v>265</v>
      </c>
      <c r="AU143" s="194" t="s">
        <v>90</v>
      </c>
      <c r="AV143" s="14" t="s">
        <v>90</v>
      </c>
      <c r="AW143" s="14" t="s">
        <v>35</v>
      </c>
      <c r="AX143" s="14" t="s">
        <v>79</v>
      </c>
      <c r="AY143" s="194" t="s">
        <v>255</v>
      </c>
    </row>
    <row r="144" s="14" customFormat="1">
      <c r="A144" s="14"/>
      <c r="B144" s="193"/>
      <c r="C144" s="14"/>
      <c r="D144" s="186" t="s">
        <v>265</v>
      </c>
      <c r="E144" s="194" t="s">
        <v>1</v>
      </c>
      <c r="F144" s="195" t="s">
        <v>1070</v>
      </c>
      <c r="G144" s="14"/>
      <c r="H144" s="196">
        <v>-13.199999999999999</v>
      </c>
      <c r="I144" s="197"/>
      <c r="J144" s="14"/>
      <c r="K144" s="14"/>
      <c r="L144" s="193"/>
      <c r="M144" s="198"/>
      <c r="N144" s="199"/>
      <c r="O144" s="199"/>
      <c r="P144" s="199"/>
      <c r="Q144" s="199"/>
      <c r="R144" s="199"/>
      <c r="S144" s="199"/>
      <c r="T144" s="20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194" t="s">
        <v>265</v>
      </c>
      <c r="AU144" s="194" t="s">
        <v>90</v>
      </c>
      <c r="AV144" s="14" t="s">
        <v>90</v>
      </c>
      <c r="AW144" s="14" t="s">
        <v>35</v>
      </c>
      <c r="AX144" s="14" t="s">
        <v>79</v>
      </c>
      <c r="AY144" s="194" t="s">
        <v>255</v>
      </c>
    </row>
    <row r="145" s="15" customFormat="1">
      <c r="A145" s="15"/>
      <c r="B145" s="201"/>
      <c r="C145" s="15"/>
      <c r="D145" s="186" t="s">
        <v>265</v>
      </c>
      <c r="E145" s="202" t="s">
        <v>1</v>
      </c>
      <c r="F145" s="203" t="s">
        <v>269</v>
      </c>
      <c r="G145" s="15"/>
      <c r="H145" s="204">
        <v>37.947000000000003</v>
      </c>
      <c r="I145" s="205"/>
      <c r="J145" s="15"/>
      <c r="K145" s="15"/>
      <c r="L145" s="201"/>
      <c r="M145" s="206"/>
      <c r="N145" s="207"/>
      <c r="O145" s="207"/>
      <c r="P145" s="207"/>
      <c r="Q145" s="207"/>
      <c r="R145" s="207"/>
      <c r="S145" s="207"/>
      <c r="T145" s="208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02" t="s">
        <v>265</v>
      </c>
      <c r="AU145" s="202" t="s">
        <v>90</v>
      </c>
      <c r="AV145" s="15" t="s">
        <v>270</v>
      </c>
      <c r="AW145" s="15" t="s">
        <v>35</v>
      </c>
      <c r="AX145" s="15" t="s">
        <v>87</v>
      </c>
      <c r="AY145" s="202" t="s">
        <v>255</v>
      </c>
    </row>
    <row r="146" s="2" customFormat="1" ht="37.8" customHeight="1">
      <c r="A146" s="38"/>
      <c r="B146" s="171"/>
      <c r="C146" s="172" t="s">
        <v>90</v>
      </c>
      <c r="D146" s="172" t="s">
        <v>258</v>
      </c>
      <c r="E146" s="173" t="s">
        <v>708</v>
      </c>
      <c r="F146" s="174" t="s">
        <v>709</v>
      </c>
      <c r="G146" s="175" t="s">
        <v>693</v>
      </c>
      <c r="H146" s="176">
        <v>37.947000000000003</v>
      </c>
      <c r="I146" s="177"/>
      <c r="J146" s="178">
        <f>ROUND(I146*H146,2)</f>
        <v>0</v>
      </c>
      <c r="K146" s="174" t="s">
        <v>262</v>
      </c>
      <c r="L146" s="39"/>
      <c r="M146" s="179" t="s">
        <v>1</v>
      </c>
      <c r="N146" s="180" t="s">
        <v>44</v>
      </c>
      <c r="O146" s="77"/>
      <c r="P146" s="181">
        <f>O146*H146</f>
        <v>0</v>
      </c>
      <c r="Q146" s="181">
        <v>0.016500000000000001</v>
      </c>
      <c r="R146" s="181">
        <f>Q146*H146</f>
        <v>0.62612550000000011</v>
      </c>
      <c r="S146" s="181">
        <v>0</v>
      </c>
      <c r="T146" s="18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83" t="s">
        <v>270</v>
      </c>
      <c r="AT146" s="183" t="s">
        <v>258</v>
      </c>
      <c r="AU146" s="183" t="s">
        <v>90</v>
      </c>
      <c r="AY146" s="19" t="s">
        <v>255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19" t="s">
        <v>87</v>
      </c>
      <c r="BK146" s="184">
        <f>ROUND(I146*H146,2)</f>
        <v>0</v>
      </c>
      <c r="BL146" s="19" t="s">
        <v>270</v>
      </c>
      <c r="BM146" s="183" t="s">
        <v>1071</v>
      </c>
    </row>
    <row r="147" s="13" customFormat="1">
      <c r="A147" s="13"/>
      <c r="B147" s="185"/>
      <c r="C147" s="13"/>
      <c r="D147" s="186" t="s">
        <v>265</v>
      </c>
      <c r="E147" s="187" t="s">
        <v>1</v>
      </c>
      <c r="F147" s="188" t="s">
        <v>1066</v>
      </c>
      <c r="G147" s="13"/>
      <c r="H147" s="187" t="s">
        <v>1</v>
      </c>
      <c r="I147" s="189"/>
      <c r="J147" s="13"/>
      <c r="K147" s="13"/>
      <c r="L147" s="185"/>
      <c r="M147" s="190"/>
      <c r="N147" s="191"/>
      <c r="O147" s="191"/>
      <c r="P147" s="191"/>
      <c r="Q147" s="191"/>
      <c r="R147" s="191"/>
      <c r="S147" s="191"/>
      <c r="T147" s="19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87" t="s">
        <v>265</v>
      </c>
      <c r="AU147" s="187" t="s">
        <v>90</v>
      </c>
      <c r="AV147" s="13" t="s">
        <v>87</v>
      </c>
      <c r="AW147" s="13" t="s">
        <v>35</v>
      </c>
      <c r="AX147" s="13" t="s">
        <v>79</v>
      </c>
      <c r="AY147" s="187" t="s">
        <v>255</v>
      </c>
    </row>
    <row r="148" s="14" customFormat="1">
      <c r="A148" s="14"/>
      <c r="B148" s="193"/>
      <c r="C148" s="14"/>
      <c r="D148" s="186" t="s">
        <v>265</v>
      </c>
      <c r="E148" s="194" t="s">
        <v>1</v>
      </c>
      <c r="F148" s="195" t="s">
        <v>1067</v>
      </c>
      <c r="G148" s="14"/>
      <c r="H148" s="196">
        <v>36.195</v>
      </c>
      <c r="I148" s="197"/>
      <c r="J148" s="14"/>
      <c r="K148" s="14"/>
      <c r="L148" s="193"/>
      <c r="M148" s="198"/>
      <c r="N148" s="199"/>
      <c r="O148" s="199"/>
      <c r="P148" s="199"/>
      <c r="Q148" s="199"/>
      <c r="R148" s="199"/>
      <c r="S148" s="199"/>
      <c r="T148" s="20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194" t="s">
        <v>265</v>
      </c>
      <c r="AU148" s="194" t="s">
        <v>90</v>
      </c>
      <c r="AV148" s="14" t="s">
        <v>90</v>
      </c>
      <c r="AW148" s="14" t="s">
        <v>35</v>
      </c>
      <c r="AX148" s="14" t="s">
        <v>79</v>
      </c>
      <c r="AY148" s="194" t="s">
        <v>255</v>
      </c>
    </row>
    <row r="149" s="14" customFormat="1">
      <c r="A149" s="14"/>
      <c r="B149" s="193"/>
      <c r="C149" s="14"/>
      <c r="D149" s="186" t="s">
        <v>265</v>
      </c>
      <c r="E149" s="194" t="s">
        <v>1</v>
      </c>
      <c r="F149" s="195" t="s">
        <v>1068</v>
      </c>
      <c r="G149" s="14"/>
      <c r="H149" s="196">
        <v>15.375</v>
      </c>
      <c r="I149" s="197"/>
      <c r="J149" s="14"/>
      <c r="K149" s="14"/>
      <c r="L149" s="193"/>
      <c r="M149" s="198"/>
      <c r="N149" s="199"/>
      <c r="O149" s="199"/>
      <c r="P149" s="199"/>
      <c r="Q149" s="199"/>
      <c r="R149" s="199"/>
      <c r="S149" s="199"/>
      <c r="T149" s="20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194" t="s">
        <v>265</v>
      </c>
      <c r="AU149" s="194" t="s">
        <v>90</v>
      </c>
      <c r="AV149" s="14" t="s">
        <v>90</v>
      </c>
      <c r="AW149" s="14" t="s">
        <v>35</v>
      </c>
      <c r="AX149" s="14" t="s">
        <v>79</v>
      </c>
      <c r="AY149" s="194" t="s">
        <v>255</v>
      </c>
    </row>
    <row r="150" s="14" customFormat="1">
      <c r="A150" s="14"/>
      <c r="B150" s="193"/>
      <c r="C150" s="14"/>
      <c r="D150" s="186" t="s">
        <v>265</v>
      </c>
      <c r="E150" s="194" t="s">
        <v>1</v>
      </c>
      <c r="F150" s="195" t="s">
        <v>1069</v>
      </c>
      <c r="G150" s="14"/>
      <c r="H150" s="196">
        <v>-0.42299999999999999</v>
      </c>
      <c r="I150" s="197"/>
      <c r="J150" s="14"/>
      <c r="K150" s="14"/>
      <c r="L150" s="193"/>
      <c r="M150" s="198"/>
      <c r="N150" s="199"/>
      <c r="O150" s="199"/>
      <c r="P150" s="199"/>
      <c r="Q150" s="199"/>
      <c r="R150" s="199"/>
      <c r="S150" s="199"/>
      <c r="T150" s="20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194" t="s">
        <v>265</v>
      </c>
      <c r="AU150" s="194" t="s">
        <v>90</v>
      </c>
      <c r="AV150" s="14" t="s">
        <v>90</v>
      </c>
      <c r="AW150" s="14" t="s">
        <v>35</v>
      </c>
      <c r="AX150" s="14" t="s">
        <v>79</v>
      </c>
      <c r="AY150" s="194" t="s">
        <v>255</v>
      </c>
    </row>
    <row r="151" s="14" customFormat="1">
      <c r="A151" s="14"/>
      <c r="B151" s="193"/>
      <c r="C151" s="14"/>
      <c r="D151" s="186" t="s">
        <v>265</v>
      </c>
      <c r="E151" s="194" t="s">
        <v>1</v>
      </c>
      <c r="F151" s="195" t="s">
        <v>1070</v>
      </c>
      <c r="G151" s="14"/>
      <c r="H151" s="196">
        <v>-13.199999999999999</v>
      </c>
      <c r="I151" s="197"/>
      <c r="J151" s="14"/>
      <c r="K151" s="14"/>
      <c r="L151" s="193"/>
      <c r="M151" s="198"/>
      <c r="N151" s="199"/>
      <c r="O151" s="199"/>
      <c r="P151" s="199"/>
      <c r="Q151" s="199"/>
      <c r="R151" s="199"/>
      <c r="S151" s="199"/>
      <c r="T151" s="20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194" t="s">
        <v>265</v>
      </c>
      <c r="AU151" s="194" t="s">
        <v>90</v>
      </c>
      <c r="AV151" s="14" t="s">
        <v>90</v>
      </c>
      <c r="AW151" s="14" t="s">
        <v>35</v>
      </c>
      <c r="AX151" s="14" t="s">
        <v>79</v>
      </c>
      <c r="AY151" s="194" t="s">
        <v>255</v>
      </c>
    </row>
    <row r="152" s="15" customFormat="1">
      <c r="A152" s="15"/>
      <c r="B152" s="201"/>
      <c r="C152" s="15"/>
      <c r="D152" s="186" t="s">
        <v>265</v>
      </c>
      <c r="E152" s="202" t="s">
        <v>1</v>
      </c>
      <c r="F152" s="203" t="s">
        <v>269</v>
      </c>
      <c r="G152" s="15"/>
      <c r="H152" s="204">
        <v>37.947000000000003</v>
      </c>
      <c r="I152" s="205"/>
      <c r="J152" s="15"/>
      <c r="K152" s="15"/>
      <c r="L152" s="201"/>
      <c r="M152" s="206"/>
      <c r="N152" s="207"/>
      <c r="O152" s="207"/>
      <c r="P152" s="207"/>
      <c r="Q152" s="207"/>
      <c r="R152" s="207"/>
      <c r="S152" s="207"/>
      <c r="T152" s="208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02" t="s">
        <v>265</v>
      </c>
      <c r="AU152" s="202" t="s">
        <v>90</v>
      </c>
      <c r="AV152" s="15" t="s">
        <v>270</v>
      </c>
      <c r="AW152" s="15" t="s">
        <v>35</v>
      </c>
      <c r="AX152" s="15" t="s">
        <v>87</v>
      </c>
      <c r="AY152" s="202" t="s">
        <v>255</v>
      </c>
    </row>
    <row r="153" s="2" customFormat="1" ht="33" customHeight="1">
      <c r="A153" s="38"/>
      <c r="B153" s="171"/>
      <c r="C153" s="172" t="s">
        <v>268</v>
      </c>
      <c r="D153" s="172" t="s">
        <v>258</v>
      </c>
      <c r="E153" s="173" t="s">
        <v>711</v>
      </c>
      <c r="F153" s="174" t="s">
        <v>712</v>
      </c>
      <c r="G153" s="175" t="s">
        <v>693</v>
      </c>
      <c r="H153" s="176">
        <v>26.573</v>
      </c>
      <c r="I153" s="177"/>
      <c r="J153" s="178">
        <f>ROUND(I153*H153,2)</f>
        <v>0</v>
      </c>
      <c r="K153" s="174" t="s">
        <v>262</v>
      </c>
      <c r="L153" s="39"/>
      <c r="M153" s="179" t="s">
        <v>1</v>
      </c>
      <c r="N153" s="180" t="s">
        <v>44</v>
      </c>
      <c r="O153" s="77"/>
      <c r="P153" s="181">
        <f>O153*H153</f>
        <v>0</v>
      </c>
      <c r="Q153" s="181">
        <v>9.0000000000000006E-05</v>
      </c>
      <c r="R153" s="181">
        <f>Q153*H153</f>
        <v>0.00239157</v>
      </c>
      <c r="S153" s="181">
        <v>6.0000000000000002E-05</v>
      </c>
      <c r="T153" s="182">
        <f>S153*H153</f>
        <v>0.0015943800000000001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83" t="s">
        <v>270</v>
      </c>
      <c r="AT153" s="183" t="s">
        <v>258</v>
      </c>
      <c r="AU153" s="183" t="s">
        <v>90</v>
      </c>
      <c r="AY153" s="19" t="s">
        <v>255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19" t="s">
        <v>87</v>
      </c>
      <c r="BK153" s="184">
        <f>ROUND(I153*H153,2)</f>
        <v>0</v>
      </c>
      <c r="BL153" s="19" t="s">
        <v>270</v>
      </c>
      <c r="BM153" s="183" t="s">
        <v>1072</v>
      </c>
    </row>
    <row r="154" s="13" customFormat="1">
      <c r="A154" s="13"/>
      <c r="B154" s="185"/>
      <c r="C154" s="13"/>
      <c r="D154" s="186" t="s">
        <v>265</v>
      </c>
      <c r="E154" s="187" t="s">
        <v>1</v>
      </c>
      <c r="F154" s="188" t="s">
        <v>714</v>
      </c>
      <c r="G154" s="13"/>
      <c r="H154" s="187" t="s">
        <v>1</v>
      </c>
      <c r="I154" s="189"/>
      <c r="J154" s="13"/>
      <c r="K154" s="13"/>
      <c r="L154" s="185"/>
      <c r="M154" s="190"/>
      <c r="N154" s="191"/>
      <c r="O154" s="191"/>
      <c r="P154" s="191"/>
      <c r="Q154" s="191"/>
      <c r="R154" s="191"/>
      <c r="S154" s="191"/>
      <c r="T154" s="19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87" t="s">
        <v>265</v>
      </c>
      <c r="AU154" s="187" t="s">
        <v>90</v>
      </c>
      <c r="AV154" s="13" t="s">
        <v>87</v>
      </c>
      <c r="AW154" s="13" t="s">
        <v>35</v>
      </c>
      <c r="AX154" s="13" t="s">
        <v>79</v>
      </c>
      <c r="AY154" s="187" t="s">
        <v>255</v>
      </c>
    </row>
    <row r="155" s="14" customFormat="1">
      <c r="A155" s="14"/>
      <c r="B155" s="193"/>
      <c r="C155" s="14"/>
      <c r="D155" s="186" t="s">
        <v>265</v>
      </c>
      <c r="E155" s="194" t="s">
        <v>1</v>
      </c>
      <c r="F155" s="195" t="s">
        <v>1073</v>
      </c>
      <c r="G155" s="14"/>
      <c r="H155" s="196">
        <v>1.7729999999999999</v>
      </c>
      <c r="I155" s="197"/>
      <c r="J155" s="14"/>
      <c r="K155" s="14"/>
      <c r="L155" s="193"/>
      <c r="M155" s="198"/>
      <c r="N155" s="199"/>
      <c r="O155" s="199"/>
      <c r="P155" s="199"/>
      <c r="Q155" s="199"/>
      <c r="R155" s="199"/>
      <c r="S155" s="199"/>
      <c r="T155" s="20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194" t="s">
        <v>265</v>
      </c>
      <c r="AU155" s="194" t="s">
        <v>90</v>
      </c>
      <c r="AV155" s="14" t="s">
        <v>90</v>
      </c>
      <c r="AW155" s="14" t="s">
        <v>35</v>
      </c>
      <c r="AX155" s="14" t="s">
        <v>79</v>
      </c>
      <c r="AY155" s="194" t="s">
        <v>255</v>
      </c>
    </row>
    <row r="156" s="14" customFormat="1">
      <c r="A156" s="14"/>
      <c r="B156" s="193"/>
      <c r="C156" s="14"/>
      <c r="D156" s="186" t="s">
        <v>265</v>
      </c>
      <c r="E156" s="194" t="s">
        <v>1</v>
      </c>
      <c r="F156" s="195" t="s">
        <v>1074</v>
      </c>
      <c r="G156" s="14"/>
      <c r="H156" s="196">
        <v>19.800000000000001</v>
      </c>
      <c r="I156" s="197"/>
      <c r="J156" s="14"/>
      <c r="K156" s="14"/>
      <c r="L156" s="193"/>
      <c r="M156" s="198"/>
      <c r="N156" s="199"/>
      <c r="O156" s="199"/>
      <c r="P156" s="199"/>
      <c r="Q156" s="199"/>
      <c r="R156" s="199"/>
      <c r="S156" s="199"/>
      <c r="T156" s="20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194" t="s">
        <v>265</v>
      </c>
      <c r="AU156" s="194" t="s">
        <v>90</v>
      </c>
      <c r="AV156" s="14" t="s">
        <v>90</v>
      </c>
      <c r="AW156" s="14" t="s">
        <v>35</v>
      </c>
      <c r="AX156" s="14" t="s">
        <v>79</v>
      </c>
      <c r="AY156" s="194" t="s">
        <v>255</v>
      </c>
    </row>
    <row r="157" s="13" customFormat="1">
      <c r="A157" s="13"/>
      <c r="B157" s="185"/>
      <c r="C157" s="13"/>
      <c r="D157" s="186" t="s">
        <v>265</v>
      </c>
      <c r="E157" s="187" t="s">
        <v>1</v>
      </c>
      <c r="F157" s="188" t="s">
        <v>1075</v>
      </c>
      <c r="G157" s="13"/>
      <c r="H157" s="187" t="s">
        <v>1</v>
      </c>
      <c r="I157" s="189"/>
      <c r="J157" s="13"/>
      <c r="K157" s="13"/>
      <c r="L157" s="185"/>
      <c r="M157" s="190"/>
      <c r="N157" s="191"/>
      <c r="O157" s="191"/>
      <c r="P157" s="191"/>
      <c r="Q157" s="191"/>
      <c r="R157" s="191"/>
      <c r="S157" s="191"/>
      <c r="T157" s="19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87" t="s">
        <v>265</v>
      </c>
      <c r="AU157" s="187" t="s">
        <v>90</v>
      </c>
      <c r="AV157" s="13" t="s">
        <v>87</v>
      </c>
      <c r="AW157" s="13" t="s">
        <v>35</v>
      </c>
      <c r="AX157" s="13" t="s">
        <v>79</v>
      </c>
      <c r="AY157" s="187" t="s">
        <v>255</v>
      </c>
    </row>
    <row r="158" s="14" customFormat="1">
      <c r="A158" s="14"/>
      <c r="B158" s="193"/>
      <c r="C158" s="14"/>
      <c r="D158" s="186" t="s">
        <v>265</v>
      </c>
      <c r="E158" s="194" t="s">
        <v>1</v>
      </c>
      <c r="F158" s="195" t="s">
        <v>1076</v>
      </c>
      <c r="G158" s="14"/>
      <c r="H158" s="196">
        <v>5</v>
      </c>
      <c r="I158" s="197"/>
      <c r="J158" s="14"/>
      <c r="K158" s="14"/>
      <c r="L158" s="193"/>
      <c r="M158" s="198"/>
      <c r="N158" s="199"/>
      <c r="O158" s="199"/>
      <c r="P158" s="199"/>
      <c r="Q158" s="199"/>
      <c r="R158" s="199"/>
      <c r="S158" s="199"/>
      <c r="T158" s="20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194" t="s">
        <v>265</v>
      </c>
      <c r="AU158" s="194" t="s">
        <v>90</v>
      </c>
      <c r="AV158" s="14" t="s">
        <v>90</v>
      </c>
      <c r="AW158" s="14" t="s">
        <v>35</v>
      </c>
      <c r="AX158" s="14" t="s">
        <v>79</v>
      </c>
      <c r="AY158" s="194" t="s">
        <v>255</v>
      </c>
    </row>
    <row r="159" s="15" customFormat="1">
      <c r="A159" s="15"/>
      <c r="B159" s="201"/>
      <c r="C159" s="15"/>
      <c r="D159" s="186" t="s">
        <v>265</v>
      </c>
      <c r="E159" s="202" t="s">
        <v>1</v>
      </c>
      <c r="F159" s="203" t="s">
        <v>269</v>
      </c>
      <c r="G159" s="15"/>
      <c r="H159" s="204">
        <v>26.573</v>
      </c>
      <c r="I159" s="205"/>
      <c r="J159" s="15"/>
      <c r="K159" s="15"/>
      <c r="L159" s="201"/>
      <c r="M159" s="206"/>
      <c r="N159" s="207"/>
      <c r="O159" s="207"/>
      <c r="P159" s="207"/>
      <c r="Q159" s="207"/>
      <c r="R159" s="207"/>
      <c r="S159" s="207"/>
      <c r="T159" s="208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02" t="s">
        <v>265</v>
      </c>
      <c r="AU159" s="202" t="s">
        <v>90</v>
      </c>
      <c r="AV159" s="15" t="s">
        <v>270</v>
      </c>
      <c r="AW159" s="15" t="s">
        <v>35</v>
      </c>
      <c r="AX159" s="15" t="s">
        <v>87</v>
      </c>
      <c r="AY159" s="202" t="s">
        <v>255</v>
      </c>
    </row>
    <row r="160" s="12" customFormat="1" ht="22.8" customHeight="1">
      <c r="A160" s="12"/>
      <c r="B160" s="158"/>
      <c r="C160" s="12"/>
      <c r="D160" s="159" t="s">
        <v>78</v>
      </c>
      <c r="E160" s="169" t="s">
        <v>301</v>
      </c>
      <c r="F160" s="169" t="s">
        <v>584</v>
      </c>
      <c r="G160" s="12"/>
      <c r="H160" s="12"/>
      <c r="I160" s="161"/>
      <c r="J160" s="170">
        <f>BK160</f>
        <v>0</v>
      </c>
      <c r="K160" s="12"/>
      <c r="L160" s="158"/>
      <c r="M160" s="163"/>
      <c r="N160" s="164"/>
      <c r="O160" s="164"/>
      <c r="P160" s="165">
        <f>SUM(P161:P169)</f>
        <v>0</v>
      </c>
      <c r="Q160" s="164"/>
      <c r="R160" s="165">
        <f>SUM(R161:R169)</f>
        <v>0.0026241300000000001</v>
      </c>
      <c r="S160" s="164"/>
      <c r="T160" s="166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59" t="s">
        <v>87</v>
      </c>
      <c r="AT160" s="167" t="s">
        <v>78</v>
      </c>
      <c r="AU160" s="167" t="s">
        <v>87</v>
      </c>
      <c r="AY160" s="159" t="s">
        <v>255</v>
      </c>
      <c r="BK160" s="168">
        <f>SUM(BK161:BK169)</f>
        <v>0</v>
      </c>
    </row>
    <row r="161" s="2" customFormat="1" ht="37.8" customHeight="1">
      <c r="A161" s="38"/>
      <c r="B161" s="171"/>
      <c r="C161" s="172" t="s">
        <v>270</v>
      </c>
      <c r="D161" s="172" t="s">
        <v>258</v>
      </c>
      <c r="E161" s="173" t="s">
        <v>718</v>
      </c>
      <c r="F161" s="174" t="s">
        <v>719</v>
      </c>
      <c r="G161" s="175" t="s">
        <v>693</v>
      </c>
      <c r="H161" s="176">
        <v>60.210000000000001</v>
      </c>
      <c r="I161" s="177"/>
      <c r="J161" s="178">
        <f>ROUND(I161*H161,2)</f>
        <v>0</v>
      </c>
      <c r="K161" s="174" t="s">
        <v>262</v>
      </c>
      <c r="L161" s="39"/>
      <c r="M161" s="179" t="s">
        <v>1</v>
      </c>
      <c r="N161" s="180" t="s">
        <v>44</v>
      </c>
      <c r="O161" s="77"/>
      <c r="P161" s="181">
        <f>O161*H161</f>
        <v>0</v>
      </c>
      <c r="Q161" s="181">
        <v>0</v>
      </c>
      <c r="R161" s="181">
        <f>Q161*H161</f>
        <v>0</v>
      </c>
      <c r="S161" s="181">
        <v>0</v>
      </c>
      <c r="T161" s="18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83" t="s">
        <v>270</v>
      </c>
      <c r="AT161" s="183" t="s">
        <v>258</v>
      </c>
      <c r="AU161" s="183" t="s">
        <v>90</v>
      </c>
      <c r="AY161" s="19" t="s">
        <v>255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19" t="s">
        <v>87</v>
      </c>
      <c r="BK161" s="184">
        <f>ROUND(I161*H161,2)</f>
        <v>0</v>
      </c>
      <c r="BL161" s="19" t="s">
        <v>270</v>
      </c>
      <c r="BM161" s="183" t="s">
        <v>1077</v>
      </c>
    </row>
    <row r="162" s="14" customFormat="1">
      <c r="A162" s="14"/>
      <c r="B162" s="193"/>
      <c r="C162" s="14"/>
      <c r="D162" s="186" t="s">
        <v>265</v>
      </c>
      <c r="E162" s="194" t="s">
        <v>1</v>
      </c>
      <c r="F162" s="195" t="s">
        <v>1078</v>
      </c>
      <c r="G162" s="14"/>
      <c r="H162" s="196">
        <v>60.210000000000001</v>
      </c>
      <c r="I162" s="197"/>
      <c r="J162" s="14"/>
      <c r="K162" s="14"/>
      <c r="L162" s="193"/>
      <c r="M162" s="198"/>
      <c r="N162" s="199"/>
      <c r="O162" s="199"/>
      <c r="P162" s="199"/>
      <c r="Q162" s="199"/>
      <c r="R162" s="199"/>
      <c r="S162" s="199"/>
      <c r="T162" s="20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194" t="s">
        <v>265</v>
      </c>
      <c r="AU162" s="194" t="s">
        <v>90</v>
      </c>
      <c r="AV162" s="14" t="s">
        <v>90</v>
      </c>
      <c r="AW162" s="14" t="s">
        <v>35</v>
      </c>
      <c r="AX162" s="14" t="s">
        <v>87</v>
      </c>
      <c r="AY162" s="194" t="s">
        <v>255</v>
      </c>
    </row>
    <row r="163" s="2" customFormat="1" ht="37.8" customHeight="1">
      <c r="A163" s="38"/>
      <c r="B163" s="171"/>
      <c r="C163" s="172" t="s">
        <v>282</v>
      </c>
      <c r="D163" s="172" t="s">
        <v>258</v>
      </c>
      <c r="E163" s="173" t="s">
        <v>722</v>
      </c>
      <c r="F163" s="174" t="s">
        <v>723</v>
      </c>
      <c r="G163" s="175" t="s">
        <v>693</v>
      </c>
      <c r="H163" s="176">
        <v>21.573</v>
      </c>
      <c r="I163" s="177"/>
      <c r="J163" s="178">
        <f>ROUND(I163*H163,2)</f>
        <v>0</v>
      </c>
      <c r="K163" s="174" t="s">
        <v>262</v>
      </c>
      <c r="L163" s="39"/>
      <c r="M163" s="179" t="s">
        <v>1</v>
      </c>
      <c r="N163" s="180" t="s">
        <v>44</v>
      </c>
      <c r="O163" s="77"/>
      <c r="P163" s="181">
        <f>O163*H163</f>
        <v>0</v>
      </c>
      <c r="Q163" s="181">
        <v>1.0000000000000001E-05</v>
      </c>
      <c r="R163" s="181">
        <f>Q163*H163</f>
        <v>0.00021573000000000002</v>
      </c>
      <c r="S163" s="181">
        <v>0</v>
      </c>
      <c r="T163" s="18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83" t="s">
        <v>270</v>
      </c>
      <c r="AT163" s="183" t="s">
        <v>258</v>
      </c>
      <c r="AU163" s="183" t="s">
        <v>90</v>
      </c>
      <c r="AY163" s="19" t="s">
        <v>255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19" t="s">
        <v>87</v>
      </c>
      <c r="BK163" s="184">
        <f>ROUND(I163*H163,2)</f>
        <v>0</v>
      </c>
      <c r="BL163" s="19" t="s">
        <v>270</v>
      </c>
      <c r="BM163" s="183" t="s">
        <v>1079</v>
      </c>
    </row>
    <row r="164" s="13" customFormat="1">
      <c r="A164" s="13"/>
      <c r="B164" s="185"/>
      <c r="C164" s="13"/>
      <c r="D164" s="186" t="s">
        <v>265</v>
      </c>
      <c r="E164" s="187" t="s">
        <v>1</v>
      </c>
      <c r="F164" s="188" t="s">
        <v>714</v>
      </c>
      <c r="G164" s="13"/>
      <c r="H164" s="187" t="s">
        <v>1</v>
      </c>
      <c r="I164" s="189"/>
      <c r="J164" s="13"/>
      <c r="K164" s="13"/>
      <c r="L164" s="185"/>
      <c r="M164" s="190"/>
      <c r="N164" s="191"/>
      <c r="O164" s="191"/>
      <c r="P164" s="191"/>
      <c r="Q164" s="191"/>
      <c r="R164" s="191"/>
      <c r="S164" s="191"/>
      <c r="T164" s="19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87" t="s">
        <v>265</v>
      </c>
      <c r="AU164" s="187" t="s">
        <v>90</v>
      </c>
      <c r="AV164" s="13" t="s">
        <v>87</v>
      </c>
      <c r="AW164" s="13" t="s">
        <v>35</v>
      </c>
      <c r="AX164" s="13" t="s">
        <v>79</v>
      </c>
      <c r="AY164" s="187" t="s">
        <v>255</v>
      </c>
    </row>
    <row r="165" s="14" customFormat="1">
      <c r="A165" s="14"/>
      <c r="B165" s="193"/>
      <c r="C165" s="14"/>
      <c r="D165" s="186" t="s">
        <v>265</v>
      </c>
      <c r="E165" s="194" t="s">
        <v>1</v>
      </c>
      <c r="F165" s="195" t="s">
        <v>1073</v>
      </c>
      <c r="G165" s="14"/>
      <c r="H165" s="196">
        <v>1.7729999999999999</v>
      </c>
      <c r="I165" s="197"/>
      <c r="J165" s="14"/>
      <c r="K165" s="14"/>
      <c r="L165" s="193"/>
      <c r="M165" s="198"/>
      <c r="N165" s="199"/>
      <c r="O165" s="199"/>
      <c r="P165" s="199"/>
      <c r="Q165" s="199"/>
      <c r="R165" s="199"/>
      <c r="S165" s="199"/>
      <c r="T165" s="20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194" t="s">
        <v>265</v>
      </c>
      <c r="AU165" s="194" t="s">
        <v>90</v>
      </c>
      <c r="AV165" s="14" t="s">
        <v>90</v>
      </c>
      <c r="AW165" s="14" t="s">
        <v>35</v>
      </c>
      <c r="AX165" s="14" t="s">
        <v>79</v>
      </c>
      <c r="AY165" s="194" t="s">
        <v>255</v>
      </c>
    </row>
    <row r="166" s="14" customFormat="1">
      <c r="A166" s="14"/>
      <c r="B166" s="193"/>
      <c r="C166" s="14"/>
      <c r="D166" s="186" t="s">
        <v>265</v>
      </c>
      <c r="E166" s="194" t="s">
        <v>1</v>
      </c>
      <c r="F166" s="195" t="s">
        <v>1074</v>
      </c>
      <c r="G166" s="14"/>
      <c r="H166" s="196">
        <v>19.800000000000001</v>
      </c>
      <c r="I166" s="197"/>
      <c r="J166" s="14"/>
      <c r="K166" s="14"/>
      <c r="L166" s="193"/>
      <c r="M166" s="198"/>
      <c r="N166" s="199"/>
      <c r="O166" s="199"/>
      <c r="P166" s="199"/>
      <c r="Q166" s="199"/>
      <c r="R166" s="199"/>
      <c r="S166" s="199"/>
      <c r="T166" s="20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194" t="s">
        <v>265</v>
      </c>
      <c r="AU166" s="194" t="s">
        <v>90</v>
      </c>
      <c r="AV166" s="14" t="s">
        <v>90</v>
      </c>
      <c r="AW166" s="14" t="s">
        <v>35</v>
      </c>
      <c r="AX166" s="14" t="s">
        <v>79</v>
      </c>
      <c r="AY166" s="194" t="s">
        <v>255</v>
      </c>
    </row>
    <row r="167" s="15" customFormat="1">
      <c r="A167" s="15"/>
      <c r="B167" s="201"/>
      <c r="C167" s="15"/>
      <c r="D167" s="186" t="s">
        <v>265</v>
      </c>
      <c r="E167" s="202" t="s">
        <v>1</v>
      </c>
      <c r="F167" s="203" t="s">
        <v>269</v>
      </c>
      <c r="G167" s="15"/>
      <c r="H167" s="204">
        <v>21.573</v>
      </c>
      <c r="I167" s="205"/>
      <c r="J167" s="15"/>
      <c r="K167" s="15"/>
      <c r="L167" s="201"/>
      <c r="M167" s="206"/>
      <c r="N167" s="207"/>
      <c r="O167" s="207"/>
      <c r="P167" s="207"/>
      <c r="Q167" s="207"/>
      <c r="R167" s="207"/>
      <c r="S167" s="207"/>
      <c r="T167" s="208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02" t="s">
        <v>265</v>
      </c>
      <c r="AU167" s="202" t="s">
        <v>90</v>
      </c>
      <c r="AV167" s="15" t="s">
        <v>270</v>
      </c>
      <c r="AW167" s="15" t="s">
        <v>35</v>
      </c>
      <c r="AX167" s="15" t="s">
        <v>87</v>
      </c>
      <c r="AY167" s="202" t="s">
        <v>255</v>
      </c>
    </row>
    <row r="168" s="2" customFormat="1" ht="37.8" customHeight="1">
      <c r="A168" s="38"/>
      <c r="B168" s="171"/>
      <c r="C168" s="172" t="s">
        <v>287</v>
      </c>
      <c r="D168" s="172" t="s">
        <v>258</v>
      </c>
      <c r="E168" s="173" t="s">
        <v>725</v>
      </c>
      <c r="F168" s="174" t="s">
        <v>726</v>
      </c>
      <c r="G168" s="175" t="s">
        <v>693</v>
      </c>
      <c r="H168" s="176">
        <v>60.210000000000001</v>
      </c>
      <c r="I168" s="177"/>
      <c r="J168" s="178">
        <f>ROUND(I168*H168,2)</f>
        <v>0</v>
      </c>
      <c r="K168" s="174" t="s">
        <v>262</v>
      </c>
      <c r="L168" s="39"/>
      <c r="M168" s="179" t="s">
        <v>1</v>
      </c>
      <c r="N168" s="180" t="s">
        <v>44</v>
      </c>
      <c r="O168" s="77"/>
      <c r="P168" s="181">
        <f>O168*H168</f>
        <v>0</v>
      </c>
      <c r="Q168" s="181">
        <v>4.0000000000000003E-05</v>
      </c>
      <c r="R168" s="181">
        <f>Q168*H168</f>
        <v>0.0024084000000000002</v>
      </c>
      <c r="S168" s="181">
        <v>0</v>
      </c>
      <c r="T168" s="18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83" t="s">
        <v>270</v>
      </c>
      <c r="AT168" s="183" t="s">
        <v>258</v>
      </c>
      <c r="AU168" s="183" t="s">
        <v>90</v>
      </c>
      <c r="AY168" s="19" t="s">
        <v>255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19" t="s">
        <v>87</v>
      </c>
      <c r="BK168" s="184">
        <f>ROUND(I168*H168,2)</f>
        <v>0</v>
      </c>
      <c r="BL168" s="19" t="s">
        <v>270</v>
      </c>
      <c r="BM168" s="183" t="s">
        <v>1080</v>
      </c>
    </row>
    <row r="169" s="14" customFormat="1">
      <c r="A169" s="14"/>
      <c r="B169" s="193"/>
      <c r="C169" s="14"/>
      <c r="D169" s="186" t="s">
        <v>265</v>
      </c>
      <c r="E169" s="194" t="s">
        <v>1</v>
      </c>
      <c r="F169" s="195" t="s">
        <v>1078</v>
      </c>
      <c r="G169" s="14"/>
      <c r="H169" s="196">
        <v>60.210000000000001</v>
      </c>
      <c r="I169" s="197"/>
      <c r="J169" s="14"/>
      <c r="K169" s="14"/>
      <c r="L169" s="193"/>
      <c r="M169" s="198"/>
      <c r="N169" s="199"/>
      <c r="O169" s="199"/>
      <c r="P169" s="199"/>
      <c r="Q169" s="199"/>
      <c r="R169" s="199"/>
      <c r="S169" s="199"/>
      <c r="T169" s="20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194" t="s">
        <v>265</v>
      </c>
      <c r="AU169" s="194" t="s">
        <v>90</v>
      </c>
      <c r="AV169" s="14" t="s">
        <v>90</v>
      </c>
      <c r="AW169" s="14" t="s">
        <v>35</v>
      </c>
      <c r="AX169" s="14" t="s">
        <v>87</v>
      </c>
      <c r="AY169" s="194" t="s">
        <v>255</v>
      </c>
    </row>
    <row r="170" s="12" customFormat="1" ht="22.8" customHeight="1">
      <c r="A170" s="12"/>
      <c r="B170" s="158"/>
      <c r="C170" s="12"/>
      <c r="D170" s="159" t="s">
        <v>78</v>
      </c>
      <c r="E170" s="169" t="s">
        <v>600</v>
      </c>
      <c r="F170" s="169" t="s">
        <v>601</v>
      </c>
      <c r="G170" s="12"/>
      <c r="H170" s="12"/>
      <c r="I170" s="161"/>
      <c r="J170" s="170">
        <f>BK170</f>
        <v>0</v>
      </c>
      <c r="K170" s="12"/>
      <c r="L170" s="158"/>
      <c r="M170" s="163"/>
      <c r="N170" s="164"/>
      <c r="O170" s="164"/>
      <c r="P170" s="165">
        <f>SUM(P171:P175)</f>
        <v>0</v>
      </c>
      <c r="Q170" s="164"/>
      <c r="R170" s="165">
        <f>SUM(R171:R175)</f>
        <v>0</v>
      </c>
      <c r="S170" s="164"/>
      <c r="T170" s="166">
        <f>SUM(T171:T175)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59" t="s">
        <v>87</v>
      </c>
      <c r="AT170" s="167" t="s">
        <v>78</v>
      </c>
      <c r="AU170" s="167" t="s">
        <v>87</v>
      </c>
      <c r="AY170" s="159" t="s">
        <v>255</v>
      </c>
      <c r="BK170" s="168">
        <f>SUM(BK171:BK175)</f>
        <v>0</v>
      </c>
    </row>
    <row r="171" s="2" customFormat="1" ht="37.8" customHeight="1">
      <c r="A171" s="38"/>
      <c r="B171" s="171"/>
      <c r="C171" s="172" t="s">
        <v>291</v>
      </c>
      <c r="D171" s="172" t="s">
        <v>258</v>
      </c>
      <c r="E171" s="173" t="s">
        <v>728</v>
      </c>
      <c r="F171" s="174" t="s">
        <v>729</v>
      </c>
      <c r="G171" s="175" t="s">
        <v>604</v>
      </c>
      <c r="H171" s="176">
        <v>0.67100000000000004</v>
      </c>
      <c r="I171" s="177"/>
      <c r="J171" s="178">
        <f>ROUND(I171*H171,2)</f>
        <v>0</v>
      </c>
      <c r="K171" s="174" t="s">
        <v>262</v>
      </c>
      <c r="L171" s="39"/>
      <c r="M171" s="179" t="s">
        <v>1</v>
      </c>
      <c r="N171" s="180" t="s">
        <v>44</v>
      </c>
      <c r="O171" s="77"/>
      <c r="P171" s="181">
        <f>O171*H171</f>
        <v>0</v>
      </c>
      <c r="Q171" s="181">
        <v>0</v>
      </c>
      <c r="R171" s="181">
        <f>Q171*H171</f>
        <v>0</v>
      </c>
      <c r="S171" s="181">
        <v>0</v>
      </c>
      <c r="T171" s="18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83" t="s">
        <v>270</v>
      </c>
      <c r="AT171" s="183" t="s">
        <v>258</v>
      </c>
      <c r="AU171" s="183" t="s">
        <v>90</v>
      </c>
      <c r="AY171" s="19" t="s">
        <v>255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19" t="s">
        <v>87</v>
      </c>
      <c r="BK171" s="184">
        <f>ROUND(I171*H171,2)</f>
        <v>0</v>
      </c>
      <c r="BL171" s="19" t="s">
        <v>270</v>
      </c>
      <c r="BM171" s="183" t="s">
        <v>1081</v>
      </c>
    </row>
    <row r="172" s="2" customFormat="1" ht="33" customHeight="1">
      <c r="A172" s="38"/>
      <c r="B172" s="171"/>
      <c r="C172" s="172" t="s">
        <v>280</v>
      </c>
      <c r="D172" s="172" t="s">
        <v>258</v>
      </c>
      <c r="E172" s="173" t="s">
        <v>606</v>
      </c>
      <c r="F172" s="174" t="s">
        <v>607</v>
      </c>
      <c r="G172" s="175" t="s">
        <v>604</v>
      </c>
      <c r="H172" s="176">
        <v>0.67100000000000004</v>
      </c>
      <c r="I172" s="177"/>
      <c r="J172" s="178">
        <f>ROUND(I172*H172,2)</f>
        <v>0</v>
      </c>
      <c r="K172" s="174" t="s">
        <v>262</v>
      </c>
      <c r="L172" s="39"/>
      <c r="M172" s="179" t="s">
        <v>1</v>
      </c>
      <c r="N172" s="180" t="s">
        <v>44</v>
      </c>
      <c r="O172" s="77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83" t="s">
        <v>270</v>
      </c>
      <c r="AT172" s="183" t="s">
        <v>258</v>
      </c>
      <c r="AU172" s="183" t="s">
        <v>90</v>
      </c>
      <c r="AY172" s="19" t="s">
        <v>255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19" t="s">
        <v>87</v>
      </c>
      <c r="BK172" s="184">
        <f>ROUND(I172*H172,2)</f>
        <v>0</v>
      </c>
      <c r="BL172" s="19" t="s">
        <v>270</v>
      </c>
      <c r="BM172" s="183" t="s">
        <v>1082</v>
      </c>
    </row>
    <row r="173" s="2" customFormat="1" ht="44.25" customHeight="1">
      <c r="A173" s="38"/>
      <c r="B173" s="171"/>
      <c r="C173" s="172" t="s">
        <v>301</v>
      </c>
      <c r="D173" s="172" t="s">
        <v>258</v>
      </c>
      <c r="E173" s="173" t="s">
        <v>609</v>
      </c>
      <c r="F173" s="174" t="s">
        <v>732</v>
      </c>
      <c r="G173" s="175" t="s">
        <v>604</v>
      </c>
      <c r="H173" s="176">
        <v>10.065</v>
      </c>
      <c r="I173" s="177"/>
      <c r="J173" s="178">
        <f>ROUND(I173*H173,2)</f>
        <v>0</v>
      </c>
      <c r="K173" s="174" t="s">
        <v>262</v>
      </c>
      <c r="L173" s="39"/>
      <c r="M173" s="179" t="s">
        <v>1</v>
      </c>
      <c r="N173" s="180" t="s">
        <v>44</v>
      </c>
      <c r="O173" s="77"/>
      <c r="P173" s="181">
        <f>O173*H173</f>
        <v>0</v>
      </c>
      <c r="Q173" s="181">
        <v>0</v>
      </c>
      <c r="R173" s="181">
        <f>Q173*H173</f>
        <v>0</v>
      </c>
      <c r="S173" s="181">
        <v>0</v>
      </c>
      <c r="T173" s="18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83" t="s">
        <v>270</v>
      </c>
      <c r="AT173" s="183" t="s">
        <v>258</v>
      </c>
      <c r="AU173" s="183" t="s">
        <v>90</v>
      </c>
      <c r="AY173" s="19" t="s">
        <v>255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19" t="s">
        <v>87</v>
      </c>
      <c r="BK173" s="184">
        <f>ROUND(I173*H173,2)</f>
        <v>0</v>
      </c>
      <c r="BL173" s="19" t="s">
        <v>270</v>
      </c>
      <c r="BM173" s="183" t="s">
        <v>1083</v>
      </c>
    </row>
    <row r="174" s="14" customFormat="1">
      <c r="A174" s="14"/>
      <c r="B174" s="193"/>
      <c r="C174" s="14"/>
      <c r="D174" s="186" t="s">
        <v>265</v>
      </c>
      <c r="E174" s="194" t="s">
        <v>1</v>
      </c>
      <c r="F174" s="195" t="s">
        <v>1084</v>
      </c>
      <c r="G174" s="14"/>
      <c r="H174" s="196">
        <v>10.065</v>
      </c>
      <c r="I174" s="197"/>
      <c r="J174" s="14"/>
      <c r="K174" s="14"/>
      <c r="L174" s="193"/>
      <c r="M174" s="198"/>
      <c r="N174" s="199"/>
      <c r="O174" s="199"/>
      <c r="P174" s="199"/>
      <c r="Q174" s="199"/>
      <c r="R174" s="199"/>
      <c r="S174" s="199"/>
      <c r="T174" s="20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194" t="s">
        <v>265</v>
      </c>
      <c r="AU174" s="194" t="s">
        <v>90</v>
      </c>
      <c r="AV174" s="14" t="s">
        <v>90</v>
      </c>
      <c r="AW174" s="14" t="s">
        <v>35</v>
      </c>
      <c r="AX174" s="14" t="s">
        <v>87</v>
      </c>
      <c r="AY174" s="194" t="s">
        <v>255</v>
      </c>
    </row>
    <row r="175" s="2" customFormat="1" ht="44.25" customHeight="1">
      <c r="A175" s="38"/>
      <c r="B175" s="171"/>
      <c r="C175" s="172" t="s">
        <v>307</v>
      </c>
      <c r="D175" s="172" t="s">
        <v>258</v>
      </c>
      <c r="E175" s="173" t="s">
        <v>616</v>
      </c>
      <c r="F175" s="174" t="s">
        <v>617</v>
      </c>
      <c r="G175" s="175" t="s">
        <v>604</v>
      </c>
      <c r="H175" s="176">
        <v>0.67100000000000004</v>
      </c>
      <c r="I175" s="177"/>
      <c r="J175" s="178">
        <f>ROUND(I175*H175,2)</f>
        <v>0</v>
      </c>
      <c r="K175" s="174" t="s">
        <v>262</v>
      </c>
      <c r="L175" s="39"/>
      <c r="M175" s="179" t="s">
        <v>1</v>
      </c>
      <c r="N175" s="180" t="s">
        <v>44</v>
      </c>
      <c r="O175" s="77"/>
      <c r="P175" s="181">
        <f>O175*H175</f>
        <v>0</v>
      </c>
      <c r="Q175" s="181">
        <v>0</v>
      </c>
      <c r="R175" s="181">
        <f>Q175*H175</f>
        <v>0</v>
      </c>
      <c r="S175" s="181">
        <v>0</v>
      </c>
      <c r="T175" s="18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83" t="s">
        <v>270</v>
      </c>
      <c r="AT175" s="183" t="s">
        <v>258</v>
      </c>
      <c r="AU175" s="183" t="s">
        <v>90</v>
      </c>
      <c r="AY175" s="19" t="s">
        <v>255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19" t="s">
        <v>87</v>
      </c>
      <c r="BK175" s="184">
        <f>ROUND(I175*H175,2)</f>
        <v>0</v>
      </c>
      <c r="BL175" s="19" t="s">
        <v>270</v>
      </c>
      <c r="BM175" s="183" t="s">
        <v>1085</v>
      </c>
    </row>
    <row r="176" s="12" customFormat="1" ht="22.8" customHeight="1">
      <c r="A176" s="12"/>
      <c r="B176" s="158"/>
      <c r="C176" s="12"/>
      <c r="D176" s="159" t="s">
        <v>78</v>
      </c>
      <c r="E176" s="169" t="s">
        <v>736</v>
      </c>
      <c r="F176" s="169" t="s">
        <v>737</v>
      </c>
      <c r="G176" s="12"/>
      <c r="H176" s="12"/>
      <c r="I176" s="161"/>
      <c r="J176" s="170">
        <f>BK176</f>
        <v>0</v>
      </c>
      <c r="K176" s="12"/>
      <c r="L176" s="158"/>
      <c r="M176" s="163"/>
      <c r="N176" s="164"/>
      <c r="O176" s="164"/>
      <c r="P176" s="165">
        <f>P177</f>
        <v>0</v>
      </c>
      <c r="Q176" s="164"/>
      <c r="R176" s="165">
        <f>R177</f>
        <v>0</v>
      </c>
      <c r="S176" s="164"/>
      <c r="T176" s="166">
        <f>T177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59" t="s">
        <v>87</v>
      </c>
      <c r="AT176" s="167" t="s">
        <v>78</v>
      </c>
      <c r="AU176" s="167" t="s">
        <v>87</v>
      </c>
      <c r="AY176" s="159" t="s">
        <v>255</v>
      </c>
      <c r="BK176" s="168">
        <f>BK177</f>
        <v>0</v>
      </c>
    </row>
    <row r="177" s="2" customFormat="1" ht="62.7" customHeight="1">
      <c r="A177" s="38"/>
      <c r="B177" s="171"/>
      <c r="C177" s="172" t="s">
        <v>312</v>
      </c>
      <c r="D177" s="172" t="s">
        <v>258</v>
      </c>
      <c r="E177" s="173" t="s">
        <v>738</v>
      </c>
      <c r="F177" s="174" t="s">
        <v>739</v>
      </c>
      <c r="G177" s="175" t="s">
        <v>604</v>
      </c>
      <c r="H177" s="176">
        <v>0.745</v>
      </c>
      <c r="I177" s="177"/>
      <c r="J177" s="178">
        <f>ROUND(I177*H177,2)</f>
        <v>0</v>
      </c>
      <c r="K177" s="174" t="s">
        <v>262</v>
      </c>
      <c r="L177" s="39"/>
      <c r="M177" s="179" t="s">
        <v>1</v>
      </c>
      <c r="N177" s="180" t="s">
        <v>44</v>
      </c>
      <c r="O177" s="77"/>
      <c r="P177" s="181">
        <f>O177*H177</f>
        <v>0</v>
      </c>
      <c r="Q177" s="181">
        <v>0</v>
      </c>
      <c r="R177" s="181">
        <f>Q177*H177</f>
        <v>0</v>
      </c>
      <c r="S177" s="181">
        <v>0</v>
      </c>
      <c r="T177" s="18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83" t="s">
        <v>270</v>
      </c>
      <c r="AT177" s="183" t="s">
        <v>258</v>
      </c>
      <c r="AU177" s="183" t="s">
        <v>90</v>
      </c>
      <c r="AY177" s="19" t="s">
        <v>255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19" t="s">
        <v>87</v>
      </c>
      <c r="BK177" s="184">
        <f>ROUND(I177*H177,2)</f>
        <v>0</v>
      </c>
      <c r="BL177" s="19" t="s">
        <v>270</v>
      </c>
      <c r="BM177" s="183" t="s">
        <v>1086</v>
      </c>
    </row>
    <row r="178" s="12" customFormat="1" ht="25.92" customHeight="1">
      <c r="A178" s="12"/>
      <c r="B178" s="158"/>
      <c r="C178" s="12"/>
      <c r="D178" s="159" t="s">
        <v>78</v>
      </c>
      <c r="E178" s="160" t="s">
        <v>253</v>
      </c>
      <c r="F178" s="160" t="s">
        <v>254</v>
      </c>
      <c r="G178" s="12"/>
      <c r="H178" s="12"/>
      <c r="I178" s="161"/>
      <c r="J178" s="162">
        <f>BK178</f>
        <v>0</v>
      </c>
      <c r="K178" s="12"/>
      <c r="L178" s="158"/>
      <c r="M178" s="163"/>
      <c r="N178" s="164"/>
      <c r="O178" s="164"/>
      <c r="P178" s="165">
        <f>P179+P200+P206+P245+P279+P315+P353</f>
        <v>0</v>
      </c>
      <c r="Q178" s="164"/>
      <c r="R178" s="165">
        <f>R179+R200+R206+R245+R279+R315+R353</f>
        <v>1.1896707100000001</v>
      </c>
      <c r="S178" s="164"/>
      <c r="T178" s="166">
        <f>T179+T200+T206+T245+T279+T315+T353</f>
        <v>0.66905561999999996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159" t="s">
        <v>90</v>
      </c>
      <c r="AT178" s="167" t="s">
        <v>78</v>
      </c>
      <c r="AU178" s="167" t="s">
        <v>79</v>
      </c>
      <c r="AY178" s="159" t="s">
        <v>255</v>
      </c>
      <c r="BK178" s="168">
        <f>BK179+BK200+BK206+BK245+BK279+BK315+BK353</f>
        <v>0</v>
      </c>
    </row>
    <row r="179" s="12" customFormat="1" ht="22.8" customHeight="1">
      <c r="A179" s="12"/>
      <c r="B179" s="158"/>
      <c r="C179" s="12"/>
      <c r="D179" s="159" t="s">
        <v>78</v>
      </c>
      <c r="E179" s="169" t="s">
        <v>1087</v>
      </c>
      <c r="F179" s="169" t="s">
        <v>1088</v>
      </c>
      <c r="G179" s="12"/>
      <c r="H179" s="12"/>
      <c r="I179" s="161"/>
      <c r="J179" s="170">
        <f>BK179</f>
        <v>0</v>
      </c>
      <c r="K179" s="12"/>
      <c r="L179" s="158"/>
      <c r="M179" s="163"/>
      <c r="N179" s="164"/>
      <c r="O179" s="164"/>
      <c r="P179" s="165">
        <f>SUM(P180:P199)</f>
        <v>0</v>
      </c>
      <c r="Q179" s="164"/>
      <c r="R179" s="165">
        <f>SUM(R180:R199)</f>
        <v>0.035720000000000002</v>
      </c>
      <c r="S179" s="164"/>
      <c r="T179" s="166">
        <f>SUM(T180:T199)</f>
        <v>0.02102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159" t="s">
        <v>90</v>
      </c>
      <c r="AT179" s="167" t="s">
        <v>78</v>
      </c>
      <c r="AU179" s="167" t="s">
        <v>87</v>
      </c>
      <c r="AY179" s="159" t="s">
        <v>255</v>
      </c>
      <c r="BK179" s="168">
        <f>SUM(BK180:BK199)</f>
        <v>0</v>
      </c>
    </row>
    <row r="180" s="2" customFormat="1" ht="16.5" customHeight="1">
      <c r="A180" s="38"/>
      <c r="B180" s="171"/>
      <c r="C180" s="172" t="s">
        <v>8</v>
      </c>
      <c r="D180" s="172" t="s">
        <v>258</v>
      </c>
      <c r="E180" s="173" t="s">
        <v>1089</v>
      </c>
      <c r="F180" s="174" t="s">
        <v>1090</v>
      </c>
      <c r="G180" s="175" t="s">
        <v>1091</v>
      </c>
      <c r="H180" s="176">
        <v>1</v>
      </c>
      <c r="I180" s="177"/>
      <c r="J180" s="178">
        <f>ROUND(I180*H180,2)</f>
        <v>0</v>
      </c>
      <c r="K180" s="174" t="s">
        <v>262</v>
      </c>
      <c r="L180" s="39"/>
      <c r="M180" s="179" t="s">
        <v>1</v>
      </c>
      <c r="N180" s="180" t="s">
        <v>44</v>
      </c>
      <c r="O180" s="77"/>
      <c r="P180" s="181">
        <f>O180*H180</f>
        <v>0</v>
      </c>
      <c r="Q180" s="181">
        <v>0</v>
      </c>
      <c r="R180" s="181">
        <f>Q180*H180</f>
        <v>0</v>
      </c>
      <c r="S180" s="181">
        <v>0.019460000000000002</v>
      </c>
      <c r="T180" s="182">
        <f>S180*H180</f>
        <v>0.019460000000000002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83" t="s">
        <v>263</v>
      </c>
      <c r="AT180" s="183" t="s">
        <v>258</v>
      </c>
      <c r="AU180" s="183" t="s">
        <v>90</v>
      </c>
      <c r="AY180" s="19" t="s">
        <v>255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19" t="s">
        <v>87</v>
      </c>
      <c r="BK180" s="184">
        <f>ROUND(I180*H180,2)</f>
        <v>0</v>
      </c>
      <c r="BL180" s="19" t="s">
        <v>263</v>
      </c>
      <c r="BM180" s="183" t="s">
        <v>1092</v>
      </c>
    </row>
    <row r="181" s="13" customFormat="1">
      <c r="A181" s="13"/>
      <c r="B181" s="185"/>
      <c r="C181" s="13"/>
      <c r="D181" s="186" t="s">
        <v>265</v>
      </c>
      <c r="E181" s="187" t="s">
        <v>1</v>
      </c>
      <c r="F181" s="188" t="s">
        <v>1066</v>
      </c>
      <c r="G181" s="13"/>
      <c r="H181" s="187" t="s">
        <v>1</v>
      </c>
      <c r="I181" s="189"/>
      <c r="J181" s="13"/>
      <c r="K181" s="13"/>
      <c r="L181" s="185"/>
      <c r="M181" s="190"/>
      <c r="N181" s="191"/>
      <c r="O181" s="191"/>
      <c r="P181" s="191"/>
      <c r="Q181" s="191"/>
      <c r="R181" s="191"/>
      <c r="S181" s="191"/>
      <c r="T181" s="19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187" t="s">
        <v>265</v>
      </c>
      <c r="AU181" s="187" t="s">
        <v>90</v>
      </c>
      <c r="AV181" s="13" t="s">
        <v>87</v>
      </c>
      <c r="AW181" s="13" t="s">
        <v>35</v>
      </c>
      <c r="AX181" s="13" t="s">
        <v>79</v>
      </c>
      <c r="AY181" s="187" t="s">
        <v>255</v>
      </c>
    </row>
    <row r="182" s="14" customFormat="1">
      <c r="A182" s="14"/>
      <c r="B182" s="193"/>
      <c r="C182" s="14"/>
      <c r="D182" s="186" t="s">
        <v>265</v>
      </c>
      <c r="E182" s="194" t="s">
        <v>1</v>
      </c>
      <c r="F182" s="195" t="s">
        <v>87</v>
      </c>
      <c r="G182" s="14"/>
      <c r="H182" s="196">
        <v>1</v>
      </c>
      <c r="I182" s="197"/>
      <c r="J182" s="14"/>
      <c r="K182" s="14"/>
      <c r="L182" s="193"/>
      <c r="M182" s="198"/>
      <c r="N182" s="199"/>
      <c r="O182" s="199"/>
      <c r="P182" s="199"/>
      <c r="Q182" s="199"/>
      <c r="R182" s="199"/>
      <c r="S182" s="199"/>
      <c r="T182" s="20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194" t="s">
        <v>265</v>
      </c>
      <c r="AU182" s="194" t="s">
        <v>90</v>
      </c>
      <c r="AV182" s="14" t="s">
        <v>90</v>
      </c>
      <c r="AW182" s="14" t="s">
        <v>35</v>
      </c>
      <c r="AX182" s="14" t="s">
        <v>87</v>
      </c>
      <c r="AY182" s="194" t="s">
        <v>255</v>
      </c>
    </row>
    <row r="183" s="2" customFormat="1" ht="37.8" customHeight="1">
      <c r="A183" s="38"/>
      <c r="B183" s="171"/>
      <c r="C183" s="172" t="s">
        <v>320</v>
      </c>
      <c r="D183" s="172" t="s">
        <v>258</v>
      </c>
      <c r="E183" s="173" t="s">
        <v>1093</v>
      </c>
      <c r="F183" s="174" t="s">
        <v>1094</v>
      </c>
      <c r="G183" s="175" t="s">
        <v>1091</v>
      </c>
      <c r="H183" s="176">
        <v>1</v>
      </c>
      <c r="I183" s="177"/>
      <c r="J183" s="178">
        <f>ROUND(I183*H183,2)</f>
        <v>0</v>
      </c>
      <c r="K183" s="174" t="s">
        <v>262</v>
      </c>
      <c r="L183" s="39"/>
      <c r="M183" s="179" t="s">
        <v>1</v>
      </c>
      <c r="N183" s="180" t="s">
        <v>44</v>
      </c>
      <c r="O183" s="77"/>
      <c r="P183" s="181">
        <f>O183*H183</f>
        <v>0</v>
      </c>
      <c r="Q183" s="181">
        <v>0.021219999999999999</v>
      </c>
      <c r="R183" s="181">
        <f>Q183*H183</f>
        <v>0.021219999999999999</v>
      </c>
      <c r="S183" s="181">
        <v>0</v>
      </c>
      <c r="T183" s="18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83" t="s">
        <v>263</v>
      </c>
      <c r="AT183" s="183" t="s">
        <v>258</v>
      </c>
      <c r="AU183" s="183" t="s">
        <v>90</v>
      </c>
      <c r="AY183" s="19" t="s">
        <v>255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19" t="s">
        <v>87</v>
      </c>
      <c r="BK183" s="184">
        <f>ROUND(I183*H183,2)</f>
        <v>0</v>
      </c>
      <c r="BL183" s="19" t="s">
        <v>263</v>
      </c>
      <c r="BM183" s="183" t="s">
        <v>1095</v>
      </c>
    </row>
    <row r="184" s="13" customFormat="1">
      <c r="A184" s="13"/>
      <c r="B184" s="185"/>
      <c r="C184" s="13"/>
      <c r="D184" s="186" t="s">
        <v>265</v>
      </c>
      <c r="E184" s="187" t="s">
        <v>1</v>
      </c>
      <c r="F184" s="188" t="s">
        <v>1066</v>
      </c>
      <c r="G184" s="13"/>
      <c r="H184" s="187" t="s">
        <v>1</v>
      </c>
      <c r="I184" s="189"/>
      <c r="J184" s="13"/>
      <c r="K184" s="13"/>
      <c r="L184" s="185"/>
      <c r="M184" s="190"/>
      <c r="N184" s="191"/>
      <c r="O184" s="191"/>
      <c r="P184" s="191"/>
      <c r="Q184" s="191"/>
      <c r="R184" s="191"/>
      <c r="S184" s="191"/>
      <c r="T184" s="19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87" t="s">
        <v>265</v>
      </c>
      <c r="AU184" s="187" t="s">
        <v>90</v>
      </c>
      <c r="AV184" s="13" t="s">
        <v>87</v>
      </c>
      <c r="AW184" s="13" t="s">
        <v>35</v>
      </c>
      <c r="AX184" s="13" t="s">
        <v>79</v>
      </c>
      <c r="AY184" s="187" t="s">
        <v>255</v>
      </c>
    </row>
    <row r="185" s="14" customFormat="1">
      <c r="A185" s="14"/>
      <c r="B185" s="193"/>
      <c r="C185" s="14"/>
      <c r="D185" s="186" t="s">
        <v>265</v>
      </c>
      <c r="E185" s="194" t="s">
        <v>1</v>
      </c>
      <c r="F185" s="195" t="s">
        <v>87</v>
      </c>
      <c r="G185" s="14"/>
      <c r="H185" s="196">
        <v>1</v>
      </c>
      <c r="I185" s="197"/>
      <c r="J185" s="14"/>
      <c r="K185" s="14"/>
      <c r="L185" s="193"/>
      <c r="M185" s="198"/>
      <c r="N185" s="199"/>
      <c r="O185" s="199"/>
      <c r="P185" s="199"/>
      <c r="Q185" s="199"/>
      <c r="R185" s="199"/>
      <c r="S185" s="199"/>
      <c r="T185" s="20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194" t="s">
        <v>265</v>
      </c>
      <c r="AU185" s="194" t="s">
        <v>90</v>
      </c>
      <c r="AV185" s="14" t="s">
        <v>90</v>
      </c>
      <c r="AW185" s="14" t="s">
        <v>35</v>
      </c>
      <c r="AX185" s="14" t="s">
        <v>87</v>
      </c>
      <c r="AY185" s="194" t="s">
        <v>255</v>
      </c>
    </row>
    <row r="186" s="2" customFormat="1" ht="16.5" customHeight="1">
      <c r="A186" s="38"/>
      <c r="B186" s="171"/>
      <c r="C186" s="172" t="s">
        <v>325</v>
      </c>
      <c r="D186" s="172" t="s">
        <v>258</v>
      </c>
      <c r="E186" s="173" t="s">
        <v>1096</v>
      </c>
      <c r="F186" s="174" t="s">
        <v>1097</v>
      </c>
      <c r="G186" s="175" t="s">
        <v>1091</v>
      </c>
      <c r="H186" s="176">
        <v>1</v>
      </c>
      <c r="I186" s="177"/>
      <c r="J186" s="178">
        <f>ROUND(I186*H186,2)</f>
        <v>0</v>
      </c>
      <c r="K186" s="174" t="s">
        <v>262</v>
      </c>
      <c r="L186" s="39"/>
      <c r="M186" s="179" t="s">
        <v>1</v>
      </c>
      <c r="N186" s="180" t="s">
        <v>44</v>
      </c>
      <c r="O186" s="77"/>
      <c r="P186" s="181">
        <f>O186*H186</f>
        <v>0</v>
      </c>
      <c r="Q186" s="181">
        <v>0</v>
      </c>
      <c r="R186" s="181">
        <f>Q186*H186</f>
        <v>0</v>
      </c>
      <c r="S186" s="181">
        <v>0.00156</v>
      </c>
      <c r="T186" s="182">
        <f>S186*H186</f>
        <v>0.00156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83" t="s">
        <v>263</v>
      </c>
      <c r="AT186" s="183" t="s">
        <v>258</v>
      </c>
      <c r="AU186" s="183" t="s">
        <v>90</v>
      </c>
      <c r="AY186" s="19" t="s">
        <v>255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19" t="s">
        <v>87</v>
      </c>
      <c r="BK186" s="184">
        <f>ROUND(I186*H186,2)</f>
        <v>0</v>
      </c>
      <c r="BL186" s="19" t="s">
        <v>263</v>
      </c>
      <c r="BM186" s="183" t="s">
        <v>1098</v>
      </c>
    </row>
    <row r="187" s="13" customFormat="1">
      <c r="A187" s="13"/>
      <c r="B187" s="185"/>
      <c r="C187" s="13"/>
      <c r="D187" s="186" t="s">
        <v>265</v>
      </c>
      <c r="E187" s="187" t="s">
        <v>1</v>
      </c>
      <c r="F187" s="188" t="s">
        <v>1066</v>
      </c>
      <c r="G187" s="13"/>
      <c r="H187" s="187" t="s">
        <v>1</v>
      </c>
      <c r="I187" s="189"/>
      <c r="J187" s="13"/>
      <c r="K187" s="13"/>
      <c r="L187" s="185"/>
      <c r="M187" s="190"/>
      <c r="N187" s="191"/>
      <c r="O187" s="191"/>
      <c r="P187" s="191"/>
      <c r="Q187" s="191"/>
      <c r="R187" s="191"/>
      <c r="S187" s="191"/>
      <c r="T187" s="19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87" t="s">
        <v>265</v>
      </c>
      <c r="AU187" s="187" t="s">
        <v>90</v>
      </c>
      <c r="AV187" s="13" t="s">
        <v>87</v>
      </c>
      <c r="AW187" s="13" t="s">
        <v>35</v>
      </c>
      <c r="AX187" s="13" t="s">
        <v>79</v>
      </c>
      <c r="AY187" s="187" t="s">
        <v>255</v>
      </c>
    </row>
    <row r="188" s="14" customFormat="1">
      <c r="A188" s="14"/>
      <c r="B188" s="193"/>
      <c r="C188" s="14"/>
      <c r="D188" s="186" t="s">
        <v>265</v>
      </c>
      <c r="E188" s="194" t="s">
        <v>1</v>
      </c>
      <c r="F188" s="195" t="s">
        <v>87</v>
      </c>
      <c r="G188" s="14"/>
      <c r="H188" s="196">
        <v>1</v>
      </c>
      <c r="I188" s="197"/>
      <c r="J188" s="14"/>
      <c r="K188" s="14"/>
      <c r="L188" s="193"/>
      <c r="M188" s="198"/>
      <c r="N188" s="199"/>
      <c r="O188" s="199"/>
      <c r="P188" s="199"/>
      <c r="Q188" s="199"/>
      <c r="R188" s="199"/>
      <c r="S188" s="199"/>
      <c r="T188" s="20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194" t="s">
        <v>265</v>
      </c>
      <c r="AU188" s="194" t="s">
        <v>90</v>
      </c>
      <c r="AV188" s="14" t="s">
        <v>90</v>
      </c>
      <c r="AW188" s="14" t="s">
        <v>35</v>
      </c>
      <c r="AX188" s="14" t="s">
        <v>87</v>
      </c>
      <c r="AY188" s="194" t="s">
        <v>255</v>
      </c>
    </row>
    <row r="189" s="2" customFormat="1" ht="21.75" customHeight="1">
      <c r="A189" s="38"/>
      <c r="B189" s="171"/>
      <c r="C189" s="172" t="s">
        <v>330</v>
      </c>
      <c r="D189" s="172" t="s">
        <v>258</v>
      </c>
      <c r="E189" s="173" t="s">
        <v>1099</v>
      </c>
      <c r="F189" s="174" t="s">
        <v>1100</v>
      </c>
      <c r="G189" s="175" t="s">
        <v>1091</v>
      </c>
      <c r="H189" s="176">
        <v>1</v>
      </c>
      <c r="I189" s="177"/>
      <c r="J189" s="178">
        <f>ROUND(I189*H189,2)</f>
        <v>0</v>
      </c>
      <c r="K189" s="174" t="s">
        <v>262</v>
      </c>
      <c r="L189" s="39"/>
      <c r="M189" s="179" t="s">
        <v>1</v>
      </c>
      <c r="N189" s="180" t="s">
        <v>44</v>
      </c>
      <c r="O189" s="77"/>
      <c r="P189" s="181">
        <f>O189*H189</f>
        <v>0</v>
      </c>
      <c r="Q189" s="181">
        <v>0.0018</v>
      </c>
      <c r="R189" s="181">
        <f>Q189*H189</f>
        <v>0.0018</v>
      </c>
      <c r="S189" s="181">
        <v>0</v>
      </c>
      <c r="T189" s="18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83" t="s">
        <v>263</v>
      </c>
      <c r="AT189" s="183" t="s">
        <v>258</v>
      </c>
      <c r="AU189" s="183" t="s">
        <v>90</v>
      </c>
      <c r="AY189" s="19" t="s">
        <v>255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19" t="s">
        <v>87</v>
      </c>
      <c r="BK189" s="184">
        <f>ROUND(I189*H189,2)</f>
        <v>0</v>
      </c>
      <c r="BL189" s="19" t="s">
        <v>263</v>
      </c>
      <c r="BM189" s="183" t="s">
        <v>1101</v>
      </c>
    </row>
    <row r="190" s="13" customFormat="1">
      <c r="A190" s="13"/>
      <c r="B190" s="185"/>
      <c r="C190" s="13"/>
      <c r="D190" s="186" t="s">
        <v>265</v>
      </c>
      <c r="E190" s="187" t="s">
        <v>1</v>
      </c>
      <c r="F190" s="188" t="s">
        <v>1066</v>
      </c>
      <c r="G190" s="13"/>
      <c r="H190" s="187" t="s">
        <v>1</v>
      </c>
      <c r="I190" s="189"/>
      <c r="J190" s="13"/>
      <c r="K190" s="13"/>
      <c r="L190" s="185"/>
      <c r="M190" s="190"/>
      <c r="N190" s="191"/>
      <c r="O190" s="191"/>
      <c r="P190" s="191"/>
      <c r="Q190" s="191"/>
      <c r="R190" s="191"/>
      <c r="S190" s="191"/>
      <c r="T190" s="19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87" t="s">
        <v>265</v>
      </c>
      <c r="AU190" s="187" t="s">
        <v>90</v>
      </c>
      <c r="AV190" s="13" t="s">
        <v>87</v>
      </c>
      <c r="AW190" s="13" t="s">
        <v>35</v>
      </c>
      <c r="AX190" s="13" t="s">
        <v>79</v>
      </c>
      <c r="AY190" s="187" t="s">
        <v>255</v>
      </c>
    </row>
    <row r="191" s="14" customFormat="1">
      <c r="A191" s="14"/>
      <c r="B191" s="193"/>
      <c r="C191" s="14"/>
      <c r="D191" s="186" t="s">
        <v>265</v>
      </c>
      <c r="E191" s="194" t="s">
        <v>1</v>
      </c>
      <c r="F191" s="195" t="s">
        <v>87</v>
      </c>
      <c r="G191" s="14"/>
      <c r="H191" s="196">
        <v>1</v>
      </c>
      <c r="I191" s="197"/>
      <c r="J191" s="14"/>
      <c r="K191" s="14"/>
      <c r="L191" s="193"/>
      <c r="M191" s="198"/>
      <c r="N191" s="199"/>
      <c r="O191" s="199"/>
      <c r="P191" s="199"/>
      <c r="Q191" s="199"/>
      <c r="R191" s="199"/>
      <c r="S191" s="199"/>
      <c r="T191" s="20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194" t="s">
        <v>265</v>
      </c>
      <c r="AU191" s="194" t="s">
        <v>90</v>
      </c>
      <c r="AV191" s="14" t="s">
        <v>90</v>
      </c>
      <c r="AW191" s="14" t="s">
        <v>35</v>
      </c>
      <c r="AX191" s="14" t="s">
        <v>87</v>
      </c>
      <c r="AY191" s="194" t="s">
        <v>255</v>
      </c>
    </row>
    <row r="192" s="2" customFormat="1" ht="24.15" customHeight="1">
      <c r="A192" s="38"/>
      <c r="B192" s="171"/>
      <c r="C192" s="172" t="s">
        <v>263</v>
      </c>
      <c r="D192" s="172" t="s">
        <v>258</v>
      </c>
      <c r="E192" s="173" t="s">
        <v>1102</v>
      </c>
      <c r="F192" s="174" t="s">
        <v>1103</v>
      </c>
      <c r="G192" s="175" t="s">
        <v>261</v>
      </c>
      <c r="H192" s="176">
        <v>1</v>
      </c>
      <c r="I192" s="177"/>
      <c r="J192" s="178">
        <f>ROUND(I192*H192,2)</f>
        <v>0</v>
      </c>
      <c r="K192" s="174" t="s">
        <v>262</v>
      </c>
      <c r="L192" s="39"/>
      <c r="M192" s="179" t="s">
        <v>1</v>
      </c>
      <c r="N192" s="180" t="s">
        <v>44</v>
      </c>
      <c r="O192" s="77"/>
      <c r="P192" s="181">
        <f>O192*H192</f>
        <v>0</v>
      </c>
      <c r="Q192" s="181">
        <v>0.00023000000000000001</v>
      </c>
      <c r="R192" s="181">
        <f>Q192*H192</f>
        <v>0.00023000000000000001</v>
      </c>
      <c r="S192" s="181">
        <v>0</v>
      </c>
      <c r="T192" s="18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83" t="s">
        <v>263</v>
      </c>
      <c r="AT192" s="183" t="s">
        <v>258</v>
      </c>
      <c r="AU192" s="183" t="s">
        <v>90</v>
      </c>
      <c r="AY192" s="19" t="s">
        <v>255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19" t="s">
        <v>87</v>
      </c>
      <c r="BK192" s="184">
        <f>ROUND(I192*H192,2)</f>
        <v>0</v>
      </c>
      <c r="BL192" s="19" t="s">
        <v>263</v>
      </c>
      <c r="BM192" s="183" t="s">
        <v>1104</v>
      </c>
    </row>
    <row r="193" s="13" customFormat="1">
      <c r="A193" s="13"/>
      <c r="B193" s="185"/>
      <c r="C193" s="13"/>
      <c r="D193" s="186" t="s">
        <v>265</v>
      </c>
      <c r="E193" s="187" t="s">
        <v>1</v>
      </c>
      <c r="F193" s="188" t="s">
        <v>1066</v>
      </c>
      <c r="G193" s="13"/>
      <c r="H193" s="187" t="s">
        <v>1</v>
      </c>
      <c r="I193" s="189"/>
      <c r="J193" s="13"/>
      <c r="K193" s="13"/>
      <c r="L193" s="185"/>
      <c r="M193" s="190"/>
      <c r="N193" s="191"/>
      <c r="O193" s="191"/>
      <c r="P193" s="191"/>
      <c r="Q193" s="191"/>
      <c r="R193" s="191"/>
      <c r="S193" s="191"/>
      <c r="T193" s="19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87" t="s">
        <v>265</v>
      </c>
      <c r="AU193" s="187" t="s">
        <v>90</v>
      </c>
      <c r="AV193" s="13" t="s">
        <v>87</v>
      </c>
      <c r="AW193" s="13" t="s">
        <v>35</v>
      </c>
      <c r="AX193" s="13" t="s">
        <v>79</v>
      </c>
      <c r="AY193" s="187" t="s">
        <v>255</v>
      </c>
    </row>
    <row r="194" s="13" customFormat="1">
      <c r="A194" s="13"/>
      <c r="B194" s="185"/>
      <c r="C194" s="13"/>
      <c r="D194" s="186" t="s">
        <v>265</v>
      </c>
      <c r="E194" s="187" t="s">
        <v>1</v>
      </c>
      <c r="F194" s="188" t="s">
        <v>1105</v>
      </c>
      <c r="G194" s="13"/>
      <c r="H194" s="187" t="s">
        <v>1</v>
      </c>
      <c r="I194" s="189"/>
      <c r="J194" s="13"/>
      <c r="K194" s="13"/>
      <c r="L194" s="185"/>
      <c r="M194" s="190"/>
      <c r="N194" s="191"/>
      <c r="O194" s="191"/>
      <c r="P194" s="191"/>
      <c r="Q194" s="191"/>
      <c r="R194" s="191"/>
      <c r="S194" s="191"/>
      <c r="T194" s="19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187" t="s">
        <v>265</v>
      </c>
      <c r="AU194" s="187" t="s">
        <v>90</v>
      </c>
      <c r="AV194" s="13" t="s">
        <v>87</v>
      </c>
      <c r="AW194" s="13" t="s">
        <v>35</v>
      </c>
      <c r="AX194" s="13" t="s">
        <v>79</v>
      </c>
      <c r="AY194" s="187" t="s">
        <v>255</v>
      </c>
    </row>
    <row r="195" s="14" customFormat="1">
      <c r="A195" s="14"/>
      <c r="B195" s="193"/>
      <c r="C195" s="14"/>
      <c r="D195" s="186" t="s">
        <v>265</v>
      </c>
      <c r="E195" s="194" t="s">
        <v>1</v>
      </c>
      <c r="F195" s="195" t="s">
        <v>87</v>
      </c>
      <c r="G195" s="14"/>
      <c r="H195" s="196">
        <v>1</v>
      </c>
      <c r="I195" s="197"/>
      <c r="J195" s="14"/>
      <c r="K195" s="14"/>
      <c r="L195" s="193"/>
      <c r="M195" s="198"/>
      <c r="N195" s="199"/>
      <c r="O195" s="199"/>
      <c r="P195" s="199"/>
      <c r="Q195" s="199"/>
      <c r="R195" s="199"/>
      <c r="S195" s="199"/>
      <c r="T195" s="20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194" t="s">
        <v>265</v>
      </c>
      <c r="AU195" s="194" t="s">
        <v>90</v>
      </c>
      <c r="AV195" s="14" t="s">
        <v>90</v>
      </c>
      <c r="AW195" s="14" t="s">
        <v>35</v>
      </c>
      <c r="AX195" s="14" t="s">
        <v>87</v>
      </c>
      <c r="AY195" s="194" t="s">
        <v>255</v>
      </c>
    </row>
    <row r="196" s="2" customFormat="1" ht="16.5" customHeight="1">
      <c r="A196" s="38"/>
      <c r="B196" s="171"/>
      <c r="C196" s="172" t="s">
        <v>337</v>
      </c>
      <c r="D196" s="172" t="s">
        <v>258</v>
      </c>
      <c r="E196" s="173" t="s">
        <v>1106</v>
      </c>
      <c r="F196" s="174" t="s">
        <v>1107</v>
      </c>
      <c r="G196" s="175" t="s">
        <v>1091</v>
      </c>
      <c r="H196" s="176">
        <v>1</v>
      </c>
      <c r="I196" s="177"/>
      <c r="J196" s="178">
        <f>ROUND(I196*H196,2)</f>
        <v>0</v>
      </c>
      <c r="K196" s="174" t="s">
        <v>1</v>
      </c>
      <c r="L196" s="39"/>
      <c r="M196" s="179" t="s">
        <v>1</v>
      </c>
      <c r="N196" s="180" t="s">
        <v>44</v>
      </c>
      <c r="O196" s="77"/>
      <c r="P196" s="181">
        <f>O196*H196</f>
        <v>0</v>
      </c>
      <c r="Q196" s="181">
        <v>0.01247</v>
      </c>
      <c r="R196" s="181">
        <f>Q196*H196</f>
        <v>0.01247</v>
      </c>
      <c r="S196" s="181">
        <v>0</v>
      </c>
      <c r="T196" s="18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83" t="s">
        <v>263</v>
      </c>
      <c r="AT196" s="183" t="s">
        <v>258</v>
      </c>
      <c r="AU196" s="183" t="s">
        <v>90</v>
      </c>
      <c r="AY196" s="19" t="s">
        <v>255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19" t="s">
        <v>87</v>
      </c>
      <c r="BK196" s="184">
        <f>ROUND(I196*H196,2)</f>
        <v>0</v>
      </c>
      <c r="BL196" s="19" t="s">
        <v>263</v>
      </c>
      <c r="BM196" s="183" t="s">
        <v>1108</v>
      </c>
    </row>
    <row r="197" s="13" customFormat="1">
      <c r="A197" s="13"/>
      <c r="B197" s="185"/>
      <c r="C197" s="13"/>
      <c r="D197" s="186" t="s">
        <v>265</v>
      </c>
      <c r="E197" s="187" t="s">
        <v>1</v>
      </c>
      <c r="F197" s="188" t="s">
        <v>1066</v>
      </c>
      <c r="G197" s="13"/>
      <c r="H197" s="187" t="s">
        <v>1</v>
      </c>
      <c r="I197" s="189"/>
      <c r="J197" s="13"/>
      <c r="K197" s="13"/>
      <c r="L197" s="185"/>
      <c r="M197" s="190"/>
      <c r="N197" s="191"/>
      <c r="O197" s="191"/>
      <c r="P197" s="191"/>
      <c r="Q197" s="191"/>
      <c r="R197" s="191"/>
      <c r="S197" s="191"/>
      <c r="T197" s="19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87" t="s">
        <v>265</v>
      </c>
      <c r="AU197" s="187" t="s">
        <v>90</v>
      </c>
      <c r="AV197" s="13" t="s">
        <v>87</v>
      </c>
      <c r="AW197" s="13" t="s">
        <v>35</v>
      </c>
      <c r="AX197" s="13" t="s">
        <v>79</v>
      </c>
      <c r="AY197" s="187" t="s">
        <v>255</v>
      </c>
    </row>
    <row r="198" s="14" customFormat="1">
      <c r="A198" s="14"/>
      <c r="B198" s="193"/>
      <c r="C198" s="14"/>
      <c r="D198" s="186" t="s">
        <v>265</v>
      </c>
      <c r="E198" s="194" t="s">
        <v>1</v>
      </c>
      <c r="F198" s="195" t="s">
        <v>87</v>
      </c>
      <c r="G198" s="14"/>
      <c r="H198" s="196">
        <v>1</v>
      </c>
      <c r="I198" s="197"/>
      <c r="J198" s="14"/>
      <c r="K198" s="14"/>
      <c r="L198" s="193"/>
      <c r="M198" s="198"/>
      <c r="N198" s="199"/>
      <c r="O198" s="199"/>
      <c r="P198" s="199"/>
      <c r="Q198" s="199"/>
      <c r="R198" s="199"/>
      <c r="S198" s="199"/>
      <c r="T198" s="20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194" t="s">
        <v>265</v>
      </c>
      <c r="AU198" s="194" t="s">
        <v>90</v>
      </c>
      <c r="AV198" s="14" t="s">
        <v>90</v>
      </c>
      <c r="AW198" s="14" t="s">
        <v>35</v>
      </c>
      <c r="AX198" s="14" t="s">
        <v>87</v>
      </c>
      <c r="AY198" s="194" t="s">
        <v>255</v>
      </c>
    </row>
    <row r="199" s="2" customFormat="1" ht="49.05" customHeight="1">
      <c r="A199" s="38"/>
      <c r="B199" s="171"/>
      <c r="C199" s="172" t="s">
        <v>340</v>
      </c>
      <c r="D199" s="172" t="s">
        <v>258</v>
      </c>
      <c r="E199" s="173" t="s">
        <v>1109</v>
      </c>
      <c r="F199" s="174" t="s">
        <v>1110</v>
      </c>
      <c r="G199" s="175" t="s">
        <v>759</v>
      </c>
      <c r="H199" s="224"/>
      <c r="I199" s="177"/>
      <c r="J199" s="178">
        <f>ROUND(I199*H199,2)</f>
        <v>0</v>
      </c>
      <c r="K199" s="174" t="s">
        <v>262</v>
      </c>
      <c r="L199" s="39"/>
      <c r="M199" s="179" t="s">
        <v>1</v>
      </c>
      <c r="N199" s="180" t="s">
        <v>44</v>
      </c>
      <c r="O199" s="77"/>
      <c r="P199" s="181">
        <f>O199*H199</f>
        <v>0</v>
      </c>
      <c r="Q199" s="181">
        <v>0</v>
      </c>
      <c r="R199" s="181">
        <f>Q199*H199</f>
        <v>0</v>
      </c>
      <c r="S199" s="181">
        <v>0</v>
      </c>
      <c r="T199" s="18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83" t="s">
        <v>263</v>
      </c>
      <c r="AT199" s="183" t="s">
        <v>258</v>
      </c>
      <c r="AU199" s="183" t="s">
        <v>90</v>
      </c>
      <c r="AY199" s="19" t="s">
        <v>255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19" t="s">
        <v>87</v>
      </c>
      <c r="BK199" s="184">
        <f>ROUND(I199*H199,2)</f>
        <v>0</v>
      </c>
      <c r="BL199" s="19" t="s">
        <v>263</v>
      </c>
      <c r="BM199" s="183" t="s">
        <v>1111</v>
      </c>
    </row>
    <row r="200" s="12" customFormat="1" ht="22.8" customHeight="1">
      <c r="A200" s="12"/>
      <c r="B200" s="158"/>
      <c r="C200" s="12"/>
      <c r="D200" s="159" t="s">
        <v>78</v>
      </c>
      <c r="E200" s="169" t="s">
        <v>741</v>
      </c>
      <c r="F200" s="169" t="s">
        <v>742</v>
      </c>
      <c r="G200" s="12"/>
      <c r="H200" s="12"/>
      <c r="I200" s="161"/>
      <c r="J200" s="170">
        <f>BK200</f>
        <v>0</v>
      </c>
      <c r="K200" s="12"/>
      <c r="L200" s="158"/>
      <c r="M200" s="163"/>
      <c r="N200" s="164"/>
      <c r="O200" s="164"/>
      <c r="P200" s="165">
        <f>SUM(P201:P205)</f>
        <v>0</v>
      </c>
      <c r="Q200" s="164"/>
      <c r="R200" s="165">
        <f>SUM(R201:R205)</f>
        <v>0.73456200000000005</v>
      </c>
      <c r="S200" s="164"/>
      <c r="T200" s="166">
        <f>SUM(T201:T205)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59" t="s">
        <v>90</v>
      </c>
      <c r="AT200" s="167" t="s">
        <v>78</v>
      </c>
      <c r="AU200" s="167" t="s">
        <v>87</v>
      </c>
      <c r="AY200" s="159" t="s">
        <v>255</v>
      </c>
      <c r="BK200" s="168">
        <f>SUM(BK201:BK205)</f>
        <v>0</v>
      </c>
    </row>
    <row r="201" s="2" customFormat="1" ht="49.05" customHeight="1">
      <c r="A201" s="38"/>
      <c r="B201" s="171"/>
      <c r="C201" s="172" t="s">
        <v>343</v>
      </c>
      <c r="D201" s="172" t="s">
        <v>258</v>
      </c>
      <c r="E201" s="173" t="s">
        <v>1112</v>
      </c>
      <c r="F201" s="174" t="s">
        <v>1113</v>
      </c>
      <c r="G201" s="175" t="s">
        <v>693</v>
      </c>
      <c r="H201" s="176">
        <v>60.210000000000001</v>
      </c>
      <c r="I201" s="177"/>
      <c r="J201" s="178">
        <f>ROUND(I201*H201,2)</f>
        <v>0</v>
      </c>
      <c r="K201" s="174" t="s">
        <v>262</v>
      </c>
      <c r="L201" s="39"/>
      <c r="M201" s="179" t="s">
        <v>1</v>
      </c>
      <c r="N201" s="180" t="s">
        <v>44</v>
      </c>
      <c r="O201" s="77"/>
      <c r="P201" s="181">
        <f>O201*H201</f>
        <v>0</v>
      </c>
      <c r="Q201" s="181">
        <v>0.012200000000000001</v>
      </c>
      <c r="R201" s="181">
        <f>Q201*H201</f>
        <v>0.73456200000000005</v>
      </c>
      <c r="S201" s="181">
        <v>0</v>
      </c>
      <c r="T201" s="18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83" t="s">
        <v>263</v>
      </c>
      <c r="AT201" s="183" t="s">
        <v>258</v>
      </c>
      <c r="AU201" s="183" t="s">
        <v>90</v>
      </c>
      <c r="AY201" s="19" t="s">
        <v>255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19" t="s">
        <v>87</v>
      </c>
      <c r="BK201" s="184">
        <f>ROUND(I201*H201,2)</f>
        <v>0</v>
      </c>
      <c r="BL201" s="19" t="s">
        <v>263</v>
      </c>
      <c r="BM201" s="183" t="s">
        <v>1114</v>
      </c>
    </row>
    <row r="202" s="13" customFormat="1">
      <c r="A202" s="13"/>
      <c r="B202" s="185"/>
      <c r="C202" s="13"/>
      <c r="D202" s="186" t="s">
        <v>265</v>
      </c>
      <c r="E202" s="187" t="s">
        <v>1</v>
      </c>
      <c r="F202" s="188" t="s">
        <v>1066</v>
      </c>
      <c r="G202" s="13"/>
      <c r="H202" s="187" t="s">
        <v>1</v>
      </c>
      <c r="I202" s="189"/>
      <c r="J202" s="13"/>
      <c r="K202" s="13"/>
      <c r="L202" s="185"/>
      <c r="M202" s="190"/>
      <c r="N202" s="191"/>
      <c r="O202" s="191"/>
      <c r="P202" s="191"/>
      <c r="Q202" s="191"/>
      <c r="R202" s="191"/>
      <c r="S202" s="191"/>
      <c r="T202" s="19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87" t="s">
        <v>265</v>
      </c>
      <c r="AU202" s="187" t="s">
        <v>90</v>
      </c>
      <c r="AV202" s="13" t="s">
        <v>87</v>
      </c>
      <c r="AW202" s="13" t="s">
        <v>35</v>
      </c>
      <c r="AX202" s="13" t="s">
        <v>79</v>
      </c>
      <c r="AY202" s="187" t="s">
        <v>255</v>
      </c>
    </row>
    <row r="203" s="14" customFormat="1">
      <c r="A203" s="14"/>
      <c r="B203" s="193"/>
      <c r="C203" s="14"/>
      <c r="D203" s="186" t="s">
        <v>265</v>
      </c>
      <c r="E203" s="194" t="s">
        <v>1</v>
      </c>
      <c r="F203" s="195" t="s">
        <v>1078</v>
      </c>
      <c r="G203" s="14"/>
      <c r="H203" s="196">
        <v>60.210000000000001</v>
      </c>
      <c r="I203" s="197"/>
      <c r="J203" s="14"/>
      <c r="K203" s="14"/>
      <c r="L203" s="193"/>
      <c r="M203" s="198"/>
      <c r="N203" s="199"/>
      <c r="O203" s="199"/>
      <c r="P203" s="199"/>
      <c r="Q203" s="199"/>
      <c r="R203" s="199"/>
      <c r="S203" s="199"/>
      <c r="T203" s="20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194" t="s">
        <v>265</v>
      </c>
      <c r="AU203" s="194" t="s">
        <v>90</v>
      </c>
      <c r="AV203" s="14" t="s">
        <v>90</v>
      </c>
      <c r="AW203" s="14" t="s">
        <v>35</v>
      </c>
      <c r="AX203" s="14" t="s">
        <v>79</v>
      </c>
      <c r="AY203" s="194" t="s">
        <v>255</v>
      </c>
    </row>
    <row r="204" s="15" customFormat="1">
      <c r="A204" s="15"/>
      <c r="B204" s="201"/>
      <c r="C204" s="15"/>
      <c r="D204" s="186" t="s">
        <v>265</v>
      </c>
      <c r="E204" s="202" t="s">
        <v>1</v>
      </c>
      <c r="F204" s="203" t="s">
        <v>269</v>
      </c>
      <c r="G204" s="15"/>
      <c r="H204" s="204">
        <v>60.210000000000001</v>
      </c>
      <c r="I204" s="205"/>
      <c r="J204" s="15"/>
      <c r="K204" s="15"/>
      <c r="L204" s="201"/>
      <c r="M204" s="206"/>
      <c r="N204" s="207"/>
      <c r="O204" s="207"/>
      <c r="P204" s="207"/>
      <c r="Q204" s="207"/>
      <c r="R204" s="207"/>
      <c r="S204" s="207"/>
      <c r="T204" s="20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02" t="s">
        <v>265</v>
      </c>
      <c r="AU204" s="202" t="s">
        <v>90</v>
      </c>
      <c r="AV204" s="15" t="s">
        <v>270</v>
      </c>
      <c r="AW204" s="15" t="s">
        <v>35</v>
      </c>
      <c r="AX204" s="15" t="s">
        <v>87</v>
      </c>
      <c r="AY204" s="202" t="s">
        <v>255</v>
      </c>
    </row>
    <row r="205" s="2" customFormat="1" ht="76.35" customHeight="1">
      <c r="A205" s="38"/>
      <c r="B205" s="171"/>
      <c r="C205" s="172" t="s">
        <v>348</v>
      </c>
      <c r="D205" s="172" t="s">
        <v>258</v>
      </c>
      <c r="E205" s="173" t="s">
        <v>757</v>
      </c>
      <c r="F205" s="174" t="s">
        <v>758</v>
      </c>
      <c r="G205" s="175" t="s">
        <v>759</v>
      </c>
      <c r="H205" s="224"/>
      <c r="I205" s="177"/>
      <c r="J205" s="178">
        <f>ROUND(I205*H205,2)</f>
        <v>0</v>
      </c>
      <c r="K205" s="174" t="s">
        <v>262</v>
      </c>
      <c r="L205" s="39"/>
      <c r="M205" s="179" t="s">
        <v>1</v>
      </c>
      <c r="N205" s="180" t="s">
        <v>44</v>
      </c>
      <c r="O205" s="77"/>
      <c r="P205" s="181">
        <f>O205*H205</f>
        <v>0</v>
      </c>
      <c r="Q205" s="181">
        <v>0</v>
      </c>
      <c r="R205" s="181">
        <f>Q205*H205</f>
        <v>0</v>
      </c>
      <c r="S205" s="181">
        <v>0</v>
      </c>
      <c r="T205" s="18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83" t="s">
        <v>263</v>
      </c>
      <c r="AT205" s="183" t="s">
        <v>258</v>
      </c>
      <c r="AU205" s="183" t="s">
        <v>90</v>
      </c>
      <c r="AY205" s="19" t="s">
        <v>255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19" t="s">
        <v>87</v>
      </c>
      <c r="BK205" s="184">
        <f>ROUND(I205*H205,2)</f>
        <v>0</v>
      </c>
      <c r="BL205" s="19" t="s">
        <v>263</v>
      </c>
      <c r="BM205" s="183" t="s">
        <v>1115</v>
      </c>
    </row>
    <row r="206" s="12" customFormat="1" ht="22.8" customHeight="1">
      <c r="A206" s="12"/>
      <c r="B206" s="158"/>
      <c r="C206" s="12"/>
      <c r="D206" s="159" t="s">
        <v>78</v>
      </c>
      <c r="E206" s="169" t="s">
        <v>761</v>
      </c>
      <c r="F206" s="169" t="s">
        <v>762</v>
      </c>
      <c r="G206" s="12"/>
      <c r="H206" s="12"/>
      <c r="I206" s="161"/>
      <c r="J206" s="170">
        <f>BK206</f>
        <v>0</v>
      </c>
      <c r="K206" s="12"/>
      <c r="L206" s="158"/>
      <c r="M206" s="163"/>
      <c r="N206" s="164"/>
      <c r="O206" s="164"/>
      <c r="P206" s="165">
        <f>SUM(P207:P244)</f>
        <v>0</v>
      </c>
      <c r="Q206" s="164"/>
      <c r="R206" s="165">
        <f>SUM(R207:R244)</f>
        <v>0.023820000000000001</v>
      </c>
      <c r="S206" s="164"/>
      <c r="T206" s="166">
        <f>SUM(T207:T244)</f>
        <v>0.02545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159" t="s">
        <v>90</v>
      </c>
      <c r="AT206" s="167" t="s">
        <v>78</v>
      </c>
      <c r="AU206" s="167" t="s">
        <v>87</v>
      </c>
      <c r="AY206" s="159" t="s">
        <v>255</v>
      </c>
      <c r="BK206" s="168">
        <f>SUM(BK207:BK244)</f>
        <v>0</v>
      </c>
    </row>
    <row r="207" s="2" customFormat="1" ht="24.15" customHeight="1">
      <c r="A207" s="38"/>
      <c r="B207" s="171"/>
      <c r="C207" s="172" t="s">
        <v>7</v>
      </c>
      <c r="D207" s="172" t="s">
        <v>258</v>
      </c>
      <c r="E207" s="173" t="s">
        <v>763</v>
      </c>
      <c r="F207" s="174" t="s">
        <v>764</v>
      </c>
      <c r="G207" s="175" t="s">
        <v>261</v>
      </c>
      <c r="H207" s="176">
        <v>1</v>
      </c>
      <c r="I207" s="177"/>
      <c r="J207" s="178">
        <f>ROUND(I207*H207,2)</f>
        <v>0</v>
      </c>
      <c r="K207" s="174" t="s">
        <v>262</v>
      </c>
      <c r="L207" s="39"/>
      <c r="M207" s="179" t="s">
        <v>1</v>
      </c>
      <c r="N207" s="180" t="s">
        <v>44</v>
      </c>
      <c r="O207" s="77"/>
      <c r="P207" s="181">
        <f>O207*H207</f>
        <v>0</v>
      </c>
      <c r="Q207" s="181">
        <v>0</v>
      </c>
      <c r="R207" s="181">
        <f>Q207*H207</f>
        <v>0</v>
      </c>
      <c r="S207" s="181">
        <v>0.001</v>
      </c>
      <c r="T207" s="182">
        <f>S207*H207</f>
        <v>0.001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83" t="s">
        <v>263</v>
      </c>
      <c r="AT207" s="183" t="s">
        <v>258</v>
      </c>
      <c r="AU207" s="183" t="s">
        <v>90</v>
      </c>
      <c r="AY207" s="19" t="s">
        <v>255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19" t="s">
        <v>87</v>
      </c>
      <c r="BK207" s="184">
        <f>ROUND(I207*H207,2)</f>
        <v>0</v>
      </c>
      <c r="BL207" s="19" t="s">
        <v>263</v>
      </c>
      <c r="BM207" s="183" t="s">
        <v>1116</v>
      </c>
    </row>
    <row r="208" s="13" customFormat="1">
      <c r="A208" s="13"/>
      <c r="B208" s="185"/>
      <c r="C208" s="13"/>
      <c r="D208" s="186" t="s">
        <v>265</v>
      </c>
      <c r="E208" s="187" t="s">
        <v>1</v>
      </c>
      <c r="F208" s="188" t="s">
        <v>1117</v>
      </c>
      <c r="G208" s="13"/>
      <c r="H208" s="187" t="s">
        <v>1</v>
      </c>
      <c r="I208" s="189"/>
      <c r="J208" s="13"/>
      <c r="K208" s="13"/>
      <c r="L208" s="185"/>
      <c r="M208" s="190"/>
      <c r="N208" s="191"/>
      <c r="O208" s="191"/>
      <c r="P208" s="191"/>
      <c r="Q208" s="191"/>
      <c r="R208" s="191"/>
      <c r="S208" s="191"/>
      <c r="T208" s="19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87" t="s">
        <v>265</v>
      </c>
      <c r="AU208" s="187" t="s">
        <v>90</v>
      </c>
      <c r="AV208" s="13" t="s">
        <v>87</v>
      </c>
      <c r="AW208" s="13" t="s">
        <v>35</v>
      </c>
      <c r="AX208" s="13" t="s">
        <v>79</v>
      </c>
      <c r="AY208" s="187" t="s">
        <v>255</v>
      </c>
    </row>
    <row r="209" s="13" customFormat="1">
      <c r="A209" s="13"/>
      <c r="B209" s="185"/>
      <c r="C209" s="13"/>
      <c r="D209" s="186" t="s">
        <v>265</v>
      </c>
      <c r="E209" s="187" t="s">
        <v>1</v>
      </c>
      <c r="F209" s="188" t="s">
        <v>1066</v>
      </c>
      <c r="G209" s="13"/>
      <c r="H209" s="187" t="s">
        <v>1</v>
      </c>
      <c r="I209" s="189"/>
      <c r="J209" s="13"/>
      <c r="K209" s="13"/>
      <c r="L209" s="185"/>
      <c r="M209" s="190"/>
      <c r="N209" s="191"/>
      <c r="O209" s="191"/>
      <c r="P209" s="191"/>
      <c r="Q209" s="191"/>
      <c r="R209" s="191"/>
      <c r="S209" s="191"/>
      <c r="T209" s="19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87" t="s">
        <v>265</v>
      </c>
      <c r="AU209" s="187" t="s">
        <v>90</v>
      </c>
      <c r="AV209" s="13" t="s">
        <v>87</v>
      </c>
      <c r="AW209" s="13" t="s">
        <v>35</v>
      </c>
      <c r="AX209" s="13" t="s">
        <v>79</v>
      </c>
      <c r="AY209" s="187" t="s">
        <v>255</v>
      </c>
    </row>
    <row r="210" s="14" customFormat="1">
      <c r="A210" s="14"/>
      <c r="B210" s="193"/>
      <c r="C210" s="14"/>
      <c r="D210" s="186" t="s">
        <v>265</v>
      </c>
      <c r="E210" s="194" t="s">
        <v>1</v>
      </c>
      <c r="F210" s="195" t="s">
        <v>87</v>
      </c>
      <c r="G210" s="14"/>
      <c r="H210" s="196">
        <v>1</v>
      </c>
      <c r="I210" s="197"/>
      <c r="J210" s="14"/>
      <c r="K210" s="14"/>
      <c r="L210" s="193"/>
      <c r="M210" s="198"/>
      <c r="N210" s="199"/>
      <c r="O210" s="199"/>
      <c r="P210" s="199"/>
      <c r="Q210" s="199"/>
      <c r="R210" s="199"/>
      <c r="S210" s="199"/>
      <c r="T210" s="20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194" t="s">
        <v>265</v>
      </c>
      <c r="AU210" s="194" t="s">
        <v>90</v>
      </c>
      <c r="AV210" s="14" t="s">
        <v>90</v>
      </c>
      <c r="AW210" s="14" t="s">
        <v>35</v>
      </c>
      <c r="AX210" s="14" t="s">
        <v>79</v>
      </c>
      <c r="AY210" s="194" t="s">
        <v>255</v>
      </c>
    </row>
    <row r="211" s="15" customFormat="1">
      <c r="A211" s="15"/>
      <c r="B211" s="201"/>
      <c r="C211" s="15"/>
      <c r="D211" s="186" t="s">
        <v>265</v>
      </c>
      <c r="E211" s="202" t="s">
        <v>1</v>
      </c>
      <c r="F211" s="203" t="s">
        <v>269</v>
      </c>
      <c r="G211" s="15"/>
      <c r="H211" s="204">
        <v>1</v>
      </c>
      <c r="I211" s="205"/>
      <c r="J211" s="15"/>
      <c r="K211" s="15"/>
      <c r="L211" s="201"/>
      <c r="M211" s="206"/>
      <c r="N211" s="207"/>
      <c r="O211" s="207"/>
      <c r="P211" s="207"/>
      <c r="Q211" s="207"/>
      <c r="R211" s="207"/>
      <c r="S211" s="207"/>
      <c r="T211" s="208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02" t="s">
        <v>265</v>
      </c>
      <c r="AU211" s="202" t="s">
        <v>90</v>
      </c>
      <c r="AV211" s="15" t="s">
        <v>270</v>
      </c>
      <c r="AW211" s="15" t="s">
        <v>35</v>
      </c>
      <c r="AX211" s="15" t="s">
        <v>87</v>
      </c>
      <c r="AY211" s="202" t="s">
        <v>255</v>
      </c>
    </row>
    <row r="212" s="2" customFormat="1" ht="37.8" customHeight="1">
      <c r="A212" s="38"/>
      <c r="B212" s="171"/>
      <c r="C212" s="172" t="s">
        <v>357</v>
      </c>
      <c r="D212" s="172" t="s">
        <v>258</v>
      </c>
      <c r="E212" s="173" t="s">
        <v>1118</v>
      </c>
      <c r="F212" s="174" t="s">
        <v>1119</v>
      </c>
      <c r="G212" s="175" t="s">
        <v>261</v>
      </c>
      <c r="H212" s="176">
        <v>1</v>
      </c>
      <c r="I212" s="177"/>
      <c r="J212" s="178">
        <f>ROUND(I212*H212,2)</f>
        <v>0</v>
      </c>
      <c r="K212" s="174" t="s">
        <v>262</v>
      </c>
      <c r="L212" s="39"/>
      <c r="M212" s="179" t="s">
        <v>1</v>
      </c>
      <c r="N212" s="180" t="s">
        <v>44</v>
      </c>
      <c r="O212" s="77"/>
      <c r="P212" s="181">
        <f>O212*H212</f>
        <v>0</v>
      </c>
      <c r="Q212" s="181">
        <v>0</v>
      </c>
      <c r="R212" s="181">
        <f>Q212*H212</f>
        <v>0</v>
      </c>
      <c r="S212" s="181">
        <v>0</v>
      </c>
      <c r="T212" s="18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83" t="s">
        <v>263</v>
      </c>
      <c r="AT212" s="183" t="s">
        <v>258</v>
      </c>
      <c r="AU212" s="183" t="s">
        <v>90</v>
      </c>
      <c r="AY212" s="19" t="s">
        <v>255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19" t="s">
        <v>87</v>
      </c>
      <c r="BK212" s="184">
        <f>ROUND(I212*H212,2)</f>
        <v>0</v>
      </c>
      <c r="BL212" s="19" t="s">
        <v>263</v>
      </c>
      <c r="BM212" s="183" t="s">
        <v>1120</v>
      </c>
    </row>
    <row r="213" s="13" customFormat="1">
      <c r="A213" s="13"/>
      <c r="B213" s="185"/>
      <c r="C213" s="13"/>
      <c r="D213" s="186" t="s">
        <v>265</v>
      </c>
      <c r="E213" s="187" t="s">
        <v>1</v>
      </c>
      <c r="F213" s="188" t="s">
        <v>1121</v>
      </c>
      <c r="G213" s="13"/>
      <c r="H213" s="187" t="s">
        <v>1</v>
      </c>
      <c r="I213" s="189"/>
      <c r="J213" s="13"/>
      <c r="K213" s="13"/>
      <c r="L213" s="185"/>
      <c r="M213" s="190"/>
      <c r="N213" s="191"/>
      <c r="O213" s="191"/>
      <c r="P213" s="191"/>
      <c r="Q213" s="191"/>
      <c r="R213" s="191"/>
      <c r="S213" s="191"/>
      <c r="T213" s="19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87" t="s">
        <v>265</v>
      </c>
      <c r="AU213" s="187" t="s">
        <v>90</v>
      </c>
      <c r="AV213" s="13" t="s">
        <v>87</v>
      </c>
      <c r="AW213" s="13" t="s">
        <v>35</v>
      </c>
      <c r="AX213" s="13" t="s">
        <v>79</v>
      </c>
      <c r="AY213" s="187" t="s">
        <v>255</v>
      </c>
    </row>
    <row r="214" s="14" customFormat="1">
      <c r="A214" s="14"/>
      <c r="B214" s="193"/>
      <c r="C214" s="14"/>
      <c r="D214" s="186" t="s">
        <v>265</v>
      </c>
      <c r="E214" s="194" t="s">
        <v>1</v>
      </c>
      <c r="F214" s="195" t="s">
        <v>87</v>
      </c>
      <c r="G214" s="14"/>
      <c r="H214" s="196">
        <v>1</v>
      </c>
      <c r="I214" s="197"/>
      <c r="J214" s="14"/>
      <c r="K214" s="14"/>
      <c r="L214" s="193"/>
      <c r="M214" s="198"/>
      <c r="N214" s="199"/>
      <c r="O214" s="199"/>
      <c r="P214" s="199"/>
      <c r="Q214" s="199"/>
      <c r="R214" s="199"/>
      <c r="S214" s="199"/>
      <c r="T214" s="20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194" t="s">
        <v>265</v>
      </c>
      <c r="AU214" s="194" t="s">
        <v>90</v>
      </c>
      <c r="AV214" s="14" t="s">
        <v>90</v>
      </c>
      <c r="AW214" s="14" t="s">
        <v>35</v>
      </c>
      <c r="AX214" s="14" t="s">
        <v>79</v>
      </c>
      <c r="AY214" s="194" t="s">
        <v>255</v>
      </c>
    </row>
    <row r="215" s="15" customFormat="1">
      <c r="A215" s="15"/>
      <c r="B215" s="201"/>
      <c r="C215" s="15"/>
      <c r="D215" s="186" t="s">
        <v>265</v>
      </c>
      <c r="E215" s="202" t="s">
        <v>1</v>
      </c>
      <c r="F215" s="203" t="s">
        <v>269</v>
      </c>
      <c r="G215" s="15"/>
      <c r="H215" s="204">
        <v>1</v>
      </c>
      <c r="I215" s="205"/>
      <c r="J215" s="15"/>
      <c r="K215" s="15"/>
      <c r="L215" s="201"/>
      <c r="M215" s="206"/>
      <c r="N215" s="207"/>
      <c r="O215" s="207"/>
      <c r="P215" s="207"/>
      <c r="Q215" s="207"/>
      <c r="R215" s="207"/>
      <c r="S215" s="207"/>
      <c r="T215" s="208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02" t="s">
        <v>265</v>
      </c>
      <c r="AU215" s="202" t="s">
        <v>90</v>
      </c>
      <c r="AV215" s="15" t="s">
        <v>270</v>
      </c>
      <c r="AW215" s="15" t="s">
        <v>35</v>
      </c>
      <c r="AX215" s="15" t="s">
        <v>87</v>
      </c>
      <c r="AY215" s="202" t="s">
        <v>255</v>
      </c>
    </row>
    <row r="216" s="2" customFormat="1" ht="24.15" customHeight="1">
      <c r="A216" s="38"/>
      <c r="B216" s="171"/>
      <c r="C216" s="209" t="s">
        <v>362</v>
      </c>
      <c r="D216" s="209" t="s">
        <v>277</v>
      </c>
      <c r="E216" s="210" t="s">
        <v>1122</v>
      </c>
      <c r="F216" s="211" t="s">
        <v>1123</v>
      </c>
      <c r="G216" s="212" t="s">
        <v>261</v>
      </c>
      <c r="H216" s="213">
        <v>1</v>
      </c>
      <c r="I216" s="214"/>
      <c r="J216" s="215">
        <f>ROUND(I216*H216,2)</f>
        <v>0</v>
      </c>
      <c r="K216" s="211" t="s">
        <v>262</v>
      </c>
      <c r="L216" s="216"/>
      <c r="M216" s="217" t="s">
        <v>1</v>
      </c>
      <c r="N216" s="218" t="s">
        <v>44</v>
      </c>
      <c r="O216" s="77"/>
      <c r="P216" s="181">
        <f>O216*H216</f>
        <v>0</v>
      </c>
      <c r="Q216" s="181">
        <v>0.020500000000000001</v>
      </c>
      <c r="R216" s="181">
        <f>Q216*H216</f>
        <v>0.020500000000000001</v>
      </c>
      <c r="S216" s="181">
        <v>0</v>
      </c>
      <c r="T216" s="18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83" t="s">
        <v>397</v>
      </c>
      <c r="AT216" s="183" t="s">
        <v>277</v>
      </c>
      <c r="AU216" s="183" t="s">
        <v>90</v>
      </c>
      <c r="AY216" s="19" t="s">
        <v>255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19" t="s">
        <v>87</v>
      </c>
      <c r="BK216" s="184">
        <f>ROUND(I216*H216,2)</f>
        <v>0</v>
      </c>
      <c r="BL216" s="19" t="s">
        <v>263</v>
      </c>
      <c r="BM216" s="183" t="s">
        <v>1124</v>
      </c>
    </row>
    <row r="217" s="13" customFormat="1">
      <c r="A217" s="13"/>
      <c r="B217" s="185"/>
      <c r="C217" s="13"/>
      <c r="D217" s="186" t="s">
        <v>265</v>
      </c>
      <c r="E217" s="187" t="s">
        <v>1</v>
      </c>
      <c r="F217" s="188" t="s">
        <v>1121</v>
      </c>
      <c r="G217" s="13"/>
      <c r="H217" s="187" t="s">
        <v>1</v>
      </c>
      <c r="I217" s="189"/>
      <c r="J217" s="13"/>
      <c r="K217" s="13"/>
      <c r="L217" s="185"/>
      <c r="M217" s="190"/>
      <c r="N217" s="191"/>
      <c r="O217" s="191"/>
      <c r="P217" s="191"/>
      <c r="Q217" s="191"/>
      <c r="R217" s="191"/>
      <c r="S217" s="191"/>
      <c r="T217" s="19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87" t="s">
        <v>265</v>
      </c>
      <c r="AU217" s="187" t="s">
        <v>90</v>
      </c>
      <c r="AV217" s="13" t="s">
        <v>87</v>
      </c>
      <c r="AW217" s="13" t="s">
        <v>35</v>
      </c>
      <c r="AX217" s="13" t="s">
        <v>79</v>
      </c>
      <c r="AY217" s="187" t="s">
        <v>255</v>
      </c>
    </row>
    <row r="218" s="14" customFormat="1">
      <c r="A218" s="14"/>
      <c r="B218" s="193"/>
      <c r="C218" s="14"/>
      <c r="D218" s="186" t="s">
        <v>265</v>
      </c>
      <c r="E218" s="194" t="s">
        <v>1</v>
      </c>
      <c r="F218" s="195" t="s">
        <v>87</v>
      </c>
      <c r="G218" s="14"/>
      <c r="H218" s="196">
        <v>1</v>
      </c>
      <c r="I218" s="197"/>
      <c r="J218" s="14"/>
      <c r="K218" s="14"/>
      <c r="L218" s="193"/>
      <c r="M218" s="198"/>
      <c r="N218" s="199"/>
      <c r="O218" s="199"/>
      <c r="P218" s="199"/>
      <c r="Q218" s="199"/>
      <c r="R218" s="199"/>
      <c r="S218" s="199"/>
      <c r="T218" s="20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194" t="s">
        <v>265</v>
      </c>
      <c r="AU218" s="194" t="s">
        <v>90</v>
      </c>
      <c r="AV218" s="14" t="s">
        <v>90</v>
      </c>
      <c r="AW218" s="14" t="s">
        <v>35</v>
      </c>
      <c r="AX218" s="14" t="s">
        <v>79</v>
      </c>
      <c r="AY218" s="194" t="s">
        <v>255</v>
      </c>
    </row>
    <row r="219" s="15" customFormat="1">
      <c r="A219" s="15"/>
      <c r="B219" s="201"/>
      <c r="C219" s="15"/>
      <c r="D219" s="186" t="s">
        <v>265</v>
      </c>
      <c r="E219" s="202" t="s">
        <v>1</v>
      </c>
      <c r="F219" s="203" t="s">
        <v>269</v>
      </c>
      <c r="G219" s="15"/>
      <c r="H219" s="204">
        <v>1</v>
      </c>
      <c r="I219" s="205"/>
      <c r="J219" s="15"/>
      <c r="K219" s="15"/>
      <c r="L219" s="201"/>
      <c r="M219" s="206"/>
      <c r="N219" s="207"/>
      <c r="O219" s="207"/>
      <c r="P219" s="207"/>
      <c r="Q219" s="207"/>
      <c r="R219" s="207"/>
      <c r="S219" s="207"/>
      <c r="T219" s="208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02" t="s">
        <v>265</v>
      </c>
      <c r="AU219" s="202" t="s">
        <v>90</v>
      </c>
      <c r="AV219" s="15" t="s">
        <v>270</v>
      </c>
      <c r="AW219" s="15" t="s">
        <v>35</v>
      </c>
      <c r="AX219" s="15" t="s">
        <v>87</v>
      </c>
      <c r="AY219" s="202" t="s">
        <v>255</v>
      </c>
    </row>
    <row r="220" s="2" customFormat="1" ht="24.15" customHeight="1">
      <c r="A220" s="38"/>
      <c r="B220" s="171"/>
      <c r="C220" s="172" t="s">
        <v>366</v>
      </c>
      <c r="D220" s="172" t="s">
        <v>258</v>
      </c>
      <c r="E220" s="173" t="s">
        <v>776</v>
      </c>
      <c r="F220" s="174" t="s">
        <v>777</v>
      </c>
      <c r="G220" s="175" t="s">
        <v>261</v>
      </c>
      <c r="H220" s="176">
        <v>1</v>
      </c>
      <c r="I220" s="177"/>
      <c r="J220" s="178">
        <f>ROUND(I220*H220,2)</f>
        <v>0</v>
      </c>
      <c r="K220" s="174" t="s">
        <v>262</v>
      </c>
      <c r="L220" s="39"/>
      <c r="M220" s="179" t="s">
        <v>1</v>
      </c>
      <c r="N220" s="180" t="s">
        <v>44</v>
      </c>
      <c r="O220" s="77"/>
      <c r="P220" s="181">
        <f>O220*H220</f>
        <v>0</v>
      </c>
      <c r="Q220" s="181">
        <v>0</v>
      </c>
      <c r="R220" s="181">
        <f>Q220*H220</f>
        <v>0</v>
      </c>
      <c r="S220" s="181">
        <v>0</v>
      </c>
      <c r="T220" s="18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83" t="s">
        <v>263</v>
      </c>
      <c r="AT220" s="183" t="s">
        <v>258</v>
      </c>
      <c r="AU220" s="183" t="s">
        <v>90</v>
      </c>
      <c r="AY220" s="19" t="s">
        <v>255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19" t="s">
        <v>87</v>
      </c>
      <c r="BK220" s="184">
        <f>ROUND(I220*H220,2)</f>
        <v>0</v>
      </c>
      <c r="BL220" s="19" t="s">
        <v>263</v>
      </c>
      <c r="BM220" s="183" t="s">
        <v>1125</v>
      </c>
    </row>
    <row r="221" s="14" customFormat="1">
      <c r="A221" s="14"/>
      <c r="B221" s="193"/>
      <c r="C221" s="14"/>
      <c r="D221" s="186" t="s">
        <v>265</v>
      </c>
      <c r="E221" s="194" t="s">
        <v>1</v>
      </c>
      <c r="F221" s="195" t="s">
        <v>87</v>
      </c>
      <c r="G221" s="14"/>
      <c r="H221" s="196">
        <v>1</v>
      </c>
      <c r="I221" s="197"/>
      <c r="J221" s="14"/>
      <c r="K221" s="14"/>
      <c r="L221" s="193"/>
      <c r="M221" s="198"/>
      <c r="N221" s="199"/>
      <c r="O221" s="199"/>
      <c r="P221" s="199"/>
      <c r="Q221" s="199"/>
      <c r="R221" s="199"/>
      <c r="S221" s="199"/>
      <c r="T221" s="200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194" t="s">
        <v>265</v>
      </c>
      <c r="AU221" s="194" t="s">
        <v>90</v>
      </c>
      <c r="AV221" s="14" t="s">
        <v>90</v>
      </c>
      <c r="AW221" s="14" t="s">
        <v>35</v>
      </c>
      <c r="AX221" s="14" t="s">
        <v>87</v>
      </c>
      <c r="AY221" s="194" t="s">
        <v>255</v>
      </c>
    </row>
    <row r="222" s="2" customFormat="1" ht="16.5" customHeight="1">
      <c r="A222" s="38"/>
      <c r="B222" s="171"/>
      <c r="C222" s="209" t="s">
        <v>371</v>
      </c>
      <c r="D222" s="209" t="s">
        <v>277</v>
      </c>
      <c r="E222" s="210" t="s">
        <v>779</v>
      </c>
      <c r="F222" s="211" t="s">
        <v>780</v>
      </c>
      <c r="G222" s="212" t="s">
        <v>261</v>
      </c>
      <c r="H222" s="213">
        <v>1</v>
      </c>
      <c r="I222" s="214"/>
      <c r="J222" s="215">
        <f>ROUND(I222*H222,2)</f>
        <v>0</v>
      </c>
      <c r="K222" s="211" t="s">
        <v>262</v>
      </c>
      <c r="L222" s="216"/>
      <c r="M222" s="217" t="s">
        <v>1</v>
      </c>
      <c r="N222" s="218" t="s">
        <v>44</v>
      </c>
      <c r="O222" s="77"/>
      <c r="P222" s="181">
        <f>O222*H222</f>
        <v>0</v>
      </c>
      <c r="Q222" s="181">
        <v>0.00014999999999999999</v>
      </c>
      <c r="R222" s="181">
        <f>Q222*H222</f>
        <v>0.00014999999999999999</v>
      </c>
      <c r="S222" s="181">
        <v>0</v>
      </c>
      <c r="T222" s="18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83" t="s">
        <v>397</v>
      </c>
      <c r="AT222" s="183" t="s">
        <v>277</v>
      </c>
      <c r="AU222" s="183" t="s">
        <v>90</v>
      </c>
      <c r="AY222" s="19" t="s">
        <v>255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19" t="s">
        <v>87</v>
      </c>
      <c r="BK222" s="184">
        <f>ROUND(I222*H222,2)</f>
        <v>0</v>
      </c>
      <c r="BL222" s="19" t="s">
        <v>263</v>
      </c>
      <c r="BM222" s="183" t="s">
        <v>1126</v>
      </c>
    </row>
    <row r="223" s="2" customFormat="1" ht="24.15" customHeight="1">
      <c r="A223" s="38"/>
      <c r="B223" s="171"/>
      <c r="C223" s="172" t="s">
        <v>375</v>
      </c>
      <c r="D223" s="172" t="s">
        <v>258</v>
      </c>
      <c r="E223" s="173" t="s">
        <v>782</v>
      </c>
      <c r="F223" s="174" t="s">
        <v>783</v>
      </c>
      <c r="G223" s="175" t="s">
        <v>261</v>
      </c>
      <c r="H223" s="176">
        <v>1</v>
      </c>
      <c r="I223" s="177"/>
      <c r="J223" s="178">
        <f>ROUND(I223*H223,2)</f>
        <v>0</v>
      </c>
      <c r="K223" s="174" t="s">
        <v>262</v>
      </c>
      <c r="L223" s="39"/>
      <c r="M223" s="179" t="s">
        <v>1</v>
      </c>
      <c r="N223" s="180" t="s">
        <v>44</v>
      </c>
      <c r="O223" s="77"/>
      <c r="P223" s="181">
        <f>O223*H223</f>
        <v>0</v>
      </c>
      <c r="Q223" s="181">
        <v>0</v>
      </c>
      <c r="R223" s="181">
        <f>Q223*H223</f>
        <v>0</v>
      </c>
      <c r="S223" s="181">
        <v>0.00044999999999999999</v>
      </c>
      <c r="T223" s="182">
        <f>S223*H223</f>
        <v>0.00044999999999999999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83" t="s">
        <v>263</v>
      </c>
      <c r="AT223" s="183" t="s">
        <v>258</v>
      </c>
      <c r="AU223" s="183" t="s">
        <v>90</v>
      </c>
      <c r="AY223" s="19" t="s">
        <v>255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19" t="s">
        <v>87</v>
      </c>
      <c r="BK223" s="184">
        <f>ROUND(I223*H223,2)</f>
        <v>0</v>
      </c>
      <c r="BL223" s="19" t="s">
        <v>263</v>
      </c>
      <c r="BM223" s="183" t="s">
        <v>1127</v>
      </c>
    </row>
    <row r="224" s="14" customFormat="1">
      <c r="A224" s="14"/>
      <c r="B224" s="193"/>
      <c r="C224" s="14"/>
      <c r="D224" s="186" t="s">
        <v>265</v>
      </c>
      <c r="E224" s="194" t="s">
        <v>1</v>
      </c>
      <c r="F224" s="195" t="s">
        <v>87</v>
      </c>
      <c r="G224" s="14"/>
      <c r="H224" s="196">
        <v>1</v>
      </c>
      <c r="I224" s="197"/>
      <c r="J224" s="14"/>
      <c r="K224" s="14"/>
      <c r="L224" s="193"/>
      <c r="M224" s="198"/>
      <c r="N224" s="199"/>
      <c r="O224" s="199"/>
      <c r="P224" s="199"/>
      <c r="Q224" s="199"/>
      <c r="R224" s="199"/>
      <c r="S224" s="199"/>
      <c r="T224" s="20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194" t="s">
        <v>265</v>
      </c>
      <c r="AU224" s="194" t="s">
        <v>90</v>
      </c>
      <c r="AV224" s="14" t="s">
        <v>90</v>
      </c>
      <c r="AW224" s="14" t="s">
        <v>35</v>
      </c>
      <c r="AX224" s="14" t="s">
        <v>87</v>
      </c>
      <c r="AY224" s="194" t="s">
        <v>255</v>
      </c>
    </row>
    <row r="225" s="2" customFormat="1" ht="24.15" customHeight="1">
      <c r="A225" s="38"/>
      <c r="B225" s="171"/>
      <c r="C225" s="172" t="s">
        <v>379</v>
      </c>
      <c r="D225" s="172" t="s">
        <v>258</v>
      </c>
      <c r="E225" s="173" t="s">
        <v>785</v>
      </c>
      <c r="F225" s="174" t="s">
        <v>786</v>
      </c>
      <c r="G225" s="175" t="s">
        <v>297</v>
      </c>
      <c r="H225" s="176">
        <v>4.9000000000000004</v>
      </c>
      <c r="I225" s="177"/>
      <c r="J225" s="178">
        <f>ROUND(I225*H225,2)</f>
        <v>0</v>
      </c>
      <c r="K225" s="174" t="s">
        <v>262</v>
      </c>
      <c r="L225" s="39"/>
      <c r="M225" s="179" t="s">
        <v>1</v>
      </c>
      <c r="N225" s="180" t="s">
        <v>44</v>
      </c>
      <c r="O225" s="77"/>
      <c r="P225" s="181">
        <f>O225*H225</f>
        <v>0</v>
      </c>
      <c r="Q225" s="181">
        <v>0</v>
      </c>
      <c r="R225" s="181">
        <f>Q225*H225</f>
        <v>0</v>
      </c>
      <c r="S225" s="181">
        <v>0</v>
      </c>
      <c r="T225" s="18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83" t="s">
        <v>263</v>
      </c>
      <c r="AT225" s="183" t="s">
        <v>258</v>
      </c>
      <c r="AU225" s="183" t="s">
        <v>90</v>
      </c>
      <c r="AY225" s="19" t="s">
        <v>255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19" t="s">
        <v>87</v>
      </c>
      <c r="BK225" s="184">
        <f>ROUND(I225*H225,2)</f>
        <v>0</v>
      </c>
      <c r="BL225" s="19" t="s">
        <v>263</v>
      </c>
      <c r="BM225" s="183" t="s">
        <v>1128</v>
      </c>
    </row>
    <row r="226" s="14" customFormat="1">
      <c r="A226" s="14"/>
      <c r="B226" s="193"/>
      <c r="C226" s="14"/>
      <c r="D226" s="186" t="s">
        <v>265</v>
      </c>
      <c r="E226" s="194" t="s">
        <v>1</v>
      </c>
      <c r="F226" s="195" t="s">
        <v>1129</v>
      </c>
      <c r="G226" s="14"/>
      <c r="H226" s="196">
        <v>4.9000000000000004</v>
      </c>
      <c r="I226" s="197"/>
      <c r="J226" s="14"/>
      <c r="K226" s="14"/>
      <c r="L226" s="193"/>
      <c r="M226" s="198"/>
      <c r="N226" s="199"/>
      <c r="O226" s="199"/>
      <c r="P226" s="199"/>
      <c r="Q226" s="199"/>
      <c r="R226" s="199"/>
      <c r="S226" s="199"/>
      <c r="T226" s="20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194" t="s">
        <v>265</v>
      </c>
      <c r="AU226" s="194" t="s">
        <v>90</v>
      </c>
      <c r="AV226" s="14" t="s">
        <v>90</v>
      </c>
      <c r="AW226" s="14" t="s">
        <v>35</v>
      </c>
      <c r="AX226" s="14" t="s">
        <v>79</v>
      </c>
      <c r="AY226" s="194" t="s">
        <v>255</v>
      </c>
    </row>
    <row r="227" s="15" customFormat="1">
      <c r="A227" s="15"/>
      <c r="B227" s="201"/>
      <c r="C227" s="15"/>
      <c r="D227" s="186" t="s">
        <v>265</v>
      </c>
      <c r="E227" s="202" t="s">
        <v>1</v>
      </c>
      <c r="F227" s="203" t="s">
        <v>269</v>
      </c>
      <c r="G227" s="15"/>
      <c r="H227" s="204">
        <v>4.9000000000000004</v>
      </c>
      <c r="I227" s="205"/>
      <c r="J227" s="15"/>
      <c r="K227" s="15"/>
      <c r="L227" s="201"/>
      <c r="M227" s="206"/>
      <c r="N227" s="207"/>
      <c r="O227" s="207"/>
      <c r="P227" s="207"/>
      <c r="Q227" s="207"/>
      <c r="R227" s="207"/>
      <c r="S227" s="207"/>
      <c r="T227" s="208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02" t="s">
        <v>265</v>
      </c>
      <c r="AU227" s="202" t="s">
        <v>90</v>
      </c>
      <c r="AV227" s="15" t="s">
        <v>270</v>
      </c>
      <c r="AW227" s="15" t="s">
        <v>35</v>
      </c>
      <c r="AX227" s="15" t="s">
        <v>87</v>
      </c>
      <c r="AY227" s="202" t="s">
        <v>255</v>
      </c>
    </row>
    <row r="228" s="2" customFormat="1" ht="24.15" customHeight="1">
      <c r="A228" s="38"/>
      <c r="B228" s="171"/>
      <c r="C228" s="172" t="s">
        <v>383</v>
      </c>
      <c r="D228" s="172" t="s">
        <v>258</v>
      </c>
      <c r="E228" s="173" t="s">
        <v>789</v>
      </c>
      <c r="F228" s="174" t="s">
        <v>790</v>
      </c>
      <c r="G228" s="175" t="s">
        <v>261</v>
      </c>
      <c r="H228" s="176">
        <v>1</v>
      </c>
      <c r="I228" s="177"/>
      <c r="J228" s="178">
        <f>ROUND(I228*H228,2)</f>
        <v>0</v>
      </c>
      <c r="K228" s="174" t="s">
        <v>262</v>
      </c>
      <c r="L228" s="39"/>
      <c r="M228" s="179" t="s">
        <v>1</v>
      </c>
      <c r="N228" s="180" t="s">
        <v>44</v>
      </c>
      <c r="O228" s="77"/>
      <c r="P228" s="181">
        <f>O228*H228</f>
        <v>0</v>
      </c>
      <c r="Q228" s="181">
        <v>0</v>
      </c>
      <c r="R228" s="181">
        <f>Q228*H228</f>
        <v>0</v>
      </c>
      <c r="S228" s="181">
        <v>0.024</v>
      </c>
      <c r="T228" s="182">
        <f>S228*H228</f>
        <v>0.024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83" t="s">
        <v>263</v>
      </c>
      <c r="AT228" s="183" t="s">
        <v>258</v>
      </c>
      <c r="AU228" s="183" t="s">
        <v>90</v>
      </c>
      <c r="AY228" s="19" t="s">
        <v>255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19" t="s">
        <v>87</v>
      </c>
      <c r="BK228" s="184">
        <f>ROUND(I228*H228,2)</f>
        <v>0</v>
      </c>
      <c r="BL228" s="19" t="s">
        <v>263</v>
      </c>
      <c r="BM228" s="183" t="s">
        <v>1130</v>
      </c>
    </row>
    <row r="229" s="13" customFormat="1">
      <c r="A229" s="13"/>
      <c r="B229" s="185"/>
      <c r="C229" s="13"/>
      <c r="D229" s="186" t="s">
        <v>265</v>
      </c>
      <c r="E229" s="187" t="s">
        <v>1</v>
      </c>
      <c r="F229" s="188" t="s">
        <v>792</v>
      </c>
      <c r="G229" s="13"/>
      <c r="H229" s="187" t="s">
        <v>1</v>
      </c>
      <c r="I229" s="189"/>
      <c r="J229" s="13"/>
      <c r="K229" s="13"/>
      <c r="L229" s="185"/>
      <c r="M229" s="190"/>
      <c r="N229" s="191"/>
      <c r="O229" s="191"/>
      <c r="P229" s="191"/>
      <c r="Q229" s="191"/>
      <c r="R229" s="191"/>
      <c r="S229" s="191"/>
      <c r="T229" s="19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87" t="s">
        <v>265</v>
      </c>
      <c r="AU229" s="187" t="s">
        <v>90</v>
      </c>
      <c r="AV229" s="13" t="s">
        <v>87</v>
      </c>
      <c r="AW229" s="13" t="s">
        <v>35</v>
      </c>
      <c r="AX229" s="13" t="s">
        <v>79</v>
      </c>
      <c r="AY229" s="187" t="s">
        <v>255</v>
      </c>
    </row>
    <row r="230" s="14" customFormat="1">
      <c r="A230" s="14"/>
      <c r="B230" s="193"/>
      <c r="C230" s="14"/>
      <c r="D230" s="186" t="s">
        <v>265</v>
      </c>
      <c r="E230" s="194" t="s">
        <v>1</v>
      </c>
      <c r="F230" s="195" t="s">
        <v>87</v>
      </c>
      <c r="G230" s="14"/>
      <c r="H230" s="196">
        <v>1</v>
      </c>
      <c r="I230" s="197"/>
      <c r="J230" s="14"/>
      <c r="K230" s="14"/>
      <c r="L230" s="193"/>
      <c r="M230" s="198"/>
      <c r="N230" s="199"/>
      <c r="O230" s="199"/>
      <c r="P230" s="199"/>
      <c r="Q230" s="199"/>
      <c r="R230" s="199"/>
      <c r="S230" s="199"/>
      <c r="T230" s="20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194" t="s">
        <v>265</v>
      </c>
      <c r="AU230" s="194" t="s">
        <v>90</v>
      </c>
      <c r="AV230" s="14" t="s">
        <v>90</v>
      </c>
      <c r="AW230" s="14" t="s">
        <v>35</v>
      </c>
      <c r="AX230" s="14" t="s">
        <v>87</v>
      </c>
      <c r="AY230" s="194" t="s">
        <v>255</v>
      </c>
    </row>
    <row r="231" s="2" customFormat="1" ht="24.15" customHeight="1">
      <c r="A231" s="38"/>
      <c r="B231" s="171"/>
      <c r="C231" s="172" t="s">
        <v>387</v>
      </c>
      <c r="D231" s="172" t="s">
        <v>258</v>
      </c>
      <c r="E231" s="173" t="s">
        <v>793</v>
      </c>
      <c r="F231" s="174" t="s">
        <v>794</v>
      </c>
      <c r="G231" s="175" t="s">
        <v>261</v>
      </c>
      <c r="H231" s="176">
        <v>1</v>
      </c>
      <c r="I231" s="177"/>
      <c r="J231" s="178">
        <f>ROUND(I231*H231,2)</f>
        <v>0</v>
      </c>
      <c r="K231" s="174" t="s">
        <v>262</v>
      </c>
      <c r="L231" s="39"/>
      <c r="M231" s="179" t="s">
        <v>1</v>
      </c>
      <c r="N231" s="180" t="s">
        <v>44</v>
      </c>
      <c r="O231" s="77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83" t="s">
        <v>263</v>
      </c>
      <c r="AT231" s="183" t="s">
        <v>258</v>
      </c>
      <c r="AU231" s="183" t="s">
        <v>90</v>
      </c>
      <c r="AY231" s="19" t="s">
        <v>255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19" t="s">
        <v>87</v>
      </c>
      <c r="BK231" s="184">
        <f>ROUND(I231*H231,2)</f>
        <v>0</v>
      </c>
      <c r="BL231" s="19" t="s">
        <v>263</v>
      </c>
      <c r="BM231" s="183" t="s">
        <v>1131</v>
      </c>
    </row>
    <row r="232" s="13" customFormat="1">
      <c r="A232" s="13"/>
      <c r="B232" s="185"/>
      <c r="C232" s="13"/>
      <c r="D232" s="186" t="s">
        <v>265</v>
      </c>
      <c r="E232" s="187" t="s">
        <v>1</v>
      </c>
      <c r="F232" s="188" t="s">
        <v>1117</v>
      </c>
      <c r="G232" s="13"/>
      <c r="H232" s="187" t="s">
        <v>1</v>
      </c>
      <c r="I232" s="189"/>
      <c r="J232" s="13"/>
      <c r="K232" s="13"/>
      <c r="L232" s="185"/>
      <c r="M232" s="190"/>
      <c r="N232" s="191"/>
      <c r="O232" s="191"/>
      <c r="P232" s="191"/>
      <c r="Q232" s="191"/>
      <c r="R232" s="191"/>
      <c r="S232" s="191"/>
      <c r="T232" s="19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87" t="s">
        <v>265</v>
      </c>
      <c r="AU232" s="187" t="s">
        <v>90</v>
      </c>
      <c r="AV232" s="13" t="s">
        <v>87</v>
      </c>
      <c r="AW232" s="13" t="s">
        <v>35</v>
      </c>
      <c r="AX232" s="13" t="s">
        <v>79</v>
      </c>
      <c r="AY232" s="187" t="s">
        <v>255</v>
      </c>
    </row>
    <row r="233" s="13" customFormat="1">
      <c r="A233" s="13"/>
      <c r="B233" s="185"/>
      <c r="C233" s="13"/>
      <c r="D233" s="186" t="s">
        <v>265</v>
      </c>
      <c r="E233" s="187" t="s">
        <v>1</v>
      </c>
      <c r="F233" s="188" t="s">
        <v>1066</v>
      </c>
      <c r="G233" s="13"/>
      <c r="H233" s="187" t="s">
        <v>1</v>
      </c>
      <c r="I233" s="189"/>
      <c r="J233" s="13"/>
      <c r="K233" s="13"/>
      <c r="L233" s="185"/>
      <c r="M233" s="190"/>
      <c r="N233" s="191"/>
      <c r="O233" s="191"/>
      <c r="P233" s="191"/>
      <c r="Q233" s="191"/>
      <c r="R233" s="191"/>
      <c r="S233" s="191"/>
      <c r="T233" s="19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87" t="s">
        <v>265</v>
      </c>
      <c r="AU233" s="187" t="s">
        <v>90</v>
      </c>
      <c r="AV233" s="13" t="s">
        <v>87</v>
      </c>
      <c r="AW233" s="13" t="s">
        <v>35</v>
      </c>
      <c r="AX233" s="13" t="s">
        <v>79</v>
      </c>
      <c r="AY233" s="187" t="s">
        <v>255</v>
      </c>
    </row>
    <row r="234" s="14" customFormat="1">
      <c r="A234" s="14"/>
      <c r="B234" s="193"/>
      <c r="C234" s="14"/>
      <c r="D234" s="186" t="s">
        <v>265</v>
      </c>
      <c r="E234" s="194" t="s">
        <v>1</v>
      </c>
      <c r="F234" s="195" t="s">
        <v>87</v>
      </c>
      <c r="G234" s="14"/>
      <c r="H234" s="196">
        <v>1</v>
      </c>
      <c r="I234" s="197"/>
      <c r="J234" s="14"/>
      <c r="K234" s="14"/>
      <c r="L234" s="193"/>
      <c r="M234" s="198"/>
      <c r="N234" s="199"/>
      <c r="O234" s="199"/>
      <c r="P234" s="199"/>
      <c r="Q234" s="199"/>
      <c r="R234" s="199"/>
      <c r="S234" s="199"/>
      <c r="T234" s="20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194" t="s">
        <v>265</v>
      </c>
      <c r="AU234" s="194" t="s">
        <v>90</v>
      </c>
      <c r="AV234" s="14" t="s">
        <v>90</v>
      </c>
      <c r="AW234" s="14" t="s">
        <v>35</v>
      </c>
      <c r="AX234" s="14" t="s">
        <v>79</v>
      </c>
      <c r="AY234" s="194" t="s">
        <v>255</v>
      </c>
    </row>
    <row r="235" s="15" customFormat="1">
      <c r="A235" s="15"/>
      <c r="B235" s="201"/>
      <c r="C235" s="15"/>
      <c r="D235" s="186" t="s">
        <v>265</v>
      </c>
      <c r="E235" s="202" t="s">
        <v>1</v>
      </c>
      <c r="F235" s="203" t="s">
        <v>269</v>
      </c>
      <c r="G235" s="15"/>
      <c r="H235" s="204">
        <v>1</v>
      </c>
      <c r="I235" s="205"/>
      <c r="J235" s="15"/>
      <c r="K235" s="15"/>
      <c r="L235" s="201"/>
      <c r="M235" s="206"/>
      <c r="N235" s="207"/>
      <c r="O235" s="207"/>
      <c r="P235" s="207"/>
      <c r="Q235" s="207"/>
      <c r="R235" s="207"/>
      <c r="S235" s="207"/>
      <c r="T235" s="208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02" t="s">
        <v>265</v>
      </c>
      <c r="AU235" s="202" t="s">
        <v>90</v>
      </c>
      <c r="AV235" s="15" t="s">
        <v>270</v>
      </c>
      <c r="AW235" s="15" t="s">
        <v>35</v>
      </c>
      <c r="AX235" s="15" t="s">
        <v>87</v>
      </c>
      <c r="AY235" s="202" t="s">
        <v>255</v>
      </c>
    </row>
    <row r="236" s="2" customFormat="1" ht="24.15" customHeight="1">
      <c r="A236" s="38"/>
      <c r="B236" s="171"/>
      <c r="C236" s="209" t="s">
        <v>300</v>
      </c>
      <c r="D236" s="209" t="s">
        <v>277</v>
      </c>
      <c r="E236" s="210" t="s">
        <v>1132</v>
      </c>
      <c r="F236" s="211" t="s">
        <v>1133</v>
      </c>
      <c r="G236" s="212" t="s">
        <v>261</v>
      </c>
      <c r="H236" s="213">
        <v>1</v>
      </c>
      <c r="I236" s="214"/>
      <c r="J236" s="215">
        <f>ROUND(I236*H236,2)</f>
        <v>0</v>
      </c>
      <c r="K236" s="211" t="s">
        <v>262</v>
      </c>
      <c r="L236" s="216"/>
      <c r="M236" s="217" t="s">
        <v>1</v>
      </c>
      <c r="N236" s="218" t="s">
        <v>44</v>
      </c>
      <c r="O236" s="77"/>
      <c r="P236" s="181">
        <f>O236*H236</f>
        <v>0</v>
      </c>
      <c r="Q236" s="181">
        <v>0.00097000000000000005</v>
      </c>
      <c r="R236" s="181">
        <f>Q236*H236</f>
        <v>0.00097000000000000005</v>
      </c>
      <c r="S236" s="181">
        <v>0</v>
      </c>
      <c r="T236" s="18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83" t="s">
        <v>397</v>
      </c>
      <c r="AT236" s="183" t="s">
        <v>277</v>
      </c>
      <c r="AU236" s="183" t="s">
        <v>90</v>
      </c>
      <c r="AY236" s="19" t="s">
        <v>255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19" t="s">
        <v>87</v>
      </c>
      <c r="BK236" s="184">
        <f>ROUND(I236*H236,2)</f>
        <v>0</v>
      </c>
      <c r="BL236" s="19" t="s">
        <v>263</v>
      </c>
      <c r="BM236" s="183" t="s">
        <v>1134</v>
      </c>
    </row>
    <row r="237" s="13" customFormat="1">
      <c r="A237" s="13"/>
      <c r="B237" s="185"/>
      <c r="C237" s="13"/>
      <c r="D237" s="186" t="s">
        <v>265</v>
      </c>
      <c r="E237" s="187" t="s">
        <v>1</v>
      </c>
      <c r="F237" s="188" t="s">
        <v>1117</v>
      </c>
      <c r="G237" s="13"/>
      <c r="H237" s="187" t="s">
        <v>1</v>
      </c>
      <c r="I237" s="189"/>
      <c r="J237" s="13"/>
      <c r="K237" s="13"/>
      <c r="L237" s="185"/>
      <c r="M237" s="190"/>
      <c r="N237" s="191"/>
      <c r="O237" s="191"/>
      <c r="P237" s="191"/>
      <c r="Q237" s="191"/>
      <c r="R237" s="191"/>
      <c r="S237" s="191"/>
      <c r="T237" s="19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87" t="s">
        <v>265</v>
      </c>
      <c r="AU237" s="187" t="s">
        <v>90</v>
      </c>
      <c r="AV237" s="13" t="s">
        <v>87</v>
      </c>
      <c r="AW237" s="13" t="s">
        <v>35</v>
      </c>
      <c r="AX237" s="13" t="s">
        <v>79</v>
      </c>
      <c r="AY237" s="187" t="s">
        <v>255</v>
      </c>
    </row>
    <row r="238" s="13" customFormat="1">
      <c r="A238" s="13"/>
      <c r="B238" s="185"/>
      <c r="C238" s="13"/>
      <c r="D238" s="186" t="s">
        <v>265</v>
      </c>
      <c r="E238" s="187" t="s">
        <v>1</v>
      </c>
      <c r="F238" s="188" t="s">
        <v>1066</v>
      </c>
      <c r="G238" s="13"/>
      <c r="H238" s="187" t="s">
        <v>1</v>
      </c>
      <c r="I238" s="189"/>
      <c r="J238" s="13"/>
      <c r="K238" s="13"/>
      <c r="L238" s="185"/>
      <c r="M238" s="190"/>
      <c r="N238" s="191"/>
      <c r="O238" s="191"/>
      <c r="P238" s="191"/>
      <c r="Q238" s="191"/>
      <c r="R238" s="191"/>
      <c r="S238" s="191"/>
      <c r="T238" s="19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87" t="s">
        <v>265</v>
      </c>
      <c r="AU238" s="187" t="s">
        <v>90</v>
      </c>
      <c r="AV238" s="13" t="s">
        <v>87</v>
      </c>
      <c r="AW238" s="13" t="s">
        <v>35</v>
      </c>
      <c r="AX238" s="13" t="s">
        <v>79</v>
      </c>
      <c r="AY238" s="187" t="s">
        <v>255</v>
      </c>
    </row>
    <row r="239" s="14" customFormat="1">
      <c r="A239" s="14"/>
      <c r="B239" s="193"/>
      <c r="C239" s="14"/>
      <c r="D239" s="186" t="s">
        <v>265</v>
      </c>
      <c r="E239" s="194" t="s">
        <v>1</v>
      </c>
      <c r="F239" s="195" t="s">
        <v>87</v>
      </c>
      <c r="G239" s="14"/>
      <c r="H239" s="196">
        <v>1</v>
      </c>
      <c r="I239" s="197"/>
      <c r="J239" s="14"/>
      <c r="K239" s="14"/>
      <c r="L239" s="193"/>
      <c r="M239" s="198"/>
      <c r="N239" s="199"/>
      <c r="O239" s="199"/>
      <c r="P239" s="199"/>
      <c r="Q239" s="199"/>
      <c r="R239" s="199"/>
      <c r="S239" s="199"/>
      <c r="T239" s="20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194" t="s">
        <v>265</v>
      </c>
      <c r="AU239" s="194" t="s">
        <v>90</v>
      </c>
      <c r="AV239" s="14" t="s">
        <v>90</v>
      </c>
      <c r="AW239" s="14" t="s">
        <v>35</v>
      </c>
      <c r="AX239" s="14" t="s">
        <v>87</v>
      </c>
      <c r="AY239" s="194" t="s">
        <v>255</v>
      </c>
    </row>
    <row r="240" s="2" customFormat="1" ht="24.15" customHeight="1">
      <c r="A240" s="38"/>
      <c r="B240" s="171"/>
      <c r="C240" s="172" t="s">
        <v>306</v>
      </c>
      <c r="D240" s="172" t="s">
        <v>258</v>
      </c>
      <c r="E240" s="173" t="s">
        <v>799</v>
      </c>
      <c r="F240" s="174" t="s">
        <v>800</v>
      </c>
      <c r="G240" s="175" t="s">
        <v>261</v>
      </c>
      <c r="H240" s="176">
        <v>1</v>
      </c>
      <c r="I240" s="177"/>
      <c r="J240" s="178">
        <f>ROUND(I240*H240,2)</f>
        <v>0</v>
      </c>
      <c r="K240" s="174" t="s">
        <v>1</v>
      </c>
      <c r="L240" s="39"/>
      <c r="M240" s="179" t="s">
        <v>1</v>
      </c>
      <c r="N240" s="180" t="s">
        <v>44</v>
      </c>
      <c r="O240" s="77"/>
      <c r="P240" s="181">
        <f>O240*H240</f>
        <v>0</v>
      </c>
      <c r="Q240" s="181">
        <v>0</v>
      </c>
      <c r="R240" s="181">
        <f>Q240*H240</f>
        <v>0</v>
      </c>
      <c r="S240" s="181">
        <v>0</v>
      </c>
      <c r="T240" s="18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83" t="s">
        <v>263</v>
      </c>
      <c r="AT240" s="183" t="s">
        <v>258</v>
      </c>
      <c r="AU240" s="183" t="s">
        <v>90</v>
      </c>
      <c r="AY240" s="19" t="s">
        <v>255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19" t="s">
        <v>87</v>
      </c>
      <c r="BK240" s="184">
        <f>ROUND(I240*H240,2)</f>
        <v>0</v>
      </c>
      <c r="BL240" s="19" t="s">
        <v>263</v>
      </c>
      <c r="BM240" s="183" t="s">
        <v>1135</v>
      </c>
    </row>
    <row r="241" s="14" customFormat="1">
      <c r="A241" s="14"/>
      <c r="B241" s="193"/>
      <c r="C241" s="14"/>
      <c r="D241" s="186" t="s">
        <v>265</v>
      </c>
      <c r="E241" s="194" t="s">
        <v>1</v>
      </c>
      <c r="F241" s="195" t="s">
        <v>87</v>
      </c>
      <c r="G241" s="14"/>
      <c r="H241" s="196">
        <v>1</v>
      </c>
      <c r="I241" s="197"/>
      <c r="J241" s="14"/>
      <c r="K241" s="14"/>
      <c r="L241" s="193"/>
      <c r="M241" s="198"/>
      <c r="N241" s="199"/>
      <c r="O241" s="199"/>
      <c r="P241" s="199"/>
      <c r="Q241" s="199"/>
      <c r="R241" s="199"/>
      <c r="S241" s="199"/>
      <c r="T241" s="20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194" t="s">
        <v>265</v>
      </c>
      <c r="AU241" s="194" t="s">
        <v>90</v>
      </c>
      <c r="AV241" s="14" t="s">
        <v>90</v>
      </c>
      <c r="AW241" s="14" t="s">
        <v>35</v>
      </c>
      <c r="AX241" s="14" t="s">
        <v>87</v>
      </c>
      <c r="AY241" s="194" t="s">
        <v>255</v>
      </c>
    </row>
    <row r="242" s="2" customFormat="1" ht="16.5" customHeight="1">
      <c r="A242" s="38"/>
      <c r="B242" s="171"/>
      <c r="C242" s="209" t="s">
        <v>397</v>
      </c>
      <c r="D242" s="209" t="s">
        <v>277</v>
      </c>
      <c r="E242" s="210" t="s">
        <v>802</v>
      </c>
      <c r="F242" s="211" t="s">
        <v>803</v>
      </c>
      <c r="G242" s="212" t="s">
        <v>261</v>
      </c>
      <c r="H242" s="213">
        <v>1</v>
      </c>
      <c r="I242" s="214"/>
      <c r="J242" s="215">
        <f>ROUND(I242*H242,2)</f>
        <v>0</v>
      </c>
      <c r="K242" s="211" t="s">
        <v>262</v>
      </c>
      <c r="L242" s="216"/>
      <c r="M242" s="217" t="s">
        <v>1</v>
      </c>
      <c r="N242" s="218" t="s">
        <v>44</v>
      </c>
      <c r="O242" s="77"/>
      <c r="P242" s="181">
        <f>O242*H242</f>
        <v>0</v>
      </c>
      <c r="Q242" s="181">
        <v>0.0022000000000000001</v>
      </c>
      <c r="R242" s="181">
        <f>Q242*H242</f>
        <v>0.0022000000000000001</v>
      </c>
      <c r="S242" s="181">
        <v>0</v>
      </c>
      <c r="T242" s="18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83" t="s">
        <v>397</v>
      </c>
      <c r="AT242" s="183" t="s">
        <v>277</v>
      </c>
      <c r="AU242" s="183" t="s">
        <v>90</v>
      </c>
      <c r="AY242" s="19" t="s">
        <v>255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19" t="s">
        <v>87</v>
      </c>
      <c r="BK242" s="184">
        <f>ROUND(I242*H242,2)</f>
        <v>0</v>
      </c>
      <c r="BL242" s="19" t="s">
        <v>263</v>
      </c>
      <c r="BM242" s="183" t="s">
        <v>1136</v>
      </c>
    </row>
    <row r="243" s="14" customFormat="1">
      <c r="A243" s="14"/>
      <c r="B243" s="193"/>
      <c r="C243" s="14"/>
      <c r="D243" s="186" t="s">
        <v>265</v>
      </c>
      <c r="E243" s="194" t="s">
        <v>1</v>
      </c>
      <c r="F243" s="195" t="s">
        <v>87</v>
      </c>
      <c r="G243" s="14"/>
      <c r="H243" s="196">
        <v>1</v>
      </c>
      <c r="I243" s="197"/>
      <c r="J243" s="14"/>
      <c r="K243" s="14"/>
      <c r="L243" s="193"/>
      <c r="M243" s="198"/>
      <c r="N243" s="199"/>
      <c r="O243" s="199"/>
      <c r="P243" s="199"/>
      <c r="Q243" s="199"/>
      <c r="R243" s="199"/>
      <c r="S243" s="199"/>
      <c r="T243" s="200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194" t="s">
        <v>265</v>
      </c>
      <c r="AU243" s="194" t="s">
        <v>90</v>
      </c>
      <c r="AV243" s="14" t="s">
        <v>90</v>
      </c>
      <c r="AW243" s="14" t="s">
        <v>35</v>
      </c>
      <c r="AX243" s="14" t="s">
        <v>87</v>
      </c>
      <c r="AY243" s="194" t="s">
        <v>255</v>
      </c>
    </row>
    <row r="244" s="2" customFormat="1" ht="49.05" customHeight="1">
      <c r="A244" s="38"/>
      <c r="B244" s="171"/>
      <c r="C244" s="172" t="s">
        <v>401</v>
      </c>
      <c r="D244" s="172" t="s">
        <v>258</v>
      </c>
      <c r="E244" s="173" t="s">
        <v>805</v>
      </c>
      <c r="F244" s="174" t="s">
        <v>806</v>
      </c>
      <c r="G244" s="175" t="s">
        <v>759</v>
      </c>
      <c r="H244" s="224"/>
      <c r="I244" s="177"/>
      <c r="J244" s="178">
        <f>ROUND(I244*H244,2)</f>
        <v>0</v>
      </c>
      <c r="K244" s="174" t="s">
        <v>262</v>
      </c>
      <c r="L244" s="39"/>
      <c r="M244" s="179" t="s">
        <v>1</v>
      </c>
      <c r="N244" s="180" t="s">
        <v>44</v>
      </c>
      <c r="O244" s="77"/>
      <c r="P244" s="181">
        <f>O244*H244</f>
        <v>0</v>
      </c>
      <c r="Q244" s="181">
        <v>0</v>
      </c>
      <c r="R244" s="181">
        <f>Q244*H244</f>
        <v>0</v>
      </c>
      <c r="S244" s="181">
        <v>0</v>
      </c>
      <c r="T244" s="18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83" t="s">
        <v>263</v>
      </c>
      <c r="AT244" s="183" t="s">
        <v>258</v>
      </c>
      <c r="AU244" s="183" t="s">
        <v>90</v>
      </c>
      <c r="AY244" s="19" t="s">
        <v>255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19" t="s">
        <v>87</v>
      </c>
      <c r="BK244" s="184">
        <f>ROUND(I244*H244,2)</f>
        <v>0</v>
      </c>
      <c r="BL244" s="19" t="s">
        <v>263</v>
      </c>
      <c r="BM244" s="183" t="s">
        <v>1137</v>
      </c>
    </row>
    <row r="245" s="12" customFormat="1" ht="22.8" customHeight="1">
      <c r="A245" s="12"/>
      <c r="B245" s="158"/>
      <c r="C245" s="12"/>
      <c r="D245" s="159" t="s">
        <v>78</v>
      </c>
      <c r="E245" s="169" t="s">
        <v>823</v>
      </c>
      <c r="F245" s="169" t="s">
        <v>824</v>
      </c>
      <c r="G245" s="12"/>
      <c r="H245" s="12"/>
      <c r="I245" s="161"/>
      <c r="J245" s="170">
        <f>BK245</f>
        <v>0</v>
      </c>
      <c r="K245" s="12"/>
      <c r="L245" s="158"/>
      <c r="M245" s="163"/>
      <c r="N245" s="164"/>
      <c r="O245" s="164"/>
      <c r="P245" s="165">
        <f>SUM(P246:P278)</f>
        <v>0</v>
      </c>
      <c r="Q245" s="164"/>
      <c r="R245" s="165">
        <f>SUM(R246:R278)</f>
        <v>0.25133458000000003</v>
      </c>
      <c r="S245" s="164"/>
      <c r="T245" s="166">
        <f>SUM(T246:T278)</f>
        <v>0.54188999999999998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59" t="s">
        <v>90</v>
      </c>
      <c r="AT245" s="167" t="s">
        <v>78</v>
      </c>
      <c r="AU245" s="167" t="s">
        <v>87</v>
      </c>
      <c r="AY245" s="159" t="s">
        <v>255</v>
      </c>
      <c r="BK245" s="168">
        <f>SUM(BK246:BK278)</f>
        <v>0</v>
      </c>
    </row>
    <row r="246" s="2" customFormat="1" ht="37.8" customHeight="1">
      <c r="A246" s="38"/>
      <c r="B246" s="171"/>
      <c r="C246" s="172" t="s">
        <v>406</v>
      </c>
      <c r="D246" s="172" t="s">
        <v>258</v>
      </c>
      <c r="E246" s="173" t="s">
        <v>825</v>
      </c>
      <c r="F246" s="174" t="s">
        <v>826</v>
      </c>
      <c r="G246" s="175" t="s">
        <v>693</v>
      </c>
      <c r="H246" s="176">
        <v>60.210000000000001</v>
      </c>
      <c r="I246" s="177"/>
      <c r="J246" s="178">
        <f>ROUND(I246*H246,2)</f>
        <v>0</v>
      </c>
      <c r="K246" s="174" t="s">
        <v>262</v>
      </c>
      <c r="L246" s="39"/>
      <c r="M246" s="179" t="s">
        <v>1</v>
      </c>
      <c r="N246" s="180" t="s">
        <v>44</v>
      </c>
      <c r="O246" s="77"/>
      <c r="P246" s="181">
        <f>O246*H246</f>
        <v>0</v>
      </c>
      <c r="Q246" s="181">
        <v>0</v>
      </c>
      <c r="R246" s="181">
        <f>Q246*H246</f>
        <v>0</v>
      </c>
      <c r="S246" s="181">
        <v>0</v>
      </c>
      <c r="T246" s="18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83" t="s">
        <v>263</v>
      </c>
      <c r="AT246" s="183" t="s">
        <v>258</v>
      </c>
      <c r="AU246" s="183" t="s">
        <v>90</v>
      </c>
      <c r="AY246" s="19" t="s">
        <v>255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19" t="s">
        <v>87</v>
      </c>
      <c r="BK246" s="184">
        <f>ROUND(I246*H246,2)</f>
        <v>0</v>
      </c>
      <c r="BL246" s="19" t="s">
        <v>263</v>
      </c>
      <c r="BM246" s="183" t="s">
        <v>1138</v>
      </c>
    </row>
    <row r="247" s="13" customFormat="1">
      <c r="A247" s="13"/>
      <c r="B247" s="185"/>
      <c r="C247" s="13"/>
      <c r="D247" s="186" t="s">
        <v>265</v>
      </c>
      <c r="E247" s="187" t="s">
        <v>1</v>
      </c>
      <c r="F247" s="188" t="s">
        <v>828</v>
      </c>
      <c r="G247" s="13"/>
      <c r="H247" s="187" t="s">
        <v>1</v>
      </c>
      <c r="I247" s="189"/>
      <c r="J247" s="13"/>
      <c r="K247" s="13"/>
      <c r="L247" s="185"/>
      <c r="M247" s="190"/>
      <c r="N247" s="191"/>
      <c r="O247" s="191"/>
      <c r="P247" s="191"/>
      <c r="Q247" s="191"/>
      <c r="R247" s="191"/>
      <c r="S247" s="191"/>
      <c r="T247" s="19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187" t="s">
        <v>265</v>
      </c>
      <c r="AU247" s="187" t="s">
        <v>90</v>
      </c>
      <c r="AV247" s="13" t="s">
        <v>87</v>
      </c>
      <c r="AW247" s="13" t="s">
        <v>35</v>
      </c>
      <c r="AX247" s="13" t="s">
        <v>79</v>
      </c>
      <c r="AY247" s="187" t="s">
        <v>255</v>
      </c>
    </row>
    <row r="248" s="13" customFormat="1">
      <c r="A248" s="13"/>
      <c r="B248" s="185"/>
      <c r="C248" s="13"/>
      <c r="D248" s="186" t="s">
        <v>265</v>
      </c>
      <c r="E248" s="187" t="s">
        <v>1</v>
      </c>
      <c r="F248" s="188" t="s">
        <v>1066</v>
      </c>
      <c r="G248" s="13"/>
      <c r="H248" s="187" t="s">
        <v>1</v>
      </c>
      <c r="I248" s="189"/>
      <c r="J248" s="13"/>
      <c r="K248" s="13"/>
      <c r="L248" s="185"/>
      <c r="M248" s="190"/>
      <c r="N248" s="191"/>
      <c r="O248" s="191"/>
      <c r="P248" s="191"/>
      <c r="Q248" s="191"/>
      <c r="R248" s="191"/>
      <c r="S248" s="191"/>
      <c r="T248" s="19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87" t="s">
        <v>265</v>
      </c>
      <c r="AU248" s="187" t="s">
        <v>90</v>
      </c>
      <c r="AV248" s="13" t="s">
        <v>87</v>
      </c>
      <c r="AW248" s="13" t="s">
        <v>35</v>
      </c>
      <c r="AX248" s="13" t="s">
        <v>79</v>
      </c>
      <c r="AY248" s="187" t="s">
        <v>255</v>
      </c>
    </row>
    <row r="249" s="14" customFormat="1">
      <c r="A249" s="14"/>
      <c r="B249" s="193"/>
      <c r="C249" s="14"/>
      <c r="D249" s="186" t="s">
        <v>265</v>
      </c>
      <c r="E249" s="194" t="s">
        <v>1</v>
      </c>
      <c r="F249" s="195" t="s">
        <v>1078</v>
      </c>
      <c r="G249" s="14"/>
      <c r="H249" s="196">
        <v>60.210000000000001</v>
      </c>
      <c r="I249" s="197"/>
      <c r="J249" s="14"/>
      <c r="K249" s="14"/>
      <c r="L249" s="193"/>
      <c r="M249" s="198"/>
      <c r="N249" s="199"/>
      <c r="O249" s="199"/>
      <c r="P249" s="199"/>
      <c r="Q249" s="199"/>
      <c r="R249" s="199"/>
      <c r="S249" s="199"/>
      <c r="T249" s="20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194" t="s">
        <v>265</v>
      </c>
      <c r="AU249" s="194" t="s">
        <v>90</v>
      </c>
      <c r="AV249" s="14" t="s">
        <v>90</v>
      </c>
      <c r="AW249" s="14" t="s">
        <v>35</v>
      </c>
      <c r="AX249" s="14" t="s">
        <v>79</v>
      </c>
      <c r="AY249" s="194" t="s">
        <v>255</v>
      </c>
    </row>
    <row r="250" s="15" customFormat="1">
      <c r="A250" s="15"/>
      <c r="B250" s="201"/>
      <c r="C250" s="15"/>
      <c r="D250" s="186" t="s">
        <v>265</v>
      </c>
      <c r="E250" s="202" t="s">
        <v>1</v>
      </c>
      <c r="F250" s="203" t="s">
        <v>269</v>
      </c>
      <c r="G250" s="15"/>
      <c r="H250" s="204">
        <v>60.210000000000001</v>
      </c>
      <c r="I250" s="205"/>
      <c r="J250" s="15"/>
      <c r="K250" s="15"/>
      <c r="L250" s="201"/>
      <c r="M250" s="206"/>
      <c r="N250" s="207"/>
      <c r="O250" s="207"/>
      <c r="P250" s="207"/>
      <c r="Q250" s="207"/>
      <c r="R250" s="207"/>
      <c r="S250" s="207"/>
      <c r="T250" s="208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02" t="s">
        <v>265</v>
      </c>
      <c r="AU250" s="202" t="s">
        <v>90</v>
      </c>
      <c r="AV250" s="15" t="s">
        <v>270</v>
      </c>
      <c r="AW250" s="15" t="s">
        <v>35</v>
      </c>
      <c r="AX250" s="15" t="s">
        <v>87</v>
      </c>
      <c r="AY250" s="202" t="s">
        <v>255</v>
      </c>
    </row>
    <row r="251" s="2" customFormat="1" ht="24.15" customHeight="1">
      <c r="A251" s="38"/>
      <c r="B251" s="171"/>
      <c r="C251" s="172" t="s">
        <v>410</v>
      </c>
      <c r="D251" s="172" t="s">
        <v>258</v>
      </c>
      <c r="E251" s="173" t="s">
        <v>829</v>
      </c>
      <c r="F251" s="174" t="s">
        <v>830</v>
      </c>
      <c r="G251" s="175" t="s">
        <v>693</v>
      </c>
      <c r="H251" s="176">
        <v>60.210000000000001</v>
      </c>
      <c r="I251" s="177"/>
      <c r="J251" s="178">
        <f>ROUND(I251*H251,2)</f>
        <v>0</v>
      </c>
      <c r="K251" s="174" t="s">
        <v>262</v>
      </c>
      <c r="L251" s="39"/>
      <c r="M251" s="179" t="s">
        <v>1</v>
      </c>
      <c r="N251" s="180" t="s">
        <v>44</v>
      </c>
      <c r="O251" s="77"/>
      <c r="P251" s="181">
        <f>O251*H251</f>
        <v>0</v>
      </c>
      <c r="Q251" s="181">
        <v>0</v>
      </c>
      <c r="R251" s="181">
        <f>Q251*H251</f>
        <v>0</v>
      </c>
      <c r="S251" s="181">
        <v>0</v>
      </c>
      <c r="T251" s="18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83" t="s">
        <v>263</v>
      </c>
      <c r="AT251" s="183" t="s">
        <v>258</v>
      </c>
      <c r="AU251" s="183" t="s">
        <v>90</v>
      </c>
      <c r="AY251" s="19" t="s">
        <v>255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19" t="s">
        <v>87</v>
      </c>
      <c r="BK251" s="184">
        <f>ROUND(I251*H251,2)</f>
        <v>0</v>
      </c>
      <c r="BL251" s="19" t="s">
        <v>263</v>
      </c>
      <c r="BM251" s="183" t="s">
        <v>1139</v>
      </c>
    </row>
    <row r="252" s="13" customFormat="1">
      <c r="A252" s="13"/>
      <c r="B252" s="185"/>
      <c r="C252" s="13"/>
      <c r="D252" s="186" t="s">
        <v>265</v>
      </c>
      <c r="E252" s="187" t="s">
        <v>1</v>
      </c>
      <c r="F252" s="188" t="s">
        <v>828</v>
      </c>
      <c r="G252" s="13"/>
      <c r="H252" s="187" t="s">
        <v>1</v>
      </c>
      <c r="I252" s="189"/>
      <c r="J252" s="13"/>
      <c r="K252" s="13"/>
      <c r="L252" s="185"/>
      <c r="M252" s="190"/>
      <c r="N252" s="191"/>
      <c r="O252" s="191"/>
      <c r="P252" s="191"/>
      <c r="Q252" s="191"/>
      <c r="R252" s="191"/>
      <c r="S252" s="191"/>
      <c r="T252" s="19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187" t="s">
        <v>265</v>
      </c>
      <c r="AU252" s="187" t="s">
        <v>90</v>
      </c>
      <c r="AV252" s="13" t="s">
        <v>87</v>
      </c>
      <c r="AW252" s="13" t="s">
        <v>35</v>
      </c>
      <c r="AX252" s="13" t="s">
        <v>79</v>
      </c>
      <c r="AY252" s="187" t="s">
        <v>255</v>
      </c>
    </row>
    <row r="253" s="13" customFormat="1">
      <c r="A253" s="13"/>
      <c r="B253" s="185"/>
      <c r="C253" s="13"/>
      <c r="D253" s="186" t="s">
        <v>265</v>
      </c>
      <c r="E253" s="187" t="s">
        <v>1</v>
      </c>
      <c r="F253" s="188" t="s">
        <v>1066</v>
      </c>
      <c r="G253" s="13"/>
      <c r="H253" s="187" t="s">
        <v>1</v>
      </c>
      <c r="I253" s="189"/>
      <c r="J253" s="13"/>
      <c r="K253" s="13"/>
      <c r="L253" s="185"/>
      <c r="M253" s="190"/>
      <c r="N253" s="191"/>
      <c r="O253" s="191"/>
      <c r="P253" s="191"/>
      <c r="Q253" s="191"/>
      <c r="R253" s="191"/>
      <c r="S253" s="191"/>
      <c r="T253" s="19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87" t="s">
        <v>265</v>
      </c>
      <c r="AU253" s="187" t="s">
        <v>90</v>
      </c>
      <c r="AV253" s="13" t="s">
        <v>87</v>
      </c>
      <c r="AW253" s="13" t="s">
        <v>35</v>
      </c>
      <c r="AX253" s="13" t="s">
        <v>79</v>
      </c>
      <c r="AY253" s="187" t="s">
        <v>255</v>
      </c>
    </row>
    <row r="254" s="14" customFormat="1">
      <c r="A254" s="14"/>
      <c r="B254" s="193"/>
      <c r="C254" s="14"/>
      <c r="D254" s="186" t="s">
        <v>265</v>
      </c>
      <c r="E254" s="194" t="s">
        <v>1</v>
      </c>
      <c r="F254" s="195" t="s">
        <v>1078</v>
      </c>
      <c r="G254" s="14"/>
      <c r="H254" s="196">
        <v>60.210000000000001</v>
      </c>
      <c r="I254" s="197"/>
      <c r="J254" s="14"/>
      <c r="K254" s="14"/>
      <c r="L254" s="193"/>
      <c r="M254" s="198"/>
      <c r="N254" s="199"/>
      <c r="O254" s="199"/>
      <c r="P254" s="199"/>
      <c r="Q254" s="199"/>
      <c r="R254" s="199"/>
      <c r="S254" s="199"/>
      <c r="T254" s="20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194" t="s">
        <v>265</v>
      </c>
      <c r="AU254" s="194" t="s">
        <v>90</v>
      </c>
      <c r="AV254" s="14" t="s">
        <v>90</v>
      </c>
      <c r="AW254" s="14" t="s">
        <v>35</v>
      </c>
      <c r="AX254" s="14" t="s">
        <v>79</v>
      </c>
      <c r="AY254" s="194" t="s">
        <v>255</v>
      </c>
    </row>
    <row r="255" s="15" customFormat="1">
      <c r="A255" s="15"/>
      <c r="B255" s="201"/>
      <c r="C255" s="15"/>
      <c r="D255" s="186" t="s">
        <v>265</v>
      </c>
      <c r="E255" s="202" t="s">
        <v>1</v>
      </c>
      <c r="F255" s="203" t="s">
        <v>269</v>
      </c>
      <c r="G255" s="15"/>
      <c r="H255" s="204">
        <v>60.210000000000001</v>
      </c>
      <c r="I255" s="205"/>
      <c r="J255" s="15"/>
      <c r="K255" s="15"/>
      <c r="L255" s="201"/>
      <c r="M255" s="206"/>
      <c r="N255" s="207"/>
      <c r="O255" s="207"/>
      <c r="P255" s="207"/>
      <c r="Q255" s="207"/>
      <c r="R255" s="207"/>
      <c r="S255" s="207"/>
      <c r="T255" s="208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02" t="s">
        <v>265</v>
      </c>
      <c r="AU255" s="202" t="s">
        <v>90</v>
      </c>
      <c r="AV255" s="15" t="s">
        <v>270</v>
      </c>
      <c r="AW255" s="15" t="s">
        <v>35</v>
      </c>
      <c r="AX255" s="15" t="s">
        <v>87</v>
      </c>
      <c r="AY255" s="202" t="s">
        <v>255</v>
      </c>
    </row>
    <row r="256" s="2" customFormat="1" ht="24.15" customHeight="1">
      <c r="A256" s="38"/>
      <c r="B256" s="171"/>
      <c r="C256" s="172" t="s">
        <v>414</v>
      </c>
      <c r="D256" s="172" t="s">
        <v>258</v>
      </c>
      <c r="E256" s="173" t="s">
        <v>832</v>
      </c>
      <c r="F256" s="174" t="s">
        <v>833</v>
      </c>
      <c r="G256" s="175" t="s">
        <v>693</v>
      </c>
      <c r="H256" s="176">
        <v>180.63</v>
      </c>
      <c r="I256" s="177"/>
      <c r="J256" s="178">
        <f>ROUND(I256*H256,2)</f>
        <v>0</v>
      </c>
      <c r="K256" s="174" t="s">
        <v>262</v>
      </c>
      <c r="L256" s="39"/>
      <c r="M256" s="179" t="s">
        <v>1</v>
      </c>
      <c r="N256" s="180" t="s">
        <v>44</v>
      </c>
      <c r="O256" s="77"/>
      <c r="P256" s="181">
        <f>O256*H256</f>
        <v>0</v>
      </c>
      <c r="Q256" s="181">
        <v>0</v>
      </c>
      <c r="R256" s="181">
        <f>Q256*H256</f>
        <v>0</v>
      </c>
      <c r="S256" s="181">
        <v>0.0030000000000000001</v>
      </c>
      <c r="T256" s="182">
        <f>S256*H256</f>
        <v>0.54188999999999998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83" t="s">
        <v>263</v>
      </c>
      <c r="AT256" s="183" t="s">
        <v>258</v>
      </c>
      <c r="AU256" s="183" t="s">
        <v>90</v>
      </c>
      <c r="AY256" s="19" t="s">
        <v>255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19" t="s">
        <v>87</v>
      </c>
      <c r="BK256" s="184">
        <f>ROUND(I256*H256,2)</f>
        <v>0</v>
      </c>
      <c r="BL256" s="19" t="s">
        <v>263</v>
      </c>
      <c r="BM256" s="183" t="s">
        <v>1140</v>
      </c>
    </row>
    <row r="257" s="13" customFormat="1">
      <c r="A257" s="13"/>
      <c r="B257" s="185"/>
      <c r="C257" s="13"/>
      <c r="D257" s="186" t="s">
        <v>265</v>
      </c>
      <c r="E257" s="187" t="s">
        <v>1</v>
      </c>
      <c r="F257" s="188" t="s">
        <v>835</v>
      </c>
      <c r="G257" s="13"/>
      <c r="H257" s="187" t="s">
        <v>1</v>
      </c>
      <c r="I257" s="189"/>
      <c r="J257" s="13"/>
      <c r="K257" s="13"/>
      <c r="L257" s="185"/>
      <c r="M257" s="190"/>
      <c r="N257" s="191"/>
      <c r="O257" s="191"/>
      <c r="P257" s="191"/>
      <c r="Q257" s="191"/>
      <c r="R257" s="191"/>
      <c r="S257" s="191"/>
      <c r="T257" s="19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87" t="s">
        <v>265</v>
      </c>
      <c r="AU257" s="187" t="s">
        <v>90</v>
      </c>
      <c r="AV257" s="13" t="s">
        <v>87</v>
      </c>
      <c r="AW257" s="13" t="s">
        <v>35</v>
      </c>
      <c r="AX257" s="13" t="s">
        <v>79</v>
      </c>
      <c r="AY257" s="187" t="s">
        <v>255</v>
      </c>
    </row>
    <row r="258" s="13" customFormat="1">
      <c r="A258" s="13"/>
      <c r="B258" s="185"/>
      <c r="C258" s="13"/>
      <c r="D258" s="186" t="s">
        <v>265</v>
      </c>
      <c r="E258" s="187" t="s">
        <v>1</v>
      </c>
      <c r="F258" s="188" t="s">
        <v>1066</v>
      </c>
      <c r="G258" s="13"/>
      <c r="H258" s="187" t="s">
        <v>1</v>
      </c>
      <c r="I258" s="189"/>
      <c r="J258" s="13"/>
      <c r="K258" s="13"/>
      <c r="L258" s="185"/>
      <c r="M258" s="190"/>
      <c r="N258" s="191"/>
      <c r="O258" s="191"/>
      <c r="P258" s="191"/>
      <c r="Q258" s="191"/>
      <c r="R258" s="191"/>
      <c r="S258" s="191"/>
      <c r="T258" s="19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87" t="s">
        <v>265</v>
      </c>
      <c r="AU258" s="187" t="s">
        <v>90</v>
      </c>
      <c r="AV258" s="13" t="s">
        <v>87</v>
      </c>
      <c r="AW258" s="13" t="s">
        <v>35</v>
      </c>
      <c r="AX258" s="13" t="s">
        <v>79</v>
      </c>
      <c r="AY258" s="187" t="s">
        <v>255</v>
      </c>
    </row>
    <row r="259" s="14" customFormat="1">
      <c r="A259" s="14"/>
      <c r="B259" s="193"/>
      <c r="C259" s="14"/>
      <c r="D259" s="186" t="s">
        <v>265</v>
      </c>
      <c r="E259" s="194" t="s">
        <v>1</v>
      </c>
      <c r="F259" s="195" t="s">
        <v>1141</v>
      </c>
      <c r="G259" s="14"/>
      <c r="H259" s="196">
        <v>180.63</v>
      </c>
      <c r="I259" s="197"/>
      <c r="J259" s="14"/>
      <c r="K259" s="14"/>
      <c r="L259" s="193"/>
      <c r="M259" s="198"/>
      <c r="N259" s="199"/>
      <c r="O259" s="199"/>
      <c r="P259" s="199"/>
      <c r="Q259" s="199"/>
      <c r="R259" s="199"/>
      <c r="S259" s="199"/>
      <c r="T259" s="20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194" t="s">
        <v>265</v>
      </c>
      <c r="AU259" s="194" t="s">
        <v>90</v>
      </c>
      <c r="AV259" s="14" t="s">
        <v>90</v>
      </c>
      <c r="AW259" s="14" t="s">
        <v>35</v>
      </c>
      <c r="AX259" s="14" t="s">
        <v>79</v>
      </c>
      <c r="AY259" s="194" t="s">
        <v>255</v>
      </c>
    </row>
    <row r="260" s="15" customFormat="1">
      <c r="A260" s="15"/>
      <c r="B260" s="201"/>
      <c r="C260" s="15"/>
      <c r="D260" s="186" t="s">
        <v>265</v>
      </c>
      <c r="E260" s="202" t="s">
        <v>1</v>
      </c>
      <c r="F260" s="203" t="s">
        <v>269</v>
      </c>
      <c r="G260" s="15"/>
      <c r="H260" s="204">
        <v>180.63</v>
      </c>
      <c r="I260" s="205"/>
      <c r="J260" s="15"/>
      <c r="K260" s="15"/>
      <c r="L260" s="201"/>
      <c r="M260" s="206"/>
      <c r="N260" s="207"/>
      <c r="O260" s="207"/>
      <c r="P260" s="207"/>
      <c r="Q260" s="207"/>
      <c r="R260" s="207"/>
      <c r="S260" s="207"/>
      <c r="T260" s="208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02" t="s">
        <v>265</v>
      </c>
      <c r="AU260" s="202" t="s">
        <v>90</v>
      </c>
      <c r="AV260" s="15" t="s">
        <v>270</v>
      </c>
      <c r="AW260" s="15" t="s">
        <v>35</v>
      </c>
      <c r="AX260" s="15" t="s">
        <v>87</v>
      </c>
      <c r="AY260" s="202" t="s">
        <v>255</v>
      </c>
    </row>
    <row r="261" s="2" customFormat="1" ht="24.15" customHeight="1">
      <c r="A261" s="38"/>
      <c r="B261" s="171"/>
      <c r="C261" s="172" t="s">
        <v>418</v>
      </c>
      <c r="D261" s="172" t="s">
        <v>258</v>
      </c>
      <c r="E261" s="173" t="s">
        <v>838</v>
      </c>
      <c r="F261" s="174" t="s">
        <v>839</v>
      </c>
      <c r="G261" s="175" t="s">
        <v>693</v>
      </c>
      <c r="H261" s="176">
        <v>60.210000000000001</v>
      </c>
      <c r="I261" s="177"/>
      <c r="J261" s="178">
        <f>ROUND(I261*H261,2)</f>
        <v>0</v>
      </c>
      <c r="K261" s="174" t="s">
        <v>840</v>
      </c>
      <c r="L261" s="39"/>
      <c r="M261" s="179" t="s">
        <v>1</v>
      </c>
      <c r="N261" s="180" t="s">
        <v>44</v>
      </c>
      <c r="O261" s="77"/>
      <c r="P261" s="181">
        <f>O261*H261</f>
        <v>0</v>
      </c>
      <c r="Q261" s="181">
        <v>0.00029999999999999997</v>
      </c>
      <c r="R261" s="181">
        <f>Q261*H261</f>
        <v>0.018062999999999999</v>
      </c>
      <c r="S261" s="181">
        <v>0</v>
      </c>
      <c r="T261" s="182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83" t="s">
        <v>263</v>
      </c>
      <c r="AT261" s="183" t="s">
        <v>258</v>
      </c>
      <c r="AU261" s="183" t="s">
        <v>90</v>
      </c>
      <c r="AY261" s="19" t="s">
        <v>255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19" t="s">
        <v>87</v>
      </c>
      <c r="BK261" s="184">
        <f>ROUND(I261*H261,2)</f>
        <v>0</v>
      </c>
      <c r="BL261" s="19" t="s">
        <v>263</v>
      </c>
      <c r="BM261" s="183" t="s">
        <v>1142</v>
      </c>
    </row>
    <row r="262" s="13" customFormat="1">
      <c r="A262" s="13"/>
      <c r="B262" s="185"/>
      <c r="C262" s="13"/>
      <c r="D262" s="186" t="s">
        <v>265</v>
      </c>
      <c r="E262" s="187" t="s">
        <v>1</v>
      </c>
      <c r="F262" s="188" t="s">
        <v>1066</v>
      </c>
      <c r="G262" s="13"/>
      <c r="H262" s="187" t="s">
        <v>1</v>
      </c>
      <c r="I262" s="189"/>
      <c r="J262" s="13"/>
      <c r="K262" s="13"/>
      <c r="L262" s="185"/>
      <c r="M262" s="190"/>
      <c r="N262" s="191"/>
      <c r="O262" s="191"/>
      <c r="P262" s="191"/>
      <c r="Q262" s="191"/>
      <c r="R262" s="191"/>
      <c r="S262" s="191"/>
      <c r="T262" s="19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87" t="s">
        <v>265</v>
      </c>
      <c r="AU262" s="187" t="s">
        <v>90</v>
      </c>
      <c r="AV262" s="13" t="s">
        <v>87</v>
      </c>
      <c r="AW262" s="13" t="s">
        <v>35</v>
      </c>
      <c r="AX262" s="13" t="s">
        <v>79</v>
      </c>
      <c r="AY262" s="187" t="s">
        <v>255</v>
      </c>
    </row>
    <row r="263" s="14" customFormat="1">
      <c r="A263" s="14"/>
      <c r="B263" s="193"/>
      <c r="C263" s="14"/>
      <c r="D263" s="186" t="s">
        <v>265</v>
      </c>
      <c r="E263" s="194" t="s">
        <v>1</v>
      </c>
      <c r="F263" s="195" t="s">
        <v>1078</v>
      </c>
      <c r="G263" s="14"/>
      <c r="H263" s="196">
        <v>60.210000000000001</v>
      </c>
      <c r="I263" s="197"/>
      <c r="J263" s="14"/>
      <c r="K263" s="14"/>
      <c r="L263" s="193"/>
      <c r="M263" s="198"/>
      <c r="N263" s="199"/>
      <c r="O263" s="199"/>
      <c r="P263" s="199"/>
      <c r="Q263" s="199"/>
      <c r="R263" s="199"/>
      <c r="S263" s="199"/>
      <c r="T263" s="20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194" t="s">
        <v>265</v>
      </c>
      <c r="AU263" s="194" t="s">
        <v>90</v>
      </c>
      <c r="AV263" s="14" t="s">
        <v>90</v>
      </c>
      <c r="AW263" s="14" t="s">
        <v>35</v>
      </c>
      <c r="AX263" s="14" t="s">
        <v>79</v>
      </c>
      <c r="AY263" s="194" t="s">
        <v>255</v>
      </c>
    </row>
    <row r="264" s="15" customFormat="1">
      <c r="A264" s="15"/>
      <c r="B264" s="201"/>
      <c r="C264" s="15"/>
      <c r="D264" s="186" t="s">
        <v>265</v>
      </c>
      <c r="E264" s="202" t="s">
        <v>1</v>
      </c>
      <c r="F264" s="203" t="s">
        <v>269</v>
      </c>
      <c r="G264" s="15"/>
      <c r="H264" s="204">
        <v>60.210000000000001</v>
      </c>
      <c r="I264" s="205"/>
      <c r="J264" s="15"/>
      <c r="K264" s="15"/>
      <c r="L264" s="201"/>
      <c r="M264" s="206"/>
      <c r="N264" s="207"/>
      <c r="O264" s="207"/>
      <c r="P264" s="207"/>
      <c r="Q264" s="207"/>
      <c r="R264" s="207"/>
      <c r="S264" s="207"/>
      <c r="T264" s="208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02" t="s">
        <v>265</v>
      </c>
      <c r="AU264" s="202" t="s">
        <v>90</v>
      </c>
      <c r="AV264" s="15" t="s">
        <v>270</v>
      </c>
      <c r="AW264" s="15" t="s">
        <v>35</v>
      </c>
      <c r="AX264" s="15" t="s">
        <v>87</v>
      </c>
      <c r="AY264" s="202" t="s">
        <v>255</v>
      </c>
    </row>
    <row r="265" s="2" customFormat="1" ht="37.8" customHeight="1">
      <c r="A265" s="38"/>
      <c r="B265" s="171"/>
      <c r="C265" s="209" t="s">
        <v>422</v>
      </c>
      <c r="D265" s="209" t="s">
        <v>277</v>
      </c>
      <c r="E265" s="210" t="s">
        <v>842</v>
      </c>
      <c r="F265" s="211" t="s">
        <v>843</v>
      </c>
      <c r="G265" s="212" t="s">
        <v>693</v>
      </c>
      <c r="H265" s="213">
        <v>72.888999999999996</v>
      </c>
      <c r="I265" s="214"/>
      <c r="J265" s="215">
        <f>ROUND(I265*H265,2)</f>
        <v>0</v>
      </c>
      <c r="K265" s="211" t="s">
        <v>262</v>
      </c>
      <c r="L265" s="216"/>
      <c r="M265" s="217" t="s">
        <v>1</v>
      </c>
      <c r="N265" s="218" t="s">
        <v>44</v>
      </c>
      <c r="O265" s="77"/>
      <c r="P265" s="181">
        <f>O265*H265</f>
        <v>0</v>
      </c>
      <c r="Q265" s="181">
        <v>0.0032000000000000002</v>
      </c>
      <c r="R265" s="181">
        <f>Q265*H265</f>
        <v>0.2332448</v>
      </c>
      <c r="S265" s="181">
        <v>0</v>
      </c>
      <c r="T265" s="18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83" t="s">
        <v>397</v>
      </c>
      <c r="AT265" s="183" t="s">
        <v>277</v>
      </c>
      <c r="AU265" s="183" t="s">
        <v>90</v>
      </c>
      <c r="AY265" s="19" t="s">
        <v>255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19" t="s">
        <v>87</v>
      </c>
      <c r="BK265" s="184">
        <f>ROUND(I265*H265,2)</f>
        <v>0</v>
      </c>
      <c r="BL265" s="19" t="s">
        <v>263</v>
      </c>
      <c r="BM265" s="183" t="s">
        <v>1143</v>
      </c>
    </row>
    <row r="266" s="14" customFormat="1">
      <c r="A266" s="14"/>
      <c r="B266" s="193"/>
      <c r="C266" s="14"/>
      <c r="D266" s="186" t="s">
        <v>265</v>
      </c>
      <c r="E266" s="194" t="s">
        <v>1</v>
      </c>
      <c r="F266" s="195" t="s">
        <v>1144</v>
      </c>
      <c r="G266" s="14"/>
      <c r="H266" s="196">
        <v>72.888999999999996</v>
      </c>
      <c r="I266" s="197"/>
      <c r="J266" s="14"/>
      <c r="K266" s="14"/>
      <c r="L266" s="193"/>
      <c r="M266" s="198"/>
      <c r="N266" s="199"/>
      <c r="O266" s="199"/>
      <c r="P266" s="199"/>
      <c r="Q266" s="199"/>
      <c r="R266" s="199"/>
      <c r="S266" s="199"/>
      <c r="T266" s="20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194" t="s">
        <v>265</v>
      </c>
      <c r="AU266" s="194" t="s">
        <v>90</v>
      </c>
      <c r="AV266" s="14" t="s">
        <v>90</v>
      </c>
      <c r="AW266" s="14" t="s">
        <v>35</v>
      </c>
      <c r="AX266" s="14" t="s">
        <v>87</v>
      </c>
      <c r="AY266" s="194" t="s">
        <v>255</v>
      </c>
    </row>
    <row r="267" s="2" customFormat="1" ht="21.75" customHeight="1">
      <c r="A267" s="38"/>
      <c r="B267" s="171"/>
      <c r="C267" s="172" t="s">
        <v>426</v>
      </c>
      <c r="D267" s="172" t="s">
        <v>258</v>
      </c>
      <c r="E267" s="173" t="s">
        <v>846</v>
      </c>
      <c r="F267" s="174" t="s">
        <v>847</v>
      </c>
      <c r="G267" s="175" t="s">
        <v>297</v>
      </c>
      <c r="H267" s="176">
        <v>2.6779999999999999</v>
      </c>
      <c r="I267" s="177"/>
      <c r="J267" s="178">
        <f>ROUND(I267*H267,2)</f>
        <v>0</v>
      </c>
      <c r="K267" s="174" t="s">
        <v>262</v>
      </c>
      <c r="L267" s="39"/>
      <c r="M267" s="179" t="s">
        <v>1</v>
      </c>
      <c r="N267" s="180" t="s">
        <v>44</v>
      </c>
      <c r="O267" s="77"/>
      <c r="P267" s="181">
        <f>O267*H267</f>
        <v>0</v>
      </c>
      <c r="Q267" s="181">
        <v>1.0000000000000001E-05</v>
      </c>
      <c r="R267" s="181">
        <f>Q267*H267</f>
        <v>2.6780000000000001E-05</v>
      </c>
      <c r="S267" s="181">
        <v>0</v>
      </c>
      <c r="T267" s="182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83" t="s">
        <v>263</v>
      </c>
      <c r="AT267" s="183" t="s">
        <v>258</v>
      </c>
      <c r="AU267" s="183" t="s">
        <v>90</v>
      </c>
      <c r="AY267" s="19" t="s">
        <v>255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19" t="s">
        <v>87</v>
      </c>
      <c r="BK267" s="184">
        <f>ROUND(I267*H267,2)</f>
        <v>0</v>
      </c>
      <c r="BL267" s="19" t="s">
        <v>263</v>
      </c>
      <c r="BM267" s="183" t="s">
        <v>1145</v>
      </c>
    </row>
    <row r="268" s="13" customFormat="1">
      <c r="A268" s="13"/>
      <c r="B268" s="185"/>
      <c r="C268" s="13"/>
      <c r="D268" s="186" t="s">
        <v>265</v>
      </c>
      <c r="E268" s="187" t="s">
        <v>1</v>
      </c>
      <c r="F268" s="188" t="s">
        <v>849</v>
      </c>
      <c r="G268" s="13"/>
      <c r="H268" s="187" t="s">
        <v>1</v>
      </c>
      <c r="I268" s="189"/>
      <c r="J268" s="13"/>
      <c r="K268" s="13"/>
      <c r="L268" s="185"/>
      <c r="M268" s="190"/>
      <c r="N268" s="191"/>
      <c r="O268" s="191"/>
      <c r="P268" s="191"/>
      <c r="Q268" s="191"/>
      <c r="R268" s="191"/>
      <c r="S268" s="191"/>
      <c r="T268" s="19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87" t="s">
        <v>265</v>
      </c>
      <c r="AU268" s="187" t="s">
        <v>90</v>
      </c>
      <c r="AV268" s="13" t="s">
        <v>87</v>
      </c>
      <c r="AW268" s="13" t="s">
        <v>35</v>
      </c>
      <c r="AX268" s="13" t="s">
        <v>79</v>
      </c>
      <c r="AY268" s="187" t="s">
        <v>255</v>
      </c>
    </row>
    <row r="269" s="13" customFormat="1">
      <c r="A269" s="13"/>
      <c r="B269" s="185"/>
      <c r="C269" s="13"/>
      <c r="D269" s="186" t="s">
        <v>265</v>
      </c>
      <c r="E269" s="187" t="s">
        <v>1</v>
      </c>
      <c r="F269" s="188" t="s">
        <v>1066</v>
      </c>
      <c r="G269" s="13"/>
      <c r="H269" s="187" t="s">
        <v>1</v>
      </c>
      <c r="I269" s="189"/>
      <c r="J269" s="13"/>
      <c r="K269" s="13"/>
      <c r="L269" s="185"/>
      <c r="M269" s="190"/>
      <c r="N269" s="191"/>
      <c r="O269" s="191"/>
      <c r="P269" s="191"/>
      <c r="Q269" s="191"/>
      <c r="R269" s="191"/>
      <c r="S269" s="191"/>
      <c r="T269" s="19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87" t="s">
        <v>265</v>
      </c>
      <c r="AU269" s="187" t="s">
        <v>90</v>
      </c>
      <c r="AV269" s="13" t="s">
        <v>87</v>
      </c>
      <c r="AW269" s="13" t="s">
        <v>35</v>
      </c>
      <c r="AX269" s="13" t="s">
        <v>79</v>
      </c>
      <c r="AY269" s="187" t="s">
        <v>255</v>
      </c>
    </row>
    <row r="270" s="14" customFormat="1">
      <c r="A270" s="14"/>
      <c r="B270" s="193"/>
      <c r="C270" s="14"/>
      <c r="D270" s="186" t="s">
        <v>265</v>
      </c>
      <c r="E270" s="194" t="s">
        <v>1</v>
      </c>
      <c r="F270" s="195" t="s">
        <v>1146</v>
      </c>
      <c r="G270" s="14"/>
      <c r="H270" s="196">
        <v>2.75</v>
      </c>
      <c r="I270" s="197"/>
      <c r="J270" s="14"/>
      <c r="K270" s="14"/>
      <c r="L270" s="193"/>
      <c r="M270" s="198"/>
      <c r="N270" s="199"/>
      <c r="O270" s="199"/>
      <c r="P270" s="199"/>
      <c r="Q270" s="199"/>
      <c r="R270" s="199"/>
      <c r="S270" s="199"/>
      <c r="T270" s="20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194" t="s">
        <v>265</v>
      </c>
      <c r="AU270" s="194" t="s">
        <v>90</v>
      </c>
      <c r="AV270" s="14" t="s">
        <v>90</v>
      </c>
      <c r="AW270" s="14" t="s">
        <v>35</v>
      </c>
      <c r="AX270" s="14" t="s">
        <v>79</v>
      </c>
      <c r="AY270" s="194" t="s">
        <v>255</v>
      </c>
    </row>
    <row r="271" s="14" customFormat="1">
      <c r="A271" s="14"/>
      <c r="B271" s="193"/>
      <c r="C271" s="14"/>
      <c r="D271" s="186" t="s">
        <v>265</v>
      </c>
      <c r="E271" s="194" t="s">
        <v>1</v>
      </c>
      <c r="F271" s="195" t="s">
        <v>1147</v>
      </c>
      <c r="G271" s="14"/>
      <c r="H271" s="196">
        <v>-0.071999999999999995</v>
      </c>
      <c r="I271" s="197"/>
      <c r="J271" s="14"/>
      <c r="K271" s="14"/>
      <c r="L271" s="193"/>
      <c r="M271" s="198"/>
      <c r="N271" s="199"/>
      <c r="O271" s="199"/>
      <c r="P271" s="199"/>
      <c r="Q271" s="199"/>
      <c r="R271" s="199"/>
      <c r="S271" s="199"/>
      <c r="T271" s="20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194" t="s">
        <v>265</v>
      </c>
      <c r="AU271" s="194" t="s">
        <v>90</v>
      </c>
      <c r="AV271" s="14" t="s">
        <v>90</v>
      </c>
      <c r="AW271" s="14" t="s">
        <v>35</v>
      </c>
      <c r="AX271" s="14" t="s">
        <v>79</v>
      </c>
      <c r="AY271" s="194" t="s">
        <v>255</v>
      </c>
    </row>
    <row r="272" s="15" customFormat="1">
      <c r="A272" s="15"/>
      <c r="B272" s="201"/>
      <c r="C272" s="15"/>
      <c r="D272" s="186" t="s">
        <v>265</v>
      </c>
      <c r="E272" s="202" t="s">
        <v>1</v>
      </c>
      <c r="F272" s="203" t="s">
        <v>269</v>
      </c>
      <c r="G272" s="15"/>
      <c r="H272" s="204">
        <v>2.6779999999999999</v>
      </c>
      <c r="I272" s="205"/>
      <c r="J272" s="15"/>
      <c r="K272" s="15"/>
      <c r="L272" s="201"/>
      <c r="M272" s="206"/>
      <c r="N272" s="207"/>
      <c r="O272" s="207"/>
      <c r="P272" s="207"/>
      <c r="Q272" s="207"/>
      <c r="R272" s="207"/>
      <c r="S272" s="207"/>
      <c r="T272" s="208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02" t="s">
        <v>265</v>
      </c>
      <c r="AU272" s="202" t="s">
        <v>90</v>
      </c>
      <c r="AV272" s="15" t="s">
        <v>270</v>
      </c>
      <c r="AW272" s="15" t="s">
        <v>35</v>
      </c>
      <c r="AX272" s="15" t="s">
        <v>87</v>
      </c>
      <c r="AY272" s="202" t="s">
        <v>255</v>
      </c>
    </row>
    <row r="273" s="2" customFormat="1" ht="16.5" customHeight="1">
      <c r="A273" s="38"/>
      <c r="B273" s="171"/>
      <c r="C273" s="172" t="s">
        <v>316</v>
      </c>
      <c r="D273" s="172" t="s">
        <v>258</v>
      </c>
      <c r="E273" s="173" t="s">
        <v>853</v>
      </c>
      <c r="F273" s="174" t="s">
        <v>854</v>
      </c>
      <c r="G273" s="175" t="s">
        <v>693</v>
      </c>
      <c r="H273" s="176">
        <v>60.210000000000001</v>
      </c>
      <c r="I273" s="177"/>
      <c r="J273" s="178">
        <f>ROUND(I273*H273,2)</f>
        <v>0</v>
      </c>
      <c r="K273" s="174" t="s">
        <v>262</v>
      </c>
      <c r="L273" s="39"/>
      <c r="M273" s="179" t="s">
        <v>1</v>
      </c>
      <c r="N273" s="180" t="s">
        <v>44</v>
      </c>
      <c r="O273" s="77"/>
      <c r="P273" s="181">
        <f>O273*H273</f>
        <v>0</v>
      </c>
      <c r="Q273" s="181">
        <v>0</v>
      </c>
      <c r="R273" s="181">
        <f>Q273*H273</f>
        <v>0</v>
      </c>
      <c r="S273" s="181">
        <v>0</v>
      </c>
      <c r="T273" s="182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83" t="s">
        <v>263</v>
      </c>
      <c r="AT273" s="183" t="s">
        <v>258</v>
      </c>
      <c r="AU273" s="183" t="s">
        <v>90</v>
      </c>
      <c r="AY273" s="19" t="s">
        <v>255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19" t="s">
        <v>87</v>
      </c>
      <c r="BK273" s="184">
        <f>ROUND(I273*H273,2)</f>
        <v>0</v>
      </c>
      <c r="BL273" s="19" t="s">
        <v>263</v>
      </c>
      <c r="BM273" s="183" t="s">
        <v>1148</v>
      </c>
    </row>
    <row r="274" s="13" customFormat="1">
      <c r="A274" s="13"/>
      <c r="B274" s="185"/>
      <c r="C274" s="13"/>
      <c r="D274" s="186" t="s">
        <v>265</v>
      </c>
      <c r="E274" s="187" t="s">
        <v>1</v>
      </c>
      <c r="F274" s="188" t="s">
        <v>828</v>
      </c>
      <c r="G274" s="13"/>
      <c r="H274" s="187" t="s">
        <v>1</v>
      </c>
      <c r="I274" s="189"/>
      <c r="J274" s="13"/>
      <c r="K274" s="13"/>
      <c r="L274" s="185"/>
      <c r="M274" s="190"/>
      <c r="N274" s="191"/>
      <c r="O274" s="191"/>
      <c r="P274" s="191"/>
      <c r="Q274" s="191"/>
      <c r="R274" s="191"/>
      <c r="S274" s="191"/>
      <c r="T274" s="19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187" t="s">
        <v>265</v>
      </c>
      <c r="AU274" s="187" t="s">
        <v>90</v>
      </c>
      <c r="AV274" s="13" t="s">
        <v>87</v>
      </c>
      <c r="AW274" s="13" t="s">
        <v>35</v>
      </c>
      <c r="AX274" s="13" t="s">
        <v>79</v>
      </c>
      <c r="AY274" s="187" t="s">
        <v>255</v>
      </c>
    </row>
    <row r="275" s="13" customFormat="1">
      <c r="A275" s="13"/>
      <c r="B275" s="185"/>
      <c r="C275" s="13"/>
      <c r="D275" s="186" t="s">
        <v>265</v>
      </c>
      <c r="E275" s="187" t="s">
        <v>1</v>
      </c>
      <c r="F275" s="188" t="s">
        <v>1066</v>
      </c>
      <c r="G275" s="13"/>
      <c r="H275" s="187" t="s">
        <v>1</v>
      </c>
      <c r="I275" s="189"/>
      <c r="J275" s="13"/>
      <c r="K275" s="13"/>
      <c r="L275" s="185"/>
      <c r="M275" s="190"/>
      <c r="N275" s="191"/>
      <c r="O275" s="191"/>
      <c r="P275" s="191"/>
      <c r="Q275" s="191"/>
      <c r="R275" s="191"/>
      <c r="S275" s="191"/>
      <c r="T275" s="19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87" t="s">
        <v>265</v>
      </c>
      <c r="AU275" s="187" t="s">
        <v>90</v>
      </c>
      <c r="AV275" s="13" t="s">
        <v>87</v>
      </c>
      <c r="AW275" s="13" t="s">
        <v>35</v>
      </c>
      <c r="AX275" s="13" t="s">
        <v>79</v>
      </c>
      <c r="AY275" s="187" t="s">
        <v>255</v>
      </c>
    </row>
    <row r="276" s="14" customFormat="1">
      <c r="A276" s="14"/>
      <c r="B276" s="193"/>
      <c r="C276" s="14"/>
      <c r="D276" s="186" t="s">
        <v>265</v>
      </c>
      <c r="E276" s="194" t="s">
        <v>1</v>
      </c>
      <c r="F276" s="195" t="s">
        <v>1078</v>
      </c>
      <c r="G276" s="14"/>
      <c r="H276" s="196">
        <v>60.210000000000001</v>
      </c>
      <c r="I276" s="197"/>
      <c r="J276" s="14"/>
      <c r="K276" s="14"/>
      <c r="L276" s="193"/>
      <c r="M276" s="198"/>
      <c r="N276" s="199"/>
      <c r="O276" s="199"/>
      <c r="P276" s="199"/>
      <c r="Q276" s="199"/>
      <c r="R276" s="199"/>
      <c r="S276" s="199"/>
      <c r="T276" s="20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194" t="s">
        <v>265</v>
      </c>
      <c r="AU276" s="194" t="s">
        <v>90</v>
      </c>
      <c r="AV276" s="14" t="s">
        <v>90</v>
      </c>
      <c r="AW276" s="14" t="s">
        <v>35</v>
      </c>
      <c r="AX276" s="14" t="s">
        <v>79</v>
      </c>
      <c r="AY276" s="194" t="s">
        <v>255</v>
      </c>
    </row>
    <row r="277" s="15" customFormat="1">
      <c r="A277" s="15"/>
      <c r="B277" s="201"/>
      <c r="C277" s="15"/>
      <c r="D277" s="186" t="s">
        <v>265</v>
      </c>
      <c r="E277" s="202" t="s">
        <v>1</v>
      </c>
      <c r="F277" s="203" t="s">
        <v>269</v>
      </c>
      <c r="G277" s="15"/>
      <c r="H277" s="204">
        <v>60.210000000000001</v>
      </c>
      <c r="I277" s="205"/>
      <c r="J277" s="15"/>
      <c r="K277" s="15"/>
      <c r="L277" s="201"/>
      <c r="M277" s="206"/>
      <c r="N277" s="207"/>
      <c r="O277" s="207"/>
      <c r="P277" s="207"/>
      <c r="Q277" s="207"/>
      <c r="R277" s="207"/>
      <c r="S277" s="207"/>
      <c r="T277" s="208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02" t="s">
        <v>265</v>
      </c>
      <c r="AU277" s="202" t="s">
        <v>90</v>
      </c>
      <c r="AV277" s="15" t="s">
        <v>270</v>
      </c>
      <c r="AW277" s="15" t="s">
        <v>35</v>
      </c>
      <c r="AX277" s="15" t="s">
        <v>87</v>
      </c>
      <c r="AY277" s="202" t="s">
        <v>255</v>
      </c>
    </row>
    <row r="278" s="2" customFormat="1" ht="49.05" customHeight="1">
      <c r="A278" s="38"/>
      <c r="B278" s="171"/>
      <c r="C278" s="172" t="s">
        <v>434</v>
      </c>
      <c r="D278" s="172" t="s">
        <v>258</v>
      </c>
      <c r="E278" s="173" t="s">
        <v>856</v>
      </c>
      <c r="F278" s="174" t="s">
        <v>857</v>
      </c>
      <c r="G278" s="175" t="s">
        <v>759</v>
      </c>
      <c r="H278" s="224"/>
      <c r="I278" s="177"/>
      <c r="J278" s="178">
        <f>ROUND(I278*H278,2)</f>
        <v>0</v>
      </c>
      <c r="K278" s="174" t="s">
        <v>262</v>
      </c>
      <c r="L278" s="39"/>
      <c r="M278" s="179" t="s">
        <v>1</v>
      </c>
      <c r="N278" s="180" t="s">
        <v>44</v>
      </c>
      <c r="O278" s="77"/>
      <c r="P278" s="181">
        <f>O278*H278</f>
        <v>0</v>
      </c>
      <c r="Q278" s="181">
        <v>0</v>
      </c>
      <c r="R278" s="181">
        <f>Q278*H278</f>
        <v>0</v>
      </c>
      <c r="S278" s="181">
        <v>0</v>
      </c>
      <c r="T278" s="18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83" t="s">
        <v>263</v>
      </c>
      <c r="AT278" s="183" t="s">
        <v>258</v>
      </c>
      <c r="AU278" s="183" t="s">
        <v>90</v>
      </c>
      <c r="AY278" s="19" t="s">
        <v>255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19" t="s">
        <v>87</v>
      </c>
      <c r="BK278" s="184">
        <f>ROUND(I278*H278,2)</f>
        <v>0</v>
      </c>
      <c r="BL278" s="19" t="s">
        <v>263</v>
      </c>
      <c r="BM278" s="183" t="s">
        <v>1149</v>
      </c>
    </row>
    <row r="279" s="12" customFormat="1" ht="22.8" customHeight="1">
      <c r="A279" s="12"/>
      <c r="B279" s="158"/>
      <c r="C279" s="12"/>
      <c r="D279" s="159" t="s">
        <v>78</v>
      </c>
      <c r="E279" s="169" t="s">
        <v>1150</v>
      </c>
      <c r="F279" s="169" t="s">
        <v>1151</v>
      </c>
      <c r="G279" s="12"/>
      <c r="H279" s="12"/>
      <c r="I279" s="161"/>
      <c r="J279" s="170">
        <f>BK279</f>
        <v>0</v>
      </c>
      <c r="K279" s="12"/>
      <c r="L279" s="158"/>
      <c r="M279" s="163"/>
      <c r="N279" s="164"/>
      <c r="O279" s="164"/>
      <c r="P279" s="165">
        <f>SUM(P280:P314)</f>
        <v>0</v>
      </c>
      <c r="Q279" s="164"/>
      <c r="R279" s="165">
        <f>SUM(R280:R314)</f>
        <v>0.066780430000000002</v>
      </c>
      <c r="S279" s="164"/>
      <c r="T279" s="166">
        <f>SUM(T280:T314)</f>
        <v>0.063240000000000005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159" t="s">
        <v>90</v>
      </c>
      <c r="AT279" s="167" t="s">
        <v>78</v>
      </c>
      <c r="AU279" s="167" t="s">
        <v>87</v>
      </c>
      <c r="AY279" s="159" t="s">
        <v>255</v>
      </c>
      <c r="BK279" s="168">
        <f>SUM(BK280:BK314)</f>
        <v>0</v>
      </c>
    </row>
    <row r="280" s="2" customFormat="1" ht="24.15" customHeight="1">
      <c r="A280" s="38"/>
      <c r="B280" s="171"/>
      <c r="C280" s="172" t="s">
        <v>438</v>
      </c>
      <c r="D280" s="172" t="s">
        <v>258</v>
      </c>
      <c r="E280" s="173" t="s">
        <v>1152</v>
      </c>
      <c r="F280" s="174" t="s">
        <v>1153</v>
      </c>
      <c r="G280" s="175" t="s">
        <v>693</v>
      </c>
      <c r="H280" s="176">
        <v>2.3250000000000002</v>
      </c>
      <c r="I280" s="177"/>
      <c r="J280" s="178">
        <f>ROUND(I280*H280,2)</f>
        <v>0</v>
      </c>
      <c r="K280" s="174" t="s">
        <v>262</v>
      </c>
      <c r="L280" s="39"/>
      <c r="M280" s="179" t="s">
        <v>1</v>
      </c>
      <c r="N280" s="180" t="s">
        <v>44</v>
      </c>
      <c r="O280" s="77"/>
      <c r="P280" s="181">
        <f>O280*H280</f>
        <v>0</v>
      </c>
      <c r="Q280" s="181">
        <v>0</v>
      </c>
      <c r="R280" s="181">
        <f>Q280*H280</f>
        <v>0</v>
      </c>
      <c r="S280" s="181">
        <v>0</v>
      </c>
      <c r="T280" s="18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83" t="s">
        <v>263</v>
      </c>
      <c r="AT280" s="183" t="s">
        <v>258</v>
      </c>
      <c r="AU280" s="183" t="s">
        <v>90</v>
      </c>
      <c r="AY280" s="19" t="s">
        <v>255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19" t="s">
        <v>87</v>
      </c>
      <c r="BK280" s="184">
        <f>ROUND(I280*H280,2)</f>
        <v>0</v>
      </c>
      <c r="BL280" s="19" t="s">
        <v>263</v>
      </c>
      <c r="BM280" s="183" t="s">
        <v>1154</v>
      </c>
    </row>
    <row r="281" s="13" customFormat="1">
      <c r="A281" s="13"/>
      <c r="B281" s="185"/>
      <c r="C281" s="13"/>
      <c r="D281" s="186" t="s">
        <v>265</v>
      </c>
      <c r="E281" s="187" t="s">
        <v>1</v>
      </c>
      <c r="F281" s="188" t="s">
        <v>1066</v>
      </c>
      <c r="G281" s="13"/>
      <c r="H281" s="187" t="s">
        <v>1</v>
      </c>
      <c r="I281" s="189"/>
      <c r="J281" s="13"/>
      <c r="K281" s="13"/>
      <c r="L281" s="185"/>
      <c r="M281" s="190"/>
      <c r="N281" s="191"/>
      <c r="O281" s="191"/>
      <c r="P281" s="191"/>
      <c r="Q281" s="191"/>
      <c r="R281" s="191"/>
      <c r="S281" s="191"/>
      <c r="T281" s="19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87" t="s">
        <v>265</v>
      </c>
      <c r="AU281" s="187" t="s">
        <v>90</v>
      </c>
      <c r="AV281" s="13" t="s">
        <v>87</v>
      </c>
      <c r="AW281" s="13" t="s">
        <v>35</v>
      </c>
      <c r="AX281" s="13" t="s">
        <v>79</v>
      </c>
      <c r="AY281" s="187" t="s">
        <v>255</v>
      </c>
    </row>
    <row r="282" s="14" customFormat="1">
      <c r="A282" s="14"/>
      <c r="B282" s="193"/>
      <c r="C282" s="14"/>
      <c r="D282" s="186" t="s">
        <v>265</v>
      </c>
      <c r="E282" s="194" t="s">
        <v>1</v>
      </c>
      <c r="F282" s="195" t="s">
        <v>1155</v>
      </c>
      <c r="G282" s="14"/>
      <c r="H282" s="196">
        <v>2.3250000000000002</v>
      </c>
      <c r="I282" s="197"/>
      <c r="J282" s="14"/>
      <c r="K282" s="14"/>
      <c r="L282" s="193"/>
      <c r="M282" s="198"/>
      <c r="N282" s="199"/>
      <c r="O282" s="199"/>
      <c r="P282" s="199"/>
      <c r="Q282" s="199"/>
      <c r="R282" s="199"/>
      <c r="S282" s="199"/>
      <c r="T282" s="20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194" t="s">
        <v>265</v>
      </c>
      <c r="AU282" s="194" t="s">
        <v>90</v>
      </c>
      <c r="AV282" s="14" t="s">
        <v>90</v>
      </c>
      <c r="AW282" s="14" t="s">
        <v>35</v>
      </c>
      <c r="AX282" s="14" t="s">
        <v>79</v>
      </c>
      <c r="AY282" s="194" t="s">
        <v>255</v>
      </c>
    </row>
    <row r="283" s="15" customFormat="1">
      <c r="A283" s="15"/>
      <c r="B283" s="201"/>
      <c r="C283" s="15"/>
      <c r="D283" s="186" t="s">
        <v>265</v>
      </c>
      <c r="E283" s="202" t="s">
        <v>1</v>
      </c>
      <c r="F283" s="203" t="s">
        <v>269</v>
      </c>
      <c r="G283" s="15"/>
      <c r="H283" s="204">
        <v>2.3250000000000002</v>
      </c>
      <c r="I283" s="205"/>
      <c r="J283" s="15"/>
      <c r="K283" s="15"/>
      <c r="L283" s="201"/>
      <c r="M283" s="206"/>
      <c r="N283" s="207"/>
      <c r="O283" s="207"/>
      <c r="P283" s="207"/>
      <c r="Q283" s="207"/>
      <c r="R283" s="207"/>
      <c r="S283" s="207"/>
      <c r="T283" s="208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02" t="s">
        <v>265</v>
      </c>
      <c r="AU283" s="202" t="s">
        <v>90</v>
      </c>
      <c r="AV283" s="15" t="s">
        <v>270</v>
      </c>
      <c r="AW283" s="15" t="s">
        <v>35</v>
      </c>
      <c r="AX283" s="15" t="s">
        <v>87</v>
      </c>
      <c r="AY283" s="202" t="s">
        <v>255</v>
      </c>
    </row>
    <row r="284" s="2" customFormat="1" ht="37.8" customHeight="1">
      <c r="A284" s="38"/>
      <c r="B284" s="171"/>
      <c r="C284" s="172" t="s">
        <v>442</v>
      </c>
      <c r="D284" s="172" t="s">
        <v>258</v>
      </c>
      <c r="E284" s="173" t="s">
        <v>1156</v>
      </c>
      <c r="F284" s="174" t="s">
        <v>1157</v>
      </c>
      <c r="G284" s="175" t="s">
        <v>261</v>
      </c>
      <c r="H284" s="176">
        <v>2</v>
      </c>
      <c r="I284" s="177"/>
      <c r="J284" s="178">
        <f>ROUND(I284*H284,2)</f>
        <v>0</v>
      </c>
      <c r="K284" s="174" t="s">
        <v>262</v>
      </c>
      <c r="L284" s="39"/>
      <c r="M284" s="179" t="s">
        <v>1</v>
      </c>
      <c r="N284" s="180" t="s">
        <v>44</v>
      </c>
      <c r="O284" s="77"/>
      <c r="P284" s="181">
        <f>O284*H284</f>
        <v>0</v>
      </c>
      <c r="Q284" s="181">
        <v>0.00109</v>
      </c>
      <c r="R284" s="181">
        <f>Q284*H284</f>
        <v>0.0021800000000000001</v>
      </c>
      <c r="S284" s="181">
        <v>0</v>
      </c>
      <c r="T284" s="18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83" t="s">
        <v>263</v>
      </c>
      <c r="AT284" s="183" t="s">
        <v>258</v>
      </c>
      <c r="AU284" s="183" t="s">
        <v>90</v>
      </c>
      <c r="AY284" s="19" t="s">
        <v>255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19" t="s">
        <v>87</v>
      </c>
      <c r="BK284" s="184">
        <f>ROUND(I284*H284,2)</f>
        <v>0</v>
      </c>
      <c r="BL284" s="19" t="s">
        <v>263</v>
      </c>
      <c r="BM284" s="183" t="s">
        <v>1158</v>
      </c>
    </row>
    <row r="285" s="14" customFormat="1">
      <c r="A285" s="14"/>
      <c r="B285" s="193"/>
      <c r="C285" s="14"/>
      <c r="D285" s="186" t="s">
        <v>265</v>
      </c>
      <c r="E285" s="194" t="s">
        <v>1</v>
      </c>
      <c r="F285" s="195" t="s">
        <v>90</v>
      </c>
      <c r="G285" s="14"/>
      <c r="H285" s="196">
        <v>2</v>
      </c>
      <c r="I285" s="197"/>
      <c r="J285" s="14"/>
      <c r="K285" s="14"/>
      <c r="L285" s="193"/>
      <c r="M285" s="198"/>
      <c r="N285" s="199"/>
      <c r="O285" s="199"/>
      <c r="P285" s="199"/>
      <c r="Q285" s="199"/>
      <c r="R285" s="199"/>
      <c r="S285" s="199"/>
      <c r="T285" s="20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194" t="s">
        <v>265</v>
      </c>
      <c r="AU285" s="194" t="s">
        <v>90</v>
      </c>
      <c r="AV285" s="14" t="s">
        <v>90</v>
      </c>
      <c r="AW285" s="14" t="s">
        <v>35</v>
      </c>
      <c r="AX285" s="14" t="s">
        <v>87</v>
      </c>
      <c r="AY285" s="194" t="s">
        <v>255</v>
      </c>
    </row>
    <row r="286" s="2" customFormat="1" ht="33" customHeight="1">
      <c r="A286" s="38"/>
      <c r="B286" s="171"/>
      <c r="C286" s="172" t="s">
        <v>446</v>
      </c>
      <c r="D286" s="172" t="s">
        <v>258</v>
      </c>
      <c r="E286" s="173" t="s">
        <v>1159</v>
      </c>
      <c r="F286" s="174" t="s">
        <v>1160</v>
      </c>
      <c r="G286" s="175" t="s">
        <v>693</v>
      </c>
      <c r="H286" s="176">
        <v>2.3250000000000002</v>
      </c>
      <c r="I286" s="177"/>
      <c r="J286" s="178">
        <f>ROUND(I286*H286,2)</f>
        <v>0</v>
      </c>
      <c r="K286" s="174" t="s">
        <v>262</v>
      </c>
      <c r="L286" s="39"/>
      <c r="M286" s="179" t="s">
        <v>1</v>
      </c>
      <c r="N286" s="180" t="s">
        <v>44</v>
      </c>
      <c r="O286" s="77"/>
      <c r="P286" s="181">
        <f>O286*H286</f>
        <v>0</v>
      </c>
      <c r="Q286" s="181">
        <v>0.0044999999999999997</v>
      </c>
      <c r="R286" s="181">
        <f>Q286*H286</f>
        <v>0.0104625</v>
      </c>
      <c r="S286" s="181">
        <v>0</v>
      </c>
      <c r="T286" s="18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83" t="s">
        <v>263</v>
      </c>
      <c r="AT286" s="183" t="s">
        <v>258</v>
      </c>
      <c r="AU286" s="183" t="s">
        <v>90</v>
      </c>
      <c r="AY286" s="19" t="s">
        <v>255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19" t="s">
        <v>87</v>
      </c>
      <c r="BK286" s="184">
        <f>ROUND(I286*H286,2)</f>
        <v>0</v>
      </c>
      <c r="BL286" s="19" t="s">
        <v>263</v>
      </c>
      <c r="BM286" s="183" t="s">
        <v>1161</v>
      </c>
    </row>
    <row r="287" s="13" customFormat="1">
      <c r="A287" s="13"/>
      <c r="B287" s="185"/>
      <c r="C287" s="13"/>
      <c r="D287" s="186" t="s">
        <v>265</v>
      </c>
      <c r="E287" s="187" t="s">
        <v>1</v>
      </c>
      <c r="F287" s="188" t="s">
        <v>1066</v>
      </c>
      <c r="G287" s="13"/>
      <c r="H287" s="187" t="s">
        <v>1</v>
      </c>
      <c r="I287" s="189"/>
      <c r="J287" s="13"/>
      <c r="K287" s="13"/>
      <c r="L287" s="185"/>
      <c r="M287" s="190"/>
      <c r="N287" s="191"/>
      <c r="O287" s="191"/>
      <c r="P287" s="191"/>
      <c r="Q287" s="191"/>
      <c r="R287" s="191"/>
      <c r="S287" s="191"/>
      <c r="T287" s="19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87" t="s">
        <v>265</v>
      </c>
      <c r="AU287" s="187" t="s">
        <v>90</v>
      </c>
      <c r="AV287" s="13" t="s">
        <v>87</v>
      </c>
      <c r="AW287" s="13" t="s">
        <v>35</v>
      </c>
      <c r="AX287" s="13" t="s">
        <v>79</v>
      </c>
      <c r="AY287" s="187" t="s">
        <v>255</v>
      </c>
    </row>
    <row r="288" s="14" customFormat="1">
      <c r="A288" s="14"/>
      <c r="B288" s="193"/>
      <c r="C288" s="14"/>
      <c r="D288" s="186" t="s">
        <v>265</v>
      </c>
      <c r="E288" s="194" t="s">
        <v>1</v>
      </c>
      <c r="F288" s="195" t="s">
        <v>1155</v>
      </c>
      <c r="G288" s="14"/>
      <c r="H288" s="196">
        <v>2.3250000000000002</v>
      </c>
      <c r="I288" s="197"/>
      <c r="J288" s="14"/>
      <c r="K288" s="14"/>
      <c r="L288" s="193"/>
      <c r="M288" s="198"/>
      <c r="N288" s="199"/>
      <c r="O288" s="199"/>
      <c r="P288" s="199"/>
      <c r="Q288" s="199"/>
      <c r="R288" s="199"/>
      <c r="S288" s="199"/>
      <c r="T288" s="20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194" t="s">
        <v>265</v>
      </c>
      <c r="AU288" s="194" t="s">
        <v>90</v>
      </c>
      <c r="AV288" s="14" t="s">
        <v>90</v>
      </c>
      <c r="AW288" s="14" t="s">
        <v>35</v>
      </c>
      <c r="AX288" s="14" t="s">
        <v>79</v>
      </c>
      <c r="AY288" s="194" t="s">
        <v>255</v>
      </c>
    </row>
    <row r="289" s="15" customFormat="1">
      <c r="A289" s="15"/>
      <c r="B289" s="201"/>
      <c r="C289" s="15"/>
      <c r="D289" s="186" t="s">
        <v>265</v>
      </c>
      <c r="E289" s="202" t="s">
        <v>1</v>
      </c>
      <c r="F289" s="203" t="s">
        <v>269</v>
      </c>
      <c r="G289" s="15"/>
      <c r="H289" s="204">
        <v>2.3250000000000002</v>
      </c>
      <c r="I289" s="205"/>
      <c r="J289" s="15"/>
      <c r="K289" s="15"/>
      <c r="L289" s="201"/>
      <c r="M289" s="206"/>
      <c r="N289" s="207"/>
      <c r="O289" s="207"/>
      <c r="P289" s="207"/>
      <c r="Q289" s="207"/>
      <c r="R289" s="207"/>
      <c r="S289" s="207"/>
      <c r="T289" s="208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02" t="s">
        <v>265</v>
      </c>
      <c r="AU289" s="202" t="s">
        <v>90</v>
      </c>
      <c r="AV289" s="15" t="s">
        <v>270</v>
      </c>
      <c r="AW289" s="15" t="s">
        <v>35</v>
      </c>
      <c r="AX289" s="15" t="s">
        <v>87</v>
      </c>
      <c r="AY289" s="202" t="s">
        <v>255</v>
      </c>
    </row>
    <row r="290" s="2" customFormat="1" ht="37.8" customHeight="1">
      <c r="A290" s="38"/>
      <c r="B290" s="171"/>
      <c r="C290" s="172" t="s">
        <v>450</v>
      </c>
      <c r="D290" s="172" t="s">
        <v>258</v>
      </c>
      <c r="E290" s="173" t="s">
        <v>1162</v>
      </c>
      <c r="F290" s="174" t="s">
        <v>1163</v>
      </c>
      <c r="G290" s="175" t="s">
        <v>693</v>
      </c>
      <c r="H290" s="176">
        <v>2.3250000000000002</v>
      </c>
      <c r="I290" s="177"/>
      <c r="J290" s="178">
        <f>ROUND(I290*H290,2)</f>
        <v>0</v>
      </c>
      <c r="K290" s="174" t="s">
        <v>262</v>
      </c>
      <c r="L290" s="39"/>
      <c r="M290" s="179" t="s">
        <v>1</v>
      </c>
      <c r="N290" s="180" t="s">
        <v>44</v>
      </c>
      <c r="O290" s="77"/>
      <c r="P290" s="181">
        <f>O290*H290</f>
        <v>0</v>
      </c>
      <c r="Q290" s="181">
        <v>0.0054799999999999996</v>
      </c>
      <c r="R290" s="181">
        <f>Q290*H290</f>
        <v>0.012741000000000001</v>
      </c>
      <c r="S290" s="181">
        <v>0</v>
      </c>
      <c r="T290" s="18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83" t="s">
        <v>263</v>
      </c>
      <c r="AT290" s="183" t="s">
        <v>258</v>
      </c>
      <c r="AU290" s="183" t="s">
        <v>90</v>
      </c>
      <c r="AY290" s="19" t="s">
        <v>255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19" t="s">
        <v>87</v>
      </c>
      <c r="BK290" s="184">
        <f>ROUND(I290*H290,2)</f>
        <v>0</v>
      </c>
      <c r="BL290" s="19" t="s">
        <v>263</v>
      </c>
      <c r="BM290" s="183" t="s">
        <v>1164</v>
      </c>
    </row>
    <row r="291" s="13" customFormat="1">
      <c r="A291" s="13"/>
      <c r="B291" s="185"/>
      <c r="C291" s="13"/>
      <c r="D291" s="186" t="s">
        <v>265</v>
      </c>
      <c r="E291" s="187" t="s">
        <v>1</v>
      </c>
      <c r="F291" s="188" t="s">
        <v>1066</v>
      </c>
      <c r="G291" s="13"/>
      <c r="H291" s="187" t="s">
        <v>1</v>
      </c>
      <c r="I291" s="189"/>
      <c r="J291" s="13"/>
      <c r="K291" s="13"/>
      <c r="L291" s="185"/>
      <c r="M291" s="190"/>
      <c r="N291" s="191"/>
      <c r="O291" s="191"/>
      <c r="P291" s="191"/>
      <c r="Q291" s="191"/>
      <c r="R291" s="191"/>
      <c r="S291" s="191"/>
      <c r="T291" s="19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87" t="s">
        <v>265</v>
      </c>
      <c r="AU291" s="187" t="s">
        <v>90</v>
      </c>
      <c r="AV291" s="13" t="s">
        <v>87</v>
      </c>
      <c r="AW291" s="13" t="s">
        <v>35</v>
      </c>
      <c r="AX291" s="13" t="s">
        <v>79</v>
      </c>
      <c r="AY291" s="187" t="s">
        <v>255</v>
      </c>
    </row>
    <row r="292" s="14" customFormat="1">
      <c r="A292" s="14"/>
      <c r="B292" s="193"/>
      <c r="C292" s="14"/>
      <c r="D292" s="186" t="s">
        <v>265</v>
      </c>
      <c r="E292" s="194" t="s">
        <v>1</v>
      </c>
      <c r="F292" s="195" t="s">
        <v>1155</v>
      </c>
      <c r="G292" s="14"/>
      <c r="H292" s="196">
        <v>2.3250000000000002</v>
      </c>
      <c r="I292" s="197"/>
      <c r="J292" s="14"/>
      <c r="K292" s="14"/>
      <c r="L292" s="193"/>
      <c r="M292" s="198"/>
      <c r="N292" s="199"/>
      <c r="O292" s="199"/>
      <c r="P292" s="199"/>
      <c r="Q292" s="199"/>
      <c r="R292" s="199"/>
      <c r="S292" s="199"/>
      <c r="T292" s="20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194" t="s">
        <v>265</v>
      </c>
      <c r="AU292" s="194" t="s">
        <v>90</v>
      </c>
      <c r="AV292" s="14" t="s">
        <v>90</v>
      </c>
      <c r="AW292" s="14" t="s">
        <v>35</v>
      </c>
      <c r="AX292" s="14" t="s">
        <v>79</v>
      </c>
      <c r="AY292" s="194" t="s">
        <v>255</v>
      </c>
    </row>
    <row r="293" s="15" customFormat="1">
      <c r="A293" s="15"/>
      <c r="B293" s="201"/>
      <c r="C293" s="15"/>
      <c r="D293" s="186" t="s">
        <v>265</v>
      </c>
      <c r="E293" s="202" t="s">
        <v>1</v>
      </c>
      <c r="F293" s="203" t="s">
        <v>269</v>
      </c>
      <c r="G293" s="15"/>
      <c r="H293" s="204">
        <v>2.3250000000000002</v>
      </c>
      <c r="I293" s="205"/>
      <c r="J293" s="15"/>
      <c r="K293" s="15"/>
      <c r="L293" s="201"/>
      <c r="M293" s="206"/>
      <c r="N293" s="207"/>
      <c r="O293" s="207"/>
      <c r="P293" s="207"/>
      <c r="Q293" s="207"/>
      <c r="R293" s="207"/>
      <c r="S293" s="207"/>
      <c r="T293" s="208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02" t="s">
        <v>265</v>
      </c>
      <c r="AU293" s="202" t="s">
        <v>90</v>
      </c>
      <c r="AV293" s="15" t="s">
        <v>270</v>
      </c>
      <c r="AW293" s="15" t="s">
        <v>35</v>
      </c>
      <c r="AX293" s="15" t="s">
        <v>87</v>
      </c>
      <c r="AY293" s="202" t="s">
        <v>255</v>
      </c>
    </row>
    <row r="294" s="2" customFormat="1" ht="24.15" customHeight="1">
      <c r="A294" s="38"/>
      <c r="B294" s="171"/>
      <c r="C294" s="209" t="s">
        <v>454</v>
      </c>
      <c r="D294" s="209" t="s">
        <v>277</v>
      </c>
      <c r="E294" s="210" t="s">
        <v>1165</v>
      </c>
      <c r="F294" s="211" t="s">
        <v>1166</v>
      </c>
      <c r="G294" s="212" t="s">
        <v>693</v>
      </c>
      <c r="H294" s="213">
        <v>2.6739999999999999</v>
      </c>
      <c r="I294" s="214"/>
      <c r="J294" s="215">
        <f>ROUND(I294*H294,2)</f>
        <v>0</v>
      </c>
      <c r="K294" s="211" t="s">
        <v>262</v>
      </c>
      <c r="L294" s="216"/>
      <c r="M294" s="217" t="s">
        <v>1</v>
      </c>
      <c r="N294" s="218" t="s">
        <v>44</v>
      </c>
      <c r="O294" s="77"/>
      <c r="P294" s="181">
        <f>O294*H294</f>
        <v>0</v>
      </c>
      <c r="Q294" s="181">
        <v>0.01457</v>
      </c>
      <c r="R294" s="181">
        <f>Q294*H294</f>
        <v>0.038960179999999997</v>
      </c>
      <c r="S294" s="181">
        <v>0</v>
      </c>
      <c r="T294" s="18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83" t="s">
        <v>397</v>
      </c>
      <c r="AT294" s="183" t="s">
        <v>277</v>
      </c>
      <c r="AU294" s="183" t="s">
        <v>90</v>
      </c>
      <c r="AY294" s="19" t="s">
        <v>255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19" t="s">
        <v>87</v>
      </c>
      <c r="BK294" s="184">
        <f>ROUND(I294*H294,2)</f>
        <v>0</v>
      </c>
      <c r="BL294" s="19" t="s">
        <v>263</v>
      </c>
      <c r="BM294" s="183" t="s">
        <v>1167</v>
      </c>
    </row>
    <row r="295" s="14" customFormat="1">
      <c r="A295" s="14"/>
      <c r="B295" s="193"/>
      <c r="C295" s="14"/>
      <c r="D295" s="186" t="s">
        <v>265</v>
      </c>
      <c r="E295" s="194" t="s">
        <v>1</v>
      </c>
      <c r="F295" s="195" t="s">
        <v>1168</v>
      </c>
      <c r="G295" s="14"/>
      <c r="H295" s="196">
        <v>2.6739999999999999</v>
      </c>
      <c r="I295" s="197"/>
      <c r="J295" s="14"/>
      <c r="K295" s="14"/>
      <c r="L295" s="193"/>
      <c r="M295" s="198"/>
      <c r="N295" s="199"/>
      <c r="O295" s="199"/>
      <c r="P295" s="199"/>
      <c r="Q295" s="199"/>
      <c r="R295" s="199"/>
      <c r="S295" s="199"/>
      <c r="T295" s="20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194" t="s">
        <v>265</v>
      </c>
      <c r="AU295" s="194" t="s">
        <v>90</v>
      </c>
      <c r="AV295" s="14" t="s">
        <v>90</v>
      </c>
      <c r="AW295" s="14" t="s">
        <v>35</v>
      </c>
      <c r="AX295" s="14" t="s">
        <v>87</v>
      </c>
      <c r="AY295" s="194" t="s">
        <v>255</v>
      </c>
    </row>
    <row r="296" s="2" customFormat="1" ht="37.8" customHeight="1">
      <c r="A296" s="38"/>
      <c r="B296" s="171"/>
      <c r="C296" s="172" t="s">
        <v>458</v>
      </c>
      <c r="D296" s="172" t="s">
        <v>258</v>
      </c>
      <c r="E296" s="173" t="s">
        <v>1169</v>
      </c>
      <c r="F296" s="174" t="s">
        <v>1170</v>
      </c>
      <c r="G296" s="175" t="s">
        <v>693</v>
      </c>
      <c r="H296" s="176">
        <v>2.3250000000000002</v>
      </c>
      <c r="I296" s="177"/>
      <c r="J296" s="178">
        <f>ROUND(I296*H296,2)</f>
        <v>0</v>
      </c>
      <c r="K296" s="174" t="s">
        <v>262</v>
      </c>
      <c r="L296" s="39"/>
      <c r="M296" s="179" t="s">
        <v>1</v>
      </c>
      <c r="N296" s="180" t="s">
        <v>44</v>
      </c>
      <c r="O296" s="77"/>
      <c r="P296" s="181">
        <f>O296*H296</f>
        <v>0</v>
      </c>
      <c r="Q296" s="181">
        <v>0</v>
      </c>
      <c r="R296" s="181">
        <f>Q296*H296</f>
        <v>0</v>
      </c>
      <c r="S296" s="181">
        <v>0</v>
      </c>
      <c r="T296" s="18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83" t="s">
        <v>263</v>
      </c>
      <c r="AT296" s="183" t="s">
        <v>258</v>
      </c>
      <c r="AU296" s="183" t="s">
        <v>90</v>
      </c>
      <c r="AY296" s="19" t="s">
        <v>255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19" t="s">
        <v>87</v>
      </c>
      <c r="BK296" s="184">
        <f>ROUND(I296*H296,2)</f>
        <v>0</v>
      </c>
      <c r="BL296" s="19" t="s">
        <v>263</v>
      </c>
      <c r="BM296" s="183" t="s">
        <v>1171</v>
      </c>
    </row>
    <row r="297" s="13" customFormat="1">
      <c r="A297" s="13"/>
      <c r="B297" s="185"/>
      <c r="C297" s="13"/>
      <c r="D297" s="186" t="s">
        <v>265</v>
      </c>
      <c r="E297" s="187" t="s">
        <v>1</v>
      </c>
      <c r="F297" s="188" t="s">
        <v>1066</v>
      </c>
      <c r="G297" s="13"/>
      <c r="H297" s="187" t="s">
        <v>1</v>
      </c>
      <c r="I297" s="189"/>
      <c r="J297" s="13"/>
      <c r="K297" s="13"/>
      <c r="L297" s="185"/>
      <c r="M297" s="190"/>
      <c r="N297" s="191"/>
      <c r="O297" s="191"/>
      <c r="P297" s="191"/>
      <c r="Q297" s="191"/>
      <c r="R297" s="191"/>
      <c r="S297" s="191"/>
      <c r="T297" s="19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87" t="s">
        <v>265</v>
      </c>
      <c r="AU297" s="187" t="s">
        <v>90</v>
      </c>
      <c r="AV297" s="13" t="s">
        <v>87</v>
      </c>
      <c r="AW297" s="13" t="s">
        <v>35</v>
      </c>
      <c r="AX297" s="13" t="s">
        <v>79</v>
      </c>
      <c r="AY297" s="187" t="s">
        <v>255</v>
      </c>
    </row>
    <row r="298" s="14" customFormat="1">
      <c r="A298" s="14"/>
      <c r="B298" s="193"/>
      <c r="C298" s="14"/>
      <c r="D298" s="186" t="s">
        <v>265</v>
      </c>
      <c r="E298" s="194" t="s">
        <v>1</v>
      </c>
      <c r="F298" s="195" t="s">
        <v>1155</v>
      </c>
      <c r="G298" s="14"/>
      <c r="H298" s="196">
        <v>2.3250000000000002</v>
      </c>
      <c r="I298" s="197"/>
      <c r="J298" s="14"/>
      <c r="K298" s="14"/>
      <c r="L298" s="193"/>
      <c r="M298" s="198"/>
      <c r="N298" s="199"/>
      <c r="O298" s="199"/>
      <c r="P298" s="199"/>
      <c r="Q298" s="199"/>
      <c r="R298" s="199"/>
      <c r="S298" s="199"/>
      <c r="T298" s="20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194" t="s">
        <v>265</v>
      </c>
      <c r="AU298" s="194" t="s">
        <v>90</v>
      </c>
      <c r="AV298" s="14" t="s">
        <v>90</v>
      </c>
      <c r="AW298" s="14" t="s">
        <v>35</v>
      </c>
      <c r="AX298" s="14" t="s">
        <v>79</v>
      </c>
      <c r="AY298" s="194" t="s">
        <v>255</v>
      </c>
    </row>
    <row r="299" s="15" customFormat="1">
      <c r="A299" s="15"/>
      <c r="B299" s="201"/>
      <c r="C299" s="15"/>
      <c r="D299" s="186" t="s">
        <v>265</v>
      </c>
      <c r="E299" s="202" t="s">
        <v>1</v>
      </c>
      <c r="F299" s="203" t="s">
        <v>269</v>
      </c>
      <c r="G299" s="15"/>
      <c r="H299" s="204">
        <v>2.3250000000000002</v>
      </c>
      <c r="I299" s="205"/>
      <c r="J299" s="15"/>
      <c r="K299" s="15"/>
      <c r="L299" s="201"/>
      <c r="M299" s="206"/>
      <c r="N299" s="207"/>
      <c r="O299" s="207"/>
      <c r="P299" s="207"/>
      <c r="Q299" s="207"/>
      <c r="R299" s="207"/>
      <c r="S299" s="207"/>
      <c r="T299" s="208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02" t="s">
        <v>265</v>
      </c>
      <c r="AU299" s="202" t="s">
        <v>90</v>
      </c>
      <c r="AV299" s="15" t="s">
        <v>270</v>
      </c>
      <c r="AW299" s="15" t="s">
        <v>35</v>
      </c>
      <c r="AX299" s="15" t="s">
        <v>87</v>
      </c>
      <c r="AY299" s="202" t="s">
        <v>255</v>
      </c>
    </row>
    <row r="300" s="2" customFormat="1" ht="21.75" customHeight="1">
      <c r="A300" s="38"/>
      <c r="B300" s="171"/>
      <c r="C300" s="172" t="s">
        <v>462</v>
      </c>
      <c r="D300" s="172" t="s">
        <v>258</v>
      </c>
      <c r="E300" s="173" t="s">
        <v>1172</v>
      </c>
      <c r="F300" s="174" t="s">
        <v>1173</v>
      </c>
      <c r="G300" s="175" t="s">
        <v>693</v>
      </c>
      <c r="H300" s="176">
        <v>2.3250000000000002</v>
      </c>
      <c r="I300" s="177"/>
      <c r="J300" s="178">
        <f>ROUND(I300*H300,2)</f>
        <v>0</v>
      </c>
      <c r="K300" s="174" t="s">
        <v>262</v>
      </c>
      <c r="L300" s="39"/>
      <c r="M300" s="179" t="s">
        <v>1</v>
      </c>
      <c r="N300" s="180" t="s">
        <v>44</v>
      </c>
      <c r="O300" s="77"/>
      <c r="P300" s="181">
        <f>O300*H300</f>
        <v>0</v>
      </c>
      <c r="Q300" s="181">
        <v>0</v>
      </c>
      <c r="R300" s="181">
        <f>Q300*H300</f>
        <v>0</v>
      </c>
      <c r="S300" s="181">
        <v>0.027199999999999998</v>
      </c>
      <c r="T300" s="182">
        <f>S300*H300</f>
        <v>0.063240000000000005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83" t="s">
        <v>263</v>
      </c>
      <c r="AT300" s="183" t="s">
        <v>258</v>
      </c>
      <c r="AU300" s="183" t="s">
        <v>90</v>
      </c>
      <c r="AY300" s="19" t="s">
        <v>255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19" t="s">
        <v>87</v>
      </c>
      <c r="BK300" s="184">
        <f>ROUND(I300*H300,2)</f>
        <v>0</v>
      </c>
      <c r="BL300" s="19" t="s">
        <v>263</v>
      </c>
      <c r="BM300" s="183" t="s">
        <v>1174</v>
      </c>
    </row>
    <row r="301" s="13" customFormat="1">
      <c r="A301" s="13"/>
      <c r="B301" s="185"/>
      <c r="C301" s="13"/>
      <c r="D301" s="186" t="s">
        <v>265</v>
      </c>
      <c r="E301" s="187" t="s">
        <v>1</v>
      </c>
      <c r="F301" s="188" t="s">
        <v>1066</v>
      </c>
      <c r="G301" s="13"/>
      <c r="H301" s="187" t="s">
        <v>1</v>
      </c>
      <c r="I301" s="189"/>
      <c r="J301" s="13"/>
      <c r="K301" s="13"/>
      <c r="L301" s="185"/>
      <c r="M301" s="190"/>
      <c r="N301" s="191"/>
      <c r="O301" s="191"/>
      <c r="P301" s="191"/>
      <c r="Q301" s="191"/>
      <c r="R301" s="191"/>
      <c r="S301" s="191"/>
      <c r="T301" s="19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87" t="s">
        <v>265</v>
      </c>
      <c r="AU301" s="187" t="s">
        <v>90</v>
      </c>
      <c r="AV301" s="13" t="s">
        <v>87</v>
      </c>
      <c r="AW301" s="13" t="s">
        <v>35</v>
      </c>
      <c r="AX301" s="13" t="s">
        <v>79</v>
      </c>
      <c r="AY301" s="187" t="s">
        <v>255</v>
      </c>
    </row>
    <row r="302" s="14" customFormat="1">
      <c r="A302" s="14"/>
      <c r="B302" s="193"/>
      <c r="C302" s="14"/>
      <c r="D302" s="186" t="s">
        <v>265</v>
      </c>
      <c r="E302" s="194" t="s">
        <v>1</v>
      </c>
      <c r="F302" s="195" t="s">
        <v>1155</v>
      </c>
      <c r="G302" s="14"/>
      <c r="H302" s="196">
        <v>2.3250000000000002</v>
      </c>
      <c r="I302" s="197"/>
      <c r="J302" s="14"/>
      <c r="K302" s="14"/>
      <c r="L302" s="193"/>
      <c r="M302" s="198"/>
      <c r="N302" s="199"/>
      <c r="O302" s="199"/>
      <c r="P302" s="199"/>
      <c r="Q302" s="199"/>
      <c r="R302" s="199"/>
      <c r="S302" s="199"/>
      <c r="T302" s="20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194" t="s">
        <v>265</v>
      </c>
      <c r="AU302" s="194" t="s">
        <v>90</v>
      </c>
      <c r="AV302" s="14" t="s">
        <v>90</v>
      </c>
      <c r="AW302" s="14" t="s">
        <v>35</v>
      </c>
      <c r="AX302" s="14" t="s">
        <v>79</v>
      </c>
      <c r="AY302" s="194" t="s">
        <v>255</v>
      </c>
    </row>
    <row r="303" s="15" customFormat="1">
      <c r="A303" s="15"/>
      <c r="B303" s="201"/>
      <c r="C303" s="15"/>
      <c r="D303" s="186" t="s">
        <v>265</v>
      </c>
      <c r="E303" s="202" t="s">
        <v>1</v>
      </c>
      <c r="F303" s="203" t="s">
        <v>269</v>
      </c>
      <c r="G303" s="15"/>
      <c r="H303" s="204">
        <v>2.3250000000000002</v>
      </c>
      <c r="I303" s="205"/>
      <c r="J303" s="15"/>
      <c r="K303" s="15"/>
      <c r="L303" s="201"/>
      <c r="M303" s="206"/>
      <c r="N303" s="207"/>
      <c r="O303" s="207"/>
      <c r="P303" s="207"/>
      <c r="Q303" s="207"/>
      <c r="R303" s="207"/>
      <c r="S303" s="207"/>
      <c r="T303" s="20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02" t="s">
        <v>265</v>
      </c>
      <c r="AU303" s="202" t="s">
        <v>90</v>
      </c>
      <c r="AV303" s="15" t="s">
        <v>270</v>
      </c>
      <c r="AW303" s="15" t="s">
        <v>35</v>
      </c>
      <c r="AX303" s="15" t="s">
        <v>87</v>
      </c>
      <c r="AY303" s="202" t="s">
        <v>255</v>
      </c>
    </row>
    <row r="304" s="2" customFormat="1" ht="33" customHeight="1">
      <c r="A304" s="38"/>
      <c r="B304" s="171"/>
      <c r="C304" s="172" t="s">
        <v>466</v>
      </c>
      <c r="D304" s="172" t="s">
        <v>258</v>
      </c>
      <c r="E304" s="173" t="s">
        <v>1175</v>
      </c>
      <c r="F304" s="174" t="s">
        <v>1176</v>
      </c>
      <c r="G304" s="175" t="s">
        <v>297</v>
      </c>
      <c r="H304" s="176">
        <v>4.5499999999999998</v>
      </c>
      <c r="I304" s="177"/>
      <c r="J304" s="178">
        <f>ROUND(I304*H304,2)</f>
        <v>0</v>
      </c>
      <c r="K304" s="174" t="s">
        <v>262</v>
      </c>
      <c r="L304" s="39"/>
      <c r="M304" s="179" t="s">
        <v>1</v>
      </c>
      <c r="N304" s="180" t="s">
        <v>44</v>
      </c>
      <c r="O304" s="77"/>
      <c r="P304" s="181">
        <f>O304*H304</f>
        <v>0</v>
      </c>
      <c r="Q304" s="181">
        <v>0.00018000000000000001</v>
      </c>
      <c r="R304" s="181">
        <f>Q304*H304</f>
        <v>0.00081900000000000007</v>
      </c>
      <c r="S304" s="181">
        <v>0</v>
      </c>
      <c r="T304" s="18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83" t="s">
        <v>263</v>
      </c>
      <c r="AT304" s="183" t="s">
        <v>258</v>
      </c>
      <c r="AU304" s="183" t="s">
        <v>90</v>
      </c>
      <c r="AY304" s="19" t="s">
        <v>255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19" t="s">
        <v>87</v>
      </c>
      <c r="BK304" s="184">
        <f>ROUND(I304*H304,2)</f>
        <v>0</v>
      </c>
      <c r="BL304" s="19" t="s">
        <v>263</v>
      </c>
      <c r="BM304" s="183" t="s">
        <v>1177</v>
      </c>
    </row>
    <row r="305" s="13" customFormat="1">
      <c r="A305" s="13"/>
      <c r="B305" s="185"/>
      <c r="C305" s="13"/>
      <c r="D305" s="186" t="s">
        <v>265</v>
      </c>
      <c r="E305" s="187" t="s">
        <v>1</v>
      </c>
      <c r="F305" s="188" t="s">
        <v>1066</v>
      </c>
      <c r="G305" s="13"/>
      <c r="H305" s="187" t="s">
        <v>1</v>
      </c>
      <c r="I305" s="189"/>
      <c r="J305" s="13"/>
      <c r="K305" s="13"/>
      <c r="L305" s="185"/>
      <c r="M305" s="190"/>
      <c r="N305" s="191"/>
      <c r="O305" s="191"/>
      <c r="P305" s="191"/>
      <c r="Q305" s="191"/>
      <c r="R305" s="191"/>
      <c r="S305" s="191"/>
      <c r="T305" s="19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87" t="s">
        <v>265</v>
      </c>
      <c r="AU305" s="187" t="s">
        <v>90</v>
      </c>
      <c r="AV305" s="13" t="s">
        <v>87</v>
      </c>
      <c r="AW305" s="13" t="s">
        <v>35</v>
      </c>
      <c r="AX305" s="13" t="s">
        <v>79</v>
      </c>
      <c r="AY305" s="187" t="s">
        <v>255</v>
      </c>
    </row>
    <row r="306" s="14" customFormat="1">
      <c r="A306" s="14"/>
      <c r="B306" s="193"/>
      <c r="C306" s="14"/>
      <c r="D306" s="186" t="s">
        <v>265</v>
      </c>
      <c r="E306" s="194" t="s">
        <v>1</v>
      </c>
      <c r="F306" s="195" t="s">
        <v>1178</v>
      </c>
      <c r="G306" s="14"/>
      <c r="H306" s="196">
        <v>4.5499999999999998</v>
      </c>
      <c r="I306" s="197"/>
      <c r="J306" s="14"/>
      <c r="K306" s="14"/>
      <c r="L306" s="193"/>
      <c r="M306" s="198"/>
      <c r="N306" s="199"/>
      <c r="O306" s="199"/>
      <c r="P306" s="199"/>
      <c r="Q306" s="199"/>
      <c r="R306" s="199"/>
      <c r="S306" s="199"/>
      <c r="T306" s="20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194" t="s">
        <v>265</v>
      </c>
      <c r="AU306" s="194" t="s">
        <v>90</v>
      </c>
      <c r="AV306" s="14" t="s">
        <v>90</v>
      </c>
      <c r="AW306" s="14" t="s">
        <v>35</v>
      </c>
      <c r="AX306" s="14" t="s">
        <v>79</v>
      </c>
      <c r="AY306" s="194" t="s">
        <v>255</v>
      </c>
    </row>
    <row r="307" s="15" customFormat="1">
      <c r="A307" s="15"/>
      <c r="B307" s="201"/>
      <c r="C307" s="15"/>
      <c r="D307" s="186" t="s">
        <v>265</v>
      </c>
      <c r="E307" s="202" t="s">
        <v>1</v>
      </c>
      <c r="F307" s="203" t="s">
        <v>269</v>
      </c>
      <c r="G307" s="15"/>
      <c r="H307" s="204">
        <v>4.5499999999999998</v>
      </c>
      <c r="I307" s="205"/>
      <c r="J307" s="15"/>
      <c r="K307" s="15"/>
      <c r="L307" s="201"/>
      <c r="M307" s="206"/>
      <c r="N307" s="207"/>
      <c r="O307" s="207"/>
      <c r="P307" s="207"/>
      <c r="Q307" s="207"/>
      <c r="R307" s="207"/>
      <c r="S307" s="207"/>
      <c r="T307" s="208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02" t="s">
        <v>265</v>
      </c>
      <c r="AU307" s="202" t="s">
        <v>90</v>
      </c>
      <c r="AV307" s="15" t="s">
        <v>270</v>
      </c>
      <c r="AW307" s="15" t="s">
        <v>35</v>
      </c>
      <c r="AX307" s="15" t="s">
        <v>87</v>
      </c>
      <c r="AY307" s="202" t="s">
        <v>255</v>
      </c>
    </row>
    <row r="308" s="2" customFormat="1" ht="16.5" customHeight="1">
      <c r="A308" s="38"/>
      <c r="B308" s="171"/>
      <c r="C308" s="209" t="s">
        <v>470</v>
      </c>
      <c r="D308" s="209" t="s">
        <v>277</v>
      </c>
      <c r="E308" s="210" t="s">
        <v>1179</v>
      </c>
      <c r="F308" s="211" t="s">
        <v>1180</v>
      </c>
      <c r="G308" s="212" t="s">
        <v>297</v>
      </c>
      <c r="H308" s="213">
        <v>5.0049999999999999</v>
      </c>
      <c r="I308" s="214"/>
      <c r="J308" s="215">
        <f>ROUND(I308*H308,2)</f>
        <v>0</v>
      </c>
      <c r="K308" s="211" t="s">
        <v>262</v>
      </c>
      <c r="L308" s="216"/>
      <c r="M308" s="217" t="s">
        <v>1</v>
      </c>
      <c r="N308" s="218" t="s">
        <v>44</v>
      </c>
      <c r="O308" s="77"/>
      <c r="P308" s="181">
        <f>O308*H308</f>
        <v>0</v>
      </c>
      <c r="Q308" s="181">
        <v>0.00029999999999999997</v>
      </c>
      <c r="R308" s="181">
        <f>Q308*H308</f>
        <v>0.0015014999999999998</v>
      </c>
      <c r="S308" s="181">
        <v>0</v>
      </c>
      <c r="T308" s="18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83" t="s">
        <v>397</v>
      </c>
      <c r="AT308" s="183" t="s">
        <v>277</v>
      </c>
      <c r="AU308" s="183" t="s">
        <v>90</v>
      </c>
      <c r="AY308" s="19" t="s">
        <v>255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19" t="s">
        <v>87</v>
      </c>
      <c r="BK308" s="184">
        <f>ROUND(I308*H308,2)</f>
        <v>0</v>
      </c>
      <c r="BL308" s="19" t="s">
        <v>263</v>
      </c>
      <c r="BM308" s="183" t="s">
        <v>1181</v>
      </c>
    </row>
    <row r="309" s="14" customFormat="1">
      <c r="A309" s="14"/>
      <c r="B309" s="193"/>
      <c r="C309" s="14"/>
      <c r="D309" s="186" t="s">
        <v>265</v>
      </c>
      <c r="E309" s="194" t="s">
        <v>1</v>
      </c>
      <c r="F309" s="195" t="s">
        <v>1182</v>
      </c>
      <c r="G309" s="14"/>
      <c r="H309" s="196">
        <v>5.0049999999999999</v>
      </c>
      <c r="I309" s="197"/>
      <c r="J309" s="14"/>
      <c r="K309" s="14"/>
      <c r="L309" s="193"/>
      <c r="M309" s="198"/>
      <c r="N309" s="199"/>
      <c r="O309" s="199"/>
      <c r="P309" s="199"/>
      <c r="Q309" s="199"/>
      <c r="R309" s="199"/>
      <c r="S309" s="199"/>
      <c r="T309" s="20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194" t="s">
        <v>265</v>
      </c>
      <c r="AU309" s="194" t="s">
        <v>90</v>
      </c>
      <c r="AV309" s="14" t="s">
        <v>90</v>
      </c>
      <c r="AW309" s="14" t="s">
        <v>35</v>
      </c>
      <c r="AX309" s="14" t="s">
        <v>87</v>
      </c>
      <c r="AY309" s="194" t="s">
        <v>255</v>
      </c>
    </row>
    <row r="310" s="2" customFormat="1" ht="24.15" customHeight="1">
      <c r="A310" s="38"/>
      <c r="B310" s="171"/>
      <c r="C310" s="172" t="s">
        <v>356</v>
      </c>
      <c r="D310" s="172" t="s">
        <v>258</v>
      </c>
      <c r="E310" s="173" t="s">
        <v>1183</v>
      </c>
      <c r="F310" s="174" t="s">
        <v>1184</v>
      </c>
      <c r="G310" s="175" t="s">
        <v>693</v>
      </c>
      <c r="H310" s="176">
        <v>2.3250000000000002</v>
      </c>
      <c r="I310" s="177"/>
      <c r="J310" s="178">
        <f>ROUND(I310*H310,2)</f>
        <v>0</v>
      </c>
      <c r="K310" s="174" t="s">
        <v>262</v>
      </c>
      <c r="L310" s="39"/>
      <c r="M310" s="179" t="s">
        <v>1</v>
      </c>
      <c r="N310" s="180" t="s">
        <v>44</v>
      </c>
      <c r="O310" s="77"/>
      <c r="P310" s="181">
        <f>O310*H310</f>
        <v>0</v>
      </c>
      <c r="Q310" s="181">
        <v>5.0000000000000002E-05</v>
      </c>
      <c r="R310" s="181">
        <f>Q310*H310</f>
        <v>0.00011625000000000002</v>
      </c>
      <c r="S310" s="181">
        <v>0</v>
      </c>
      <c r="T310" s="18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83" t="s">
        <v>263</v>
      </c>
      <c r="AT310" s="183" t="s">
        <v>258</v>
      </c>
      <c r="AU310" s="183" t="s">
        <v>90</v>
      </c>
      <c r="AY310" s="19" t="s">
        <v>255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19" t="s">
        <v>87</v>
      </c>
      <c r="BK310" s="184">
        <f>ROUND(I310*H310,2)</f>
        <v>0</v>
      </c>
      <c r="BL310" s="19" t="s">
        <v>263</v>
      </c>
      <c r="BM310" s="183" t="s">
        <v>1185</v>
      </c>
    </row>
    <row r="311" s="13" customFormat="1">
      <c r="A311" s="13"/>
      <c r="B311" s="185"/>
      <c r="C311" s="13"/>
      <c r="D311" s="186" t="s">
        <v>265</v>
      </c>
      <c r="E311" s="187" t="s">
        <v>1</v>
      </c>
      <c r="F311" s="188" t="s">
        <v>1066</v>
      </c>
      <c r="G311" s="13"/>
      <c r="H311" s="187" t="s">
        <v>1</v>
      </c>
      <c r="I311" s="189"/>
      <c r="J311" s="13"/>
      <c r="K311" s="13"/>
      <c r="L311" s="185"/>
      <c r="M311" s="190"/>
      <c r="N311" s="191"/>
      <c r="O311" s="191"/>
      <c r="P311" s="191"/>
      <c r="Q311" s="191"/>
      <c r="R311" s="191"/>
      <c r="S311" s="191"/>
      <c r="T311" s="19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87" t="s">
        <v>265</v>
      </c>
      <c r="AU311" s="187" t="s">
        <v>90</v>
      </c>
      <c r="AV311" s="13" t="s">
        <v>87</v>
      </c>
      <c r="AW311" s="13" t="s">
        <v>35</v>
      </c>
      <c r="AX311" s="13" t="s">
        <v>79</v>
      </c>
      <c r="AY311" s="187" t="s">
        <v>255</v>
      </c>
    </row>
    <row r="312" s="14" customFormat="1">
      <c r="A312" s="14"/>
      <c r="B312" s="193"/>
      <c r="C312" s="14"/>
      <c r="D312" s="186" t="s">
        <v>265</v>
      </c>
      <c r="E312" s="194" t="s">
        <v>1</v>
      </c>
      <c r="F312" s="195" t="s">
        <v>1155</v>
      </c>
      <c r="G312" s="14"/>
      <c r="H312" s="196">
        <v>2.3250000000000002</v>
      </c>
      <c r="I312" s="197"/>
      <c r="J312" s="14"/>
      <c r="K312" s="14"/>
      <c r="L312" s="193"/>
      <c r="M312" s="198"/>
      <c r="N312" s="199"/>
      <c r="O312" s="199"/>
      <c r="P312" s="199"/>
      <c r="Q312" s="199"/>
      <c r="R312" s="199"/>
      <c r="S312" s="199"/>
      <c r="T312" s="20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194" t="s">
        <v>265</v>
      </c>
      <c r="AU312" s="194" t="s">
        <v>90</v>
      </c>
      <c r="AV312" s="14" t="s">
        <v>90</v>
      </c>
      <c r="AW312" s="14" t="s">
        <v>35</v>
      </c>
      <c r="AX312" s="14" t="s">
        <v>79</v>
      </c>
      <c r="AY312" s="194" t="s">
        <v>255</v>
      </c>
    </row>
    <row r="313" s="15" customFormat="1">
      <c r="A313" s="15"/>
      <c r="B313" s="201"/>
      <c r="C313" s="15"/>
      <c r="D313" s="186" t="s">
        <v>265</v>
      </c>
      <c r="E313" s="202" t="s">
        <v>1</v>
      </c>
      <c r="F313" s="203" t="s">
        <v>269</v>
      </c>
      <c r="G313" s="15"/>
      <c r="H313" s="204">
        <v>2.3250000000000002</v>
      </c>
      <c r="I313" s="205"/>
      <c r="J313" s="15"/>
      <c r="K313" s="15"/>
      <c r="L313" s="201"/>
      <c r="M313" s="206"/>
      <c r="N313" s="207"/>
      <c r="O313" s="207"/>
      <c r="P313" s="207"/>
      <c r="Q313" s="207"/>
      <c r="R313" s="207"/>
      <c r="S313" s="207"/>
      <c r="T313" s="208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02" t="s">
        <v>265</v>
      </c>
      <c r="AU313" s="202" t="s">
        <v>90</v>
      </c>
      <c r="AV313" s="15" t="s">
        <v>270</v>
      </c>
      <c r="AW313" s="15" t="s">
        <v>35</v>
      </c>
      <c r="AX313" s="15" t="s">
        <v>87</v>
      </c>
      <c r="AY313" s="202" t="s">
        <v>255</v>
      </c>
    </row>
    <row r="314" s="2" customFormat="1" ht="49.05" customHeight="1">
      <c r="A314" s="38"/>
      <c r="B314" s="171"/>
      <c r="C314" s="172" t="s">
        <v>352</v>
      </c>
      <c r="D314" s="172" t="s">
        <v>258</v>
      </c>
      <c r="E314" s="173" t="s">
        <v>1186</v>
      </c>
      <c r="F314" s="174" t="s">
        <v>1187</v>
      </c>
      <c r="G314" s="175" t="s">
        <v>759</v>
      </c>
      <c r="H314" s="224"/>
      <c r="I314" s="177"/>
      <c r="J314" s="178">
        <f>ROUND(I314*H314,2)</f>
        <v>0</v>
      </c>
      <c r="K314" s="174" t="s">
        <v>262</v>
      </c>
      <c r="L314" s="39"/>
      <c r="M314" s="179" t="s">
        <v>1</v>
      </c>
      <c r="N314" s="180" t="s">
        <v>44</v>
      </c>
      <c r="O314" s="77"/>
      <c r="P314" s="181">
        <f>O314*H314</f>
        <v>0</v>
      </c>
      <c r="Q314" s="181">
        <v>0</v>
      </c>
      <c r="R314" s="181">
        <f>Q314*H314</f>
        <v>0</v>
      </c>
      <c r="S314" s="181">
        <v>0</v>
      </c>
      <c r="T314" s="18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83" t="s">
        <v>263</v>
      </c>
      <c r="AT314" s="183" t="s">
        <v>258</v>
      </c>
      <c r="AU314" s="183" t="s">
        <v>90</v>
      </c>
      <c r="AY314" s="19" t="s">
        <v>255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19" t="s">
        <v>87</v>
      </c>
      <c r="BK314" s="184">
        <f>ROUND(I314*H314,2)</f>
        <v>0</v>
      </c>
      <c r="BL314" s="19" t="s">
        <v>263</v>
      </c>
      <c r="BM314" s="183" t="s">
        <v>1188</v>
      </c>
    </row>
    <row r="315" s="12" customFormat="1" ht="22.8" customHeight="1">
      <c r="A315" s="12"/>
      <c r="B315" s="158"/>
      <c r="C315" s="12"/>
      <c r="D315" s="159" t="s">
        <v>78</v>
      </c>
      <c r="E315" s="169" t="s">
        <v>859</v>
      </c>
      <c r="F315" s="169" t="s">
        <v>860</v>
      </c>
      <c r="G315" s="12"/>
      <c r="H315" s="12"/>
      <c r="I315" s="161"/>
      <c r="J315" s="170">
        <f>BK315</f>
        <v>0</v>
      </c>
      <c r="K315" s="12"/>
      <c r="L315" s="158"/>
      <c r="M315" s="163"/>
      <c r="N315" s="164"/>
      <c r="O315" s="164"/>
      <c r="P315" s="165">
        <f>SUM(P316:P352)</f>
        <v>0</v>
      </c>
      <c r="Q315" s="164"/>
      <c r="R315" s="165">
        <f>SUM(R316:R352)</f>
        <v>0.01068</v>
      </c>
      <c r="S315" s="164"/>
      <c r="T315" s="166">
        <f>SUM(T316:T352)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159" t="s">
        <v>90</v>
      </c>
      <c r="AT315" s="167" t="s">
        <v>78</v>
      </c>
      <c r="AU315" s="167" t="s">
        <v>87</v>
      </c>
      <c r="AY315" s="159" t="s">
        <v>255</v>
      </c>
      <c r="BK315" s="168">
        <f>SUM(BK316:BK352)</f>
        <v>0</v>
      </c>
    </row>
    <row r="316" s="2" customFormat="1" ht="37.8" customHeight="1">
      <c r="A316" s="38"/>
      <c r="B316" s="171"/>
      <c r="C316" s="172" t="s">
        <v>483</v>
      </c>
      <c r="D316" s="172" t="s">
        <v>258</v>
      </c>
      <c r="E316" s="173" t="s">
        <v>861</v>
      </c>
      <c r="F316" s="174" t="s">
        <v>862</v>
      </c>
      <c r="G316" s="175" t="s">
        <v>693</v>
      </c>
      <c r="H316" s="176">
        <v>22.5</v>
      </c>
      <c r="I316" s="177"/>
      <c r="J316" s="178">
        <f>ROUND(I316*H316,2)</f>
        <v>0</v>
      </c>
      <c r="K316" s="174" t="s">
        <v>262</v>
      </c>
      <c r="L316" s="39"/>
      <c r="M316" s="179" t="s">
        <v>1</v>
      </c>
      <c r="N316" s="180" t="s">
        <v>44</v>
      </c>
      <c r="O316" s="77"/>
      <c r="P316" s="181">
        <f>O316*H316</f>
        <v>0</v>
      </c>
      <c r="Q316" s="181">
        <v>6.9999999999999994E-05</v>
      </c>
      <c r="R316" s="181">
        <f>Q316*H316</f>
        <v>0.0015749999999999998</v>
      </c>
      <c r="S316" s="181">
        <v>0</v>
      </c>
      <c r="T316" s="18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83" t="s">
        <v>263</v>
      </c>
      <c r="AT316" s="183" t="s">
        <v>258</v>
      </c>
      <c r="AU316" s="183" t="s">
        <v>90</v>
      </c>
      <c r="AY316" s="19" t="s">
        <v>255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19" t="s">
        <v>87</v>
      </c>
      <c r="BK316" s="184">
        <f>ROUND(I316*H316,2)</f>
        <v>0</v>
      </c>
      <c r="BL316" s="19" t="s">
        <v>263</v>
      </c>
      <c r="BM316" s="183" t="s">
        <v>1189</v>
      </c>
    </row>
    <row r="317" s="13" customFormat="1">
      <c r="A317" s="13"/>
      <c r="B317" s="185"/>
      <c r="C317" s="13"/>
      <c r="D317" s="186" t="s">
        <v>265</v>
      </c>
      <c r="E317" s="187" t="s">
        <v>1</v>
      </c>
      <c r="F317" s="188" t="s">
        <v>868</v>
      </c>
      <c r="G317" s="13"/>
      <c r="H317" s="187" t="s">
        <v>1</v>
      </c>
      <c r="I317" s="189"/>
      <c r="J317" s="13"/>
      <c r="K317" s="13"/>
      <c r="L317" s="185"/>
      <c r="M317" s="190"/>
      <c r="N317" s="191"/>
      <c r="O317" s="191"/>
      <c r="P317" s="191"/>
      <c r="Q317" s="191"/>
      <c r="R317" s="191"/>
      <c r="S317" s="191"/>
      <c r="T317" s="19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87" t="s">
        <v>265</v>
      </c>
      <c r="AU317" s="187" t="s">
        <v>90</v>
      </c>
      <c r="AV317" s="13" t="s">
        <v>87</v>
      </c>
      <c r="AW317" s="13" t="s">
        <v>35</v>
      </c>
      <c r="AX317" s="13" t="s">
        <v>79</v>
      </c>
      <c r="AY317" s="187" t="s">
        <v>255</v>
      </c>
    </row>
    <row r="318" s="13" customFormat="1">
      <c r="A318" s="13"/>
      <c r="B318" s="185"/>
      <c r="C318" s="13"/>
      <c r="D318" s="186" t="s">
        <v>265</v>
      </c>
      <c r="E318" s="187" t="s">
        <v>1</v>
      </c>
      <c r="F318" s="188" t="s">
        <v>1190</v>
      </c>
      <c r="G318" s="13"/>
      <c r="H318" s="187" t="s">
        <v>1</v>
      </c>
      <c r="I318" s="189"/>
      <c r="J318" s="13"/>
      <c r="K318" s="13"/>
      <c r="L318" s="185"/>
      <c r="M318" s="190"/>
      <c r="N318" s="191"/>
      <c r="O318" s="191"/>
      <c r="P318" s="191"/>
      <c r="Q318" s="191"/>
      <c r="R318" s="191"/>
      <c r="S318" s="191"/>
      <c r="T318" s="19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87" t="s">
        <v>265</v>
      </c>
      <c r="AU318" s="187" t="s">
        <v>90</v>
      </c>
      <c r="AV318" s="13" t="s">
        <v>87</v>
      </c>
      <c r="AW318" s="13" t="s">
        <v>35</v>
      </c>
      <c r="AX318" s="13" t="s">
        <v>79</v>
      </c>
      <c r="AY318" s="187" t="s">
        <v>255</v>
      </c>
    </row>
    <row r="319" s="14" customFormat="1">
      <c r="A319" s="14"/>
      <c r="B319" s="193"/>
      <c r="C319" s="14"/>
      <c r="D319" s="186" t="s">
        <v>265</v>
      </c>
      <c r="E319" s="194" t="s">
        <v>1</v>
      </c>
      <c r="F319" s="195" t="s">
        <v>1191</v>
      </c>
      <c r="G319" s="14"/>
      <c r="H319" s="196">
        <v>1.5</v>
      </c>
      <c r="I319" s="197"/>
      <c r="J319" s="14"/>
      <c r="K319" s="14"/>
      <c r="L319" s="193"/>
      <c r="M319" s="198"/>
      <c r="N319" s="199"/>
      <c r="O319" s="199"/>
      <c r="P319" s="199"/>
      <c r="Q319" s="199"/>
      <c r="R319" s="199"/>
      <c r="S319" s="199"/>
      <c r="T319" s="20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194" t="s">
        <v>265</v>
      </c>
      <c r="AU319" s="194" t="s">
        <v>90</v>
      </c>
      <c r="AV319" s="14" t="s">
        <v>90</v>
      </c>
      <c r="AW319" s="14" t="s">
        <v>35</v>
      </c>
      <c r="AX319" s="14" t="s">
        <v>79</v>
      </c>
      <c r="AY319" s="194" t="s">
        <v>255</v>
      </c>
    </row>
    <row r="320" s="16" customFormat="1">
      <c r="A320" s="16"/>
      <c r="B320" s="225"/>
      <c r="C320" s="16"/>
      <c r="D320" s="186" t="s">
        <v>265</v>
      </c>
      <c r="E320" s="226" t="s">
        <v>1</v>
      </c>
      <c r="F320" s="227" t="s">
        <v>867</v>
      </c>
      <c r="G320" s="16"/>
      <c r="H320" s="228">
        <v>1.5</v>
      </c>
      <c r="I320" s="229"/>
      <c r="J320" s="16"/>
      <c r="K320" s="16"/>
      <c r="L320" s="225"/>
      <c r="M320" s="230"/>
      <c r="N320" s="231"/>
      <c r="O320" s="231"/>
      <c r="P320" s="231"/>
      <c r="Q320" s="231"/>
      <c r="R320" s="231"/>
      <c r="S320" s="231"/>
      <c r="T320" s="232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226" t="s">
        <v>265</v>
      </c>
      <c r="AU320" s="226" t="s">
        <v>90</v>
      </c>
      <c r="AV320" s="16" t="s">
        <v>268</v>
      </c>
      <c r="AW320" s="16" t="s">
        <v>35</v>
      </c>
      <c r="AX320" s="16" t="s">
        <v>79</v>
      </c>
      <c r="AY320" s="226" t="s">
        <v>255</v>
      </c>
    </row>
    <row r="321" s="13" customFormat="1">
      <c r="A321" s="13"/>
      <c r="B321" s="185"/>
      <c r="C321" s="13"/>
      <c r="D321" s="186" t="s">
        <v>265</v>
      </c>
      <c r="E321" s="187" t="s">
        <v>1</v>
      </c>
      <c r="F321" s="188" t="s">
        <v>1192</v>
      </c>
      <c r="G321" s="13"/>
      <c r="H321" s="187" t="s">
        <v>1</v>
      </c>
      <c r="I321" s="189"/>
      <c r="J321" s="13"/>
      <c r="K321" s="13"/>
      <c r="L321" s="185"/>
      <c r="M321" s="190"/>
      <c r="N321" s="191"/>
      <c r="O321" s="191"/>
      <c r="P321" s="191"/>
      <c r="Q321" s="191"/>
      <c r="R321" s="191"/>
      <c r="S321" s="191"/>
      <c r="T321" s="19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87" t="s">
        <v>265</v>
      </c>
      <c r="AU321" s="187" t="s">
        <v>90</v>
      </c>
      <c r="AV321" s="13" t="s">
        <v>87</v>
      </c>
      <c r="AW321" s="13" t="s">
        <v>35</v>
      </c>
      <c r="AX321" s="13" t="s">
        <v>79</v>
      </c>
      <c r="AY321" s="187" t="s">
        <v>255</v>
      </c>
    </row>
    <row r="322" s="13" customFormat="1">
      <c r="A322" s="13"/>
      <c r="B322" s="185"/>
      <c r="C322" s="13"/>
      <c r="D322" s="186" t="s">
        <v>265</v>
      </c>
      <c r="E322" s="187" t="s">
        <v>1</v>
      </c>
      <c r="F322" s="188" t="s">
        <v>1193</v>
      </c>
      <c r="G322" s="13"/>
      <c r="H322" s="187" t="s">
        <v>1</v>
      </c>
      <c r="I322" s="189"/>
      <c r="J322" s="13"/>
      <c r="K322" s="13"/>
      <c r="L322" s="185"/>
      <c r="M322" s="190"/>
      <c r="N322" s="191"/>
      <c r="O322" s="191"/>
      <c r="P322" s="191"/>
      <c r="Q322" s="191"/>
      <c r="R322" s="191"/>
      <c r="S322" s="191"/>
      <c r="T322" s="19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87" t="s">
        <v>265</v>
      </c>
      <c r="AU322" s="187" t="s">
        <v>90</v>
      </c>
      <c r="AV322" s="13" t="s">
        <v>87</v>
      </c>
      <c r="AW322" s="13" t="s">
        <v>35</v>
      </c>
      <c r="AX322" s="13" t="s">
        <v>79</v>
      </c>
      <c r="AY322" s="187" t="s">
        <v>255</v>
      </c>
    </row>
    <row r="323" s="14" customFormat="1">
      <c r="A323" s="14"/>
      <c r="B323" s="193"/>
      <c r="C323" s="14"/>
      <c r="D323" s="186" t="s">
        <v>265</v>
      </c>
      <c r="E323" s="194" t="s">
        <v>1</v>
      </c>
      <c r="F323" s="195" t="s">
        <v>1194</v>
      </c>
      <c r="G323" s="14"/>
      <c r="H323" s="196">
        <v>21</v>
      </c>
      <c r="I323" s="197"/>
      <c r="J323" s="14"/>
      <c r="K323" s="14"/>
      <c r="L323" s="193"/>
      <c r="M323" s="198"/>
      <c r="N323" s="199"/>
      <c r="O323" s="199"/>
      <c r="P323" s="199"/>
      <c r="Q323" s="199"/>
      <c r="R323" s="199"/>
      <c r="S323" s="199"/>
      <c r="T323" s="20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194" t="s">
        <v>265</v>
      </c>
      <c r="AU323" s="194" t="s">
        <v>90</v>
      </c>
      <c r="AV323" s="14" t="s">
        <v>90</v>
      </c>
      <c r="AW323" s="14" t="s">
        <v>35</v>
      </c>
      <c r="AX323" s="14" t="s">
        <v>79</v>
      </c>
      <c r="AY323" s="194" t="s">
        <v>255</v>
      </c>
    </row>
    <row r="324" s="16" customFormat="1">
      <c r="A324" s="16"/>
      <c r="B324" s="225"/>
      <c r="C324" s="16"/>
      <c r="D324" s="186" t="s">
        <v>265</v>
      </c>
      <c r="E324" s="226" t="s">
        <v>1</v>
      </c>
      <c r="F324" s="227" t="s">
        <v>867</v>
      </c>
      <c r="G324" s="16"/>
      <c r="H324" s="228">
        <v>21</v>
      </c>
      <c r="I324" s="229"/>
      <c r="J324" s="16"/>
      <c r="K324" s="16"/>
      <c r="L324" s="225"/>
      <c r="M324" s="230"/>
      <c r="N324" s="231"/>
      <c r="O324" s="231"/>
      <c r="P324" s="231"/>
      <c r="Q324" s="231"/>
      <c r="R324" s="231"/>
      <c r="S324" s="231"/>
      <c r="T324" s="232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26" t="s">
        <v>265</v>
      </c>
      <c r="AU324" s="226" t="s">
        <v>90</v>
      </c>
      <c r="AV324" s="16" t="s">
        <v>268</v>
      </c>
      <c r="AW324" s="16" t="s">
        <v>35</v>
      </c>
      <c r="AX324" s="16" t="s">
        <v>79</v>
      </c>
      <c r="AY324" s="226" t="s">
        <v>255</v>
      </c>
    </row>
    <row r="325" s="15" customFormat="1">
      <c r="A325" s="15"/>
      <c r="B325" s="201"/>
      <c r="C325" s="15"/>
      <c r="D325" s="186" t="s">
        <v>265</v>
      </c>
      <c r="E325" s="202" t="s">
        <v>1</v>
      </c>
      <c r="F325" s="203" t="s">
        <v>269</v>
      </c>
      <c r="G325" s="15"/>
      <c r="H325" s="204">
        <v>22.5</v>
      </c>
      <c r="I325" s="205"/>
      <c r="J325" s="15"/>
      <c r="K325" s="15"/>
      <c r="L325" s="201"/>
      <c r="M325" s="206"/>
      <c r="N325" s="207"/>
      <c r="O325" s="207"/>
      <c r="P325" s="207"/>
      <c r="Q325" s="207"/>
      <c r="R325" s="207"/>
      <c r="S325" s="207"/>
      <c r="T325" s="208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02" t="s">
        <v>265</v>
      </c>
      <c r="AU325" s="202" t="s">
        <v>90</v>
      </c>
      <c r="AV325" s="15" t="s">
        <v>270</v>
      </c>
      <c r="AW325" s="15" t="s">
        <v>35</v>
      </c>
      <c r="AX325" s="15" t="s">
        <v>87</v>
      </c>
      <c r="AY325" s="202" t="s">
        <v>255</v>
      </c>
    </row>
    <row r="326" s="2" customFormat="1" ht="24.15" customHeight="1">
      <c r="A326" s="38"/>
      <c r="B326" s="171"/>
      <c r="C326" s="172" t="s">
        <v>488</v>
      </c>
      <c r="D326" s="172" t="s">
        <v>258</v>
      </c>
      <c r="E326" s="173" t="s">
        <v>872</v>
      </c>
      <c r="F326" s="174" t="s">
        <v>873</v>
      </c>
      <c r="G326" s="175" t="s">
        <v>693</v>
      </c>
      <c r="H326" s="176">
        <v>1.5</v>
      </c>
      <c r="I326" s="177"/>
      <c r="J326" s="178">
        <f>ROUND(I326*H326,2)</f>
        <v>0</v>
      </c>
      <c r="K326" s="174" t="s">
        <v>262</v>
      </c>
      <c r="L326" s="39"/>
      <c r="M326" s="179" t="s">
        <v>1</v>
      </c>
      <c r="N326" s="180" t="s">
        <v>44</v>
      </c>
      <c r="O326" s="77"/>
      <c r="P326" s="181">
        <f>O326*H326</f>
        <v>0</v>
      </c>
      <c r="Q326" s="181">
        <v>0.00011</v>
      </c>
      <c r="R326" s="181">
        <f>Q326*H326</f>
        <v>0.000165</v>
      </c>
      <c r="S326" s="181">
        <v>0</v>
      </c>
      <c r="T326" s="18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83" t="s">
        <v>263</v>
      </c>
      <c r="AT326" s="183" t="s">
        <v>258</v>
      </c>
      <c r="AU326" s="183" t="s">
        <v>90</v>
      </c>
      <c r="AY326" s="19" t="s">
        <v>255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19" t="s">
        <v>87</v>
      </c>
      <c r="BK326" s="184">
        <f>ROUND(I326*H326,2)</f>
        <v>0</v>
      </c>
      <c r="BL326" s="19" t="s">
        <v>263</v>
      </c>
      <c r="BM326" s="183" t="s">
        <v>1195</v>
      </c>
    </row>
    <row r="327" s="13" customFormat="1">
      <c r="A327" s="13"/>
      <c r="B327" s="185"/>
      <c r="C327" s="13"/>
      <c r="D327" s="186" t="s">
        <v>265</v>
      </c>
      <c r="E327" s="187" t="s">
        <v>1</v>
      </c>
      <c r="F327" s="188" t="s">
        <v>876</v>
      </c>
      <c r="G327" s="13"/>
      <c r="H327" s="187" t="s">
        <v>1</v>
      </c>
      <c r="I327" s="189"/>
      <c r="J327" s="13"/>
      <c r="K327" s="13"/>
      <c r="L327" s="185"/>
      <c r="M327" s="190"/>
      <c r="N327" s="191"/>
      <c r="O327" s="191"/>
      <c r="P327" s="191"/>
      <c r="Q327" s="191"/>
      <c r="R327" s="191"/>
      <c r="S327" s="191"/>
      <c r="T327" s="19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87" t="s">
        <v>265</v>
      </c>
      <c r="AU327" s="187" t="s">
        <v>90</v>
      </c>
      <c r="AV327" s="13" t="s">
        <v>87</v>
      </c>
      <c r="AW327" s="13" t="s">
        <v>35</v>
      </c>
      <c r="AX327" s="13" t="s">
        <v>79</v>
      </c>
      <c r="AY327" s="187" t="s">
        <v>255</v>
      </c>
    </row>
    <row r="328" s="13" customFormat="1">
      <c r="A328" s="13"/>
      <c r="B328" s="185"/>
      <c r="C328" s="13"/>
      <c r="D328" s="186" t="s">
        <v>265</v>
      </c>
      <c r="E328" s="187" t="s">
        <v>1</v>
      </c>
      <c r="F328" s="188" t="s">
        <v>1190</v>
      </c>
      <c r="G328" s="13"/>
      <c r="H328" s="187" t="s">
        <v>1</v>
      </c>
      <c r="I328" s="189"/>
      <c r="J328" s="13"/>
      <c r="K328" s="13"/>
      <c r="L328" s="185"/>
      <c r="M328" s="190"/>
      <c r="N328" s="191"/>
      <c r="O328" s="191"/>
      <c r="P328" s="191"/>
      <c r="Q328" s="191"/>
      <c r="R328" s="191"/>
      <c r="S328" s="191"/>
      <c r="T328" s="19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87" t="s">
        <v>265</v>
      </c>
      <c r="AU328" s="187" t="s">
        <v>90</v>
      </c>
      <c r="AV328" s="13" t="s">
        <v>87</v>
      </c>
      <c r="AW328" s="13" t="s">
        <v>35</v>
      </c>
      <c r="AX328" s="13" t="s">
        <v>79</v>
      </c>
      <c r="AY328" s="187" t="s">
        <v>255</v>
      </c>
    </row>
    <row r="329" s="14" customFormat="1">
      <c r="A329" s="14"/>
      <c r="B329" s="193"/>
      <c r="C329" s="14"/>
      <c r="D329" s="186" t="s">
        <v>265</v>
      </c>
      <c r="E329" s="194" t="s">
        <v>1</v>
      </c>
      <c r="F329" s="195" t="s">
        <v>1191</v>
      </c>
      <c r="G329" s="14"/>
      <c r="H329" s="196">
        <v>1.5</v>
      </c>
      <c r="I329" s="197"/>
      <c r="J329" s="14"/>
      <c r="K329" s="14"/>
      <c r="L329" s="193"/>
      <c r="M329" s="198"/>
      <c r="N329" s="199"/>
      <c r="O329" s="199"/>
      <c r="P329" s="199"/>
      <c r="Q329" s="199"/>
      <c r="R329" s="199"/>
      <c r="S329" s="199"/>
      <c r="T329" s="20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194" t="s">
        <v>265</v>
      </c>
      <c r="AU329" s="194" t="s">
        <v>90</v>
      </c>
      <c r="AV329" s="14" t="s">
        <v>90</v>
      </c>
      <c r="AW329" s="14" t="s">
        <v>35</v>
      </c>
      <c r="AX329" s="14" t="s">
        <v>79</v>
      </c>
      <c r="AY329" s="194" t="s">
        <v>255</v>
      </c>
    </row>
    <row r="330" s="15" customFormat="1">
      <c r="A330" s="15"/>
      <c r="B330" s="201"/>
      <c r="C330" s="15"/>
      <c r="D330" s="186" t="s">
        <v>265</v>
      </c>
      <c r="E330" s="202" t="s">
        <v>1</v>
      </c>
      <c r="F330" s="203" t="s">
        <v>269</v>
      </c>
      <c r="G330" s="15"/>
      <c r="H330" s="204">
        <v>1.5</v>
      </c>
      <c r="I330" s="205"/>
      <c r="J330" s="15"/>
      <c r="K330" s="15"/>
      <c r="L330" s="201"/>
      <c r="M330" s="206"/>
      <c r="N330" s="207"/>
      <c r="O330" s="207"/>
      <c r="P330" s="207"/>
      <c r="Q330" s="207"/>
      <c r="R330" s="207"/>
      <c r="S330" s="207"/>
      <c r="T330" s="208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02" t="s">
        <v>265</v>
      </c>
      <c r="AU330" s="202" t="s">
        <v>90</v>
      </c>
      <c r="AV330" s="15" t="s">
        <v>270</v>
      </c>
      <c r="AW330" s="15" t="s">
        <v>35</v>
      </c>
      <c r="AX330" s="15" t="s">
        <v>87</v>
      </c>
      <c r="AY330" s="202" t="s">
        <v>255</v>
      </c>
    </row>
    <row r="331" s="2" customFormat="1" ht="24.15" customHeight="1">
      <c r="A331" s="38"/>
      <c r="B331" s="171"/>
      <c r="C331" s="172" t="s">
        <v>370</v>
      </c>
      <c r="D331" s="172" t="s">
        <v>258</v>
      </c>
      <c r="E331" s="173" t="s">
        <v>877</v>
      </c>
      <c r="F331" s="174" t="s">
        <v>878</v>
      </c>
      <c r="G331" s="175" t="s">
        <v>693</v>
      </c>
      <c r="H331" s="176">
        <v>1.5</v>
      </c>
      <c r="I331" s="177"/>
      <c r="J331" s="178">
        <f>ROUND(I331*H331,2)</f>
        <v>0</v>
      </c>
      <c r="K331" s="174" t="s">
        <v>262</v>
      </c>
      <c r="L331" s="39"/>
      <c r="M331" s="179" t="s">
        <v>1</v>
      </c>
      <c r="N331" s="180" t="s">
        <v>44</v>
      </c>
      <c r="O331" s="77"/>
      <c r="P331" s="181">
        <f>O331*H331</f>
        <v>0</v>
      </c>
      <c r="Q331" s="181">
        <v>0.00012999999999999999</v>
      </c>
      <c r="R331" s="181">
        <f>Q331*H331</f>
        <v>0.00019499999999999997</v>
      </c>
      <c r="S331" s="181">
        <v>0</v>
      </c>
      <c r="T331" s="182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83" t="s">
        <v>263</v>
      </c>
      <c r="AT331" s="183" t="s">
        <v>258</v>
      </c>
      <c r="AU331" s="183" t="s">
        <v>90</v>
      </c>
      <c r="AY331" s="19" t="s">
        <v>255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19" t="s">
        <v>87</v>
      </c>
      <c r="BK331" s="184">
        <f>ROUND(I331*H331,2)</f>
        <v>0</v>
      </c>
      <c r="BL331" s="19" t="s">
        <v>263</v>
      </c>
      <c r="BM331" s="183" t="s">
        <v>1196</v>
      </c>
    </row>
    <row r="332" s="13" customFormat="1">
      <c r="A332" s="13"/>
      <c r="B332" s="185"/>
      <c r="C332" s="13"/>
      <c r="D332" s="186" t="s">
        <v>265</v>
      </c>
      <c r="E332" s="187" t="s">
        <v>1</v>
      </c>
      <c r="F332" s="188" t="s">
        <v>881</v>
      </c>
      <c r="G332" s="13"/>
      <c r="H332" s="187" t="s">
        <v>1</v>
      </c>
      <c r="I332" s="189"/>
      <c r="J332" s="13"/>
      <c r="K332" s="13"/>
      <c r="L332" s="185"/>
      <c r="M332" s="190"/>
      <c r="N332" s="191"/>
      <c r="O332" s="191"/>
      <c r="P332" s="191"/>
      <c r="Q332" s="191"/>
      <c r="R332" s="191"/>
      <c r="S332" s="191"/>
      <c r="T332" s="19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187" t="s">
        <v>265</v>
      </c>
      <c r="AU332" s="187" t="s">
        <v>90</v>
      </c>
      <c r="AV332" s="13" t="s">
        <v>87</v>
      </c>
      <c r="AW332" s="13" t="s">
        <v>35</v>
      </c>
      <c r="AX332" s="13" t="s">
        <v>79</v>
      </c>
      <c r="AY332" s="187" t="s">
        <v>255</v>
      </c>
    </row>
    <row r="333" s="13" customFormat="1">
      <c r="A333" s="13"/>
      <c r="B333" s="185"/>
      <c r="C333" s="13"/>
      <c r="D333" s="186" t="s">
        <v>265</v>
      </c>
      <c r="E333" s="187" t="s">
        <v>1</v>
      </c>
      <c r="F333" s="188" t="s">
        <v>1190</v>
      </c>
      <c r="G333" s="13"/>
      <c r="H333" s="187" t="s">
        <v>1</v>
      </c>
      <c r="I333" s="189"/>
      <c r="J333" s="13"/>
      <c r="K333" s="13"/>
      <c r="L333" s="185"/>
      <c r="M333" s="190"/>
      <c r="N333" s="191"/>
      <c r="O333" s="191"/>
      <c r="P333" s="191"/>
      <c r="Q333" s="191"/>
      <c r="R333" s="191"/>
      <c r="S333" s="191"/>
      <c r="T333" s="19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87" t="s">
        <v>265</v>
      </c>
      <c r="AU333" s="187" t="s">
        <v>90</v>
      </c>
      <c r="AV333" s="13" t="s">
        <v>87</v>
      </c>
      <c r="AW333" s="13" t="s">
        <v>35</v>
      </c>
      <c r="AX333" s="13" t="s">
        <v>79</v>
      </c>
      <c r="AY333" s="187" t="s">
        <v>255</v>
      </c>
    </row>
    <row r="334" s="14" customFormat="1">
      <c r="A334" s="14"/>
      <c r="B334" s="193"/>
      <c r="C334" s="14"/>
      <c r="D334" s="186" t="s">
        <v>265</v>
      </c>
      <c r="E334" s="194" t="s">
        <v>1</v>
      </c>
      <c r="F334" s="195" t="s">
        <v>1191</v>
      </c>
      <c r="G334" s="14"/>
      <c r="H334" s="196">
        <v>1.5</v>
      </c>
      <c r="I334" s="197"/>
      <c r="J334" s="14"/>
      <c r="K334" s="14"/>
      <c r="L334" s="193"/>
      <c r="M334" s="198"/>
      <c r="N334" s="199"/>
      <c r="O334" s="199"/>
      <c r="P334" s="199"/>
      <c r="Q334" s="199"/>
      <c r="R334" s="199"/>
      <c r="S334" s="199"/>
      <c r="T334" s="20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194" t="s">
        <v>265</v>
      </c>
      <c r="AU334" s="194" t="s">
        <v>90</v>
      </c>
      <c r="AV334" s="14" t="s">
        <v>90</v>
      </c>
      <c r="AW334" s="14" t="s">
        <v>35</v>
      </c>
      <c r="AX334" s="14" t="s">
        <v>79</v>
      </c>
      <c r="AY334" s="194" t="s">
        <v>255</v>
      </c>
    </row>
    <row r="335" s="15" customFormat="1">
      <c r="A335" s="15"/>
      <c r="B335" s="201"/>
      <c r="C335" s="15"/>
      <c r="D335" s="186" t="s">
        <v>265</v>
      </c>
      <c r="E335" s="202" t="s">
        <v>1</v>
      </c>
      <c r="F335" s="203" t="s">
        <v>269</v>
      </c>
      <c r="G335" s="15"/>
      <c r="H335" s="204">
        <v>1.5</v>
      </c>
      <c r="I335" s="205"/>
      <c r="J335" s="15"/>
      <c r="K335" s="15"/>
      <c r="L335" s="201"/>
      <c r="M335" s="206"/>
      <c r="N335" s="207"/>
      <c r="O335" s="207"/>
      <c r="P335" s="207"/>
      <c r="Q335" s="207"/>
      <c r="R335" s="207"/>
      <c r="S335" s="207"/>
      <c r="T335" s="208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02" t="s">
        <v>265</v>
      </c>
      <c r="AU335" s="202" t="s">
        <v>90</v>
      </c>
      <c r="AV335" s="15" t="s">
        <v>270</v>
      </c>
      <c r="AW335" s="15" t="s">
        <v>35</v>
      </c>
      <c r="AX335" s="15" t="s">
        <v>87</v>
      </c>
      <c r="AY335" s="202" t="s">
        <v>255</v>
      </c>
    </row>
    <row r="336" s="2" customFormat="1" ht="24.15" customHeight="1">
      <c r="A336" s="38"/>
      <c r="B336" s="171"/>
      <c r="C336" s="172" t="s">
        <v>495</v>
      </c>
      <c r="D336" s="172" t="s">
        <v>258</v>
      </c>
      <c r="E336" s="173" t="s">
        <v>882</v>
      </c>
      <c r="F336" s="174" t="s">
        <v>883</v>
      </c>
      <c r="G336" s="175" t="s">
        <v>693</v>
      </c>
      <c r="H336" s="176">
        <v>1.5</v>
      </c>
      <c r="I336" s="177"/>
      <c r="J336" s="178">
        <f>ROUND(I336*H336,2)</f>
        <v>0</v>
      </c>
      <c r="K336" s="174" t="s">
        <v>262</v>
      </c>
      <c r="L336" s="39"/>
      <c r="M336" s="179" t="s">
        <v>1</v>
      </c>
      <c r="N336" s="180" t="s">
        <v>44</v>
      </c>
      <c r="O336" s="77"/>
      <c r="P336" s="181">
        <f>O336*H336</f>
        <v>0</v>
      </c>
      <c r="Q336" s="181">
        <v>0.00023000000000000001</v>
      </c>
      <c r="R336" s="181">
        <f>Q336*H336</f>
        <v>0.00034500000000000004</v>
      </c>
      <c r="S336" s="181">
        <v>0</v>
      </c>
      <c r="T336" s="18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83" t="s">
        <v>263</v>
      </c>
      <c r="AT336" s="183" t="s">
        <v>258</v>
      </c>
      <c r="AU336" s="183" t="s">
        <v>90</v>
      </c>
      <c r="AY336" s="19" t="s">
        <v>255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19" t="s">
        <v>87</v>
      </c>
      <c r="BK336" s="184">
        <f>ROUND(I336*H336,2)</f>
        <v>0</v>
      </c>
      <c r="BL336" s="19" t="s">
        <v>263</v>
      </c>
      <c r="BM336" s="183" t="s">
        <v>1197</v>
      </c>
    </row>
    <row r="337" s="13" customFormat="1">
      <c r="A337" s="13"/>
      <c r="B337" s="185"/>
      <c r="C337" s="13"/>
      <c r="D337" s="186" t="s">
        <v>265</v>
      </c>
      <c r="E337" s="187" t="s">
        <v>1</v>
      </c>
      <c r="F337" s="188" t="s">
        <v>881</v>
      </c>
      <c r="G337" s="13"/>
      <c r="H337" s="187" t="s">
        <v>1</v>
      </c>
      <c r="I337" s="189"/>
      <c r="J337" s="13"/>
      <c r="K337" s="13"/>
      <c r="L337" s="185"/>
      <c r="M337" s="190"/>
      <c r="N337" s="191"/>
      <c r="O337" s="191"/>
      <c r="P337" s="191"/>
      <c r="Q337" s="191"/>
      <c r="R337" s="191"/>
      <c r="S337" s="191"/>
      <c r="T337" s="19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87" t="s">
        <v>265</v>
      </c>
      <c r="AU337" s="187" t="s">
        <v>90</v>
      </c>
      <c r="AV337" s="13" t="s">
        <v>87</v>
      </c>
      <c r="AW337" s="13" t="s">
        <v>35</v>
      </c>
      <c r="AX337" s="13" t="s">
        <v>79</v>
      </c>
      <c r="AY337" s="187" t="s">
        <v>255</v>
      </c>
    </row>
    <row r="338" s="13" customFormat="1">
      <c r="A338" s="13"/>
      <c r="B338" s="185"/>
      <c r="C338" s="13"/>
      <c r="D338" s="186" t="s">
        <v>265</v>
      </c>
      <c r="E338" s="187" t="s">
        <v>1</v>
      </c>
      <c r="F338" s="188" t="s">
        <v>1190</v>
      </c>
      <c r="G338" s="13"/>
      <c r="H338" s="187" t="s">
        <v>1</v>
      </c>
      <c r="I338" s="189"/>
      <c r="J338" s="13"/>
      <c r="K338" s="13"/>
      <c r="L338" s="185"/>
      <c r="M338" s="190"/>
      <c r="N338" s="191"/>
      <c r="O338" s="191"/>
      <c r="P338" s="191"/>
      <c r="Q338" s="191"/>
      <c r="R338" s="191"/>
      <c r="S338" s="191"/>
      <c r="T338" s="19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87" t="s">
        <v>265</v>
      </c>
      <c r="AU338" s="187" t="s">
        <v>90</v>
      </c>
      <c r="AV338" s="13" t="s">
        <v>87</v>
      </c>
      <c r="AW338" s="13" t="s">
        <v>35</v>
      </c>
      <c r="AX338" s="13" t="s">
        <v>79</v>
      </c>
      <c r="AY338" s="187" t="s">
        <v>255</v>
      </c>
    </row>
    <row r="339" s="14" customFormat="1">
      <c r="A339" s="14"/>
      <c r="B339" s="193"/>
      <c r="C339" s="14"/>
      <c r="D339" s="186" t="s">
        <v>265</v>
      </c>
      <c r="E339" s="194" t="s">
        <v>1</v>
      </c>
      <c r="F339" s="195" t="s">
        <v>1191</v>
      </c>
      <c r="G339" s="14"/>
      <c r="H339" s="196">
        <v>1.5</v>
      </c>
      <c r="I339" s="197"/>
      <c r="J339" s="14"/>
      <c r="K339" s="14"/>
      <c r="L339" s="193"/>
      <c r="M339" s="198"/>
      <c r="N339" s="199"/>
      <c r="O339" s="199"/>
      <c r="P339" s="199"/>
      <c r="Q339" s="199"/>
      <c r="R339" s="199"/>
      <c r="S339" s="199"/>
      <c r="T339" s="20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194" t="s">
        <v>265</v>
      </c>
      <c r="AU339" s="194" t="s">
        <v>90</v>
      </c>
      <c r="AV339" s="14" t="s">
        <v>90</v>
      </c>
      <c r="AW339" s="14" t="s">
        <v>35</v>
      </c>
      <c r="AX339" s="14" t="s">
        <v>79</v>
      </c>
      <c r="AY339" s="194" t="s">
        <v>255</v>
      </c>
    </row>
    <row r="340" s="15" customFormat="1">
      <c r="A340" s="15"/>
      <c r="B340" s="201"/>
      <c r="C340" s="15"/>
      <c r="D340" s="186" t="s">
        <v>265</v>
      </c>
      <c r="E340" s="202" t="s">
        <v>1</v>
      </c>
      <c r="F340" s="203" t="s">
        <v>269</v>
      </c>
      <c r="G340" s="15"/>
      <c r="H340" s="204">
        <v>1.5</v>
      </c>
      <c r="I340" s="205"/>
      <c r="J340" s="15"/>
      <c r="K340" s="15"/>
      <c r="L340" s="201"/>
      <c r="M340" s="206"/>
      <c r="N340" s="207"/>
      <c r="O340" s="207"/>
      <c r="P340" s="207"/>
      <c r="Q340" s="207"/>
      <c r="R340" s="207"/>
      <c r="S340" s="207"/>
      <c r="T340" s="208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02" t="s">
        <v>265</v>
      </c>
      <c r="AU340" s="202" t="s">
        <v>90</v>
      </c>
      <c r="AV340" s="15" t="s">
        <v>270</v>
      </c>
      <c r="AW340" s="15" t="s">
        <v>35</v>
      </c>
      <c r="AX340" s="15" t="s">
        <v>87</v>
      </c>
      <c r="AY340" s="202" t="s">
        <v>255</v>
      </c>
    </row>
    <row r="341" s="2" customFormat="1" ht="24.15" customHeight="1">
      <c r="A341" s="38"/>
      <c r="B341" s="171"/>
      <c r="C341" s="172" t="s">
        <v>499</v>
      </c>
      <c r="D341" s="172" t="s">
        <v>258</v>
      </c>
      <c r="E341" s="173" t="s">
        <v>1198</v>
      </c>
      <c r="F341" s="174" t="s">
        <v>1199</v>
      </c>
      <c r="G341" s="175" t="s">
        <v>693</v>
      </c>
      <c r="H341" s="176">
        <v>21</v>
      </c>
      <c r="I341" s="177"/>
      <c r="J341" s="178">
        <f>ROUND(I341*H341,2)</f>
        <v>0</v>
      </c>
      <c r="K341" s="174" t="s">
        <v>262</v>
      </c>
      <c r="L341" s="39"/>
      <c r="M341" s="179" t="s">
        <v>1</v>
      </c>
      <c r="N341" s="180" t="s">
        <v>44</v>
      </c>
      <c r="O341" s="77"/>
      <c r="P341" s="181">
        <f>O341*H341</f>
        <v>0</v>
      </c>
      <c r="Q341" s="181">
        <v>0.00022000000000000001</v>
      </c>
      <c r="R341" s="181">
        <f>Q341*H341</f>
        <v>0.00462</v>
      </c>
      <c r="S341" s="181">
        <v>0</v>
      </c>
      <c r="T341" s="182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83" t="s">
        <v>263</v>
      </c>
      <c r="AT341" s="183" t="s">
        <v>258</v>
      </c>
      <c r="AU341" s="183" t="s">
        <v>90</v>
      </c>
      <c r="AY341" s="19" t="s">
        <v>255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19" t="s">
        <v>87</v>
      </c>
      <c r="BK341" s="184">
        <f>ROUND(I341*H341,2)</f>
        <v>0</v>
      </c>
      <c r="BL341" s="19" t="s">
        <v>263</v>
      </c>
      <c r="BM341" s="183" t="s">
        <v>1200</v>
      </c>
    </row>
    <row r="342" s="13" customFormat="1">
      <c r="A342" s="13"/>
      <c r="B342" s="185"/>
      <c r="C342" s="13"/>
      <c r="D342" s="186" t="s">
        <v>265</v>
      </c>
      <c r="E342" s="187" t="s">
        <v>1</v>
      </c>
      <c r="F342" s="188" t="s">
        <v>1201</v>
      </c>
      <c r="G342" s="13"/>
      <c r="H342" s="187" t="s">
        <v>1</v>
      </c>
      <c r="I342" s="189"/>
      <c r="J342" s="13"/>
      <c r="K342" s="13"/>
      <c r="L342" s="185"/>
      <c r="M342" s="190"/>
      <c r="N342" s="191"/>
      <c r="O342" s="191"/>
      <c r="P342" s="191"/>
      <c r="Q342" s="191"/>
      <c r="R342" s="191"/>
      <c r="S342" s="191"/>
      <c r="T342" s="19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187" t="s">
        <v>265</v>
      </c>
      <c r="AU342" s="187" t="s">
        <v>90</v>
      </c>
      <c r="AV342" s="13" t="s">
        <v>87</v>
      </c>
      <c r="AW342" s="13" t="s">
        <v>35</v>
      </c>
      <c r="AX342" s="13" t="s">
        <v>79</v>
      </c>
      <c r="AY342" s="187" t="s">
        <v>255</v>
      </c>
    </row>
    <row r="343" s="13" customFormat="1">
      <c r="A343" s="13"/>
      <c r="B343" s="185"/>
      <c r="C343" s="13"/>
      <c r="D343" s="186" t="s">
        <v>265</v>
      </c>
      <c r="E343" s="187" t="s">
        <v>1</v>
      </c>
      <c r="F343" s="188" t="s">
        <v>1193</v>
      </c>
      <c r="G343" s="13"/>
      <c r="H343" s="187" t="s">
        <v>1</v>
      </c>
      <c r="I343" s="189"/>
      <c r="J343" s="13"/>
      <c r="K343" s="13"/>
      <c r="L343" s="185"/>
      <c r="M343" s="190"/>
      <c r="N343" s="191"/>
      <c r="O343" s="191"/>
      <c r="P343" s="191"/>
      <c r="Q343" s="191"/>
      <c r="R343" s="191"/>
      <c r="S343" s="191"/>
      <c r="T343" s="19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87" t="s">
        <v>265</v>
      </c>
      <c r="AU343" s="187" t="s">
        <v>90</v>
      </c>
      <c r="AV343" s="13" t="s">
        <v>87</v>
      </c>
      <c r="AW343" s="13" t="s">
        <v>35</v>
      </c>
      <c r="AX343" s="13" t="s">
        <v>79</v>
      </c>
      <c r="AY343" s="187" t="s">
        <v>255</v>
      </c>
    </row>
    <row r="344" s="14" customFormat="1">
      <c r="A344" s="14"/>
      <c r="B344" s="193"/>
      <c r="C344" s="14"/>
      <c r="D344" s="186" t="s">
        <v>265</v>
      </c>
      <c r="E344" s="194" t="s">
        <v>1</v>
      </c>
      <c r="F344" s="195" t="s">
        <v>1194</v>
      </c>
      <c r="G344" s="14"/>
      <c r="H344" s="196">
        <v>21</v>
      </c>
      <c r="I344" s="197"/>
      <c r="J344" s="14"/>
      <c r="K344" s="14"/>
      <c r="L344" s="193"/>
      <c r="M344" s="198"/>
      <c r="N344" s="199"/>
      <c r="O344" s="199"/>
      <c r="P344" s="199"/>
      <c r="Q344" s="199"/>
      <c r="R344" s="199"/>
      <c r="S344" s="199"/>
      <c r="T344" s="20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194" t="s">
        <v>265</v>
      </c>
      <c r="AU344" s="194" t="s">
        <v>90</v>
      </c>
      <c r="AV344" s="14" t="s">
        <v>90</v>
      </c>
      <c r="AW344" s="14" t="s">
        <v>35</v>
      </c>
      <c r="AX344" s="14" t="s">
        <v>79</v>
      </c>
      <c r="AY344" s="194" t="s">
        <v>255</v>
      </c>
    </row>
    <row r="345" s="15" customFormat="1">
      <c r="A345" s="15"/>
      <c r="B345" s="201"/>
      <c r="C345" s="15"/>
      <c r="D345" s="186" t="s">
        <v>265</v>
      </c>
      <c r="E345" s="202" t="s">
        <v>1</v>
      </c>
      <c r="F345" s="203" t="s">
        <v>269</v>
      </c>
      <c r="G345" s="15"/>
      <c r="H345" s="204">
        <v>21</v>
      </c>
      <c r="I345" s="205"/>
      <c r="J345" s="15"/>
      <c r="K345" s="15"/>
      <c r="L345" s="201"/>
      <c r="M345" s="206"/>
      <c r="N345" s="207"/>
      <c r="O345" s="207"/>
      <c r="P345" s="207"/>
      <c r="Q345" s="207"/>
      <c r="R345" s="207"/>
      <c r="S345" s="207"/>
      <c r="T345" s="20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02" t="s">
        <v>265</v>
      </c>
      <c r="AU345" s="202" t="s">
        <v>90</v>
      </c>
      <c r="AV345" s="15" t="s">
        <v>270</v>
      </c>
      <c r="AW345" s="15" t="s">
        <v>35</v>
      </c>
      <c r="AX345" s="15" t="s">
        <v>87</v>
      </c>
      <c r="AY345" s="202" t="s">
        <v>255</v>
      </c>
    </row>
    <row r="346" s="2" customFormat="1" ht="24.15" customHeight="1">
      <c r="A346" s="38"/>
      <c r="B346" s="171"/>
      <c r="C346" s="172" t="s">
        <v>924</v>
      </c>
      <c r="D346" s="172" t="s">
        <v>258</v>
      </c>
      <c r="E346" s="173" t="s">
        <v>1202</v>
      </c>
      <c r="F346" s="174" t="s">
        <v>1203</v>
      </c>
      <c r="G346" s="175" t="s">
        <v>693</v>
      </c>
      <c r="H346" s="176">
        <v>21</v>
      </c>
      <c r="I346" s="177"/>
      <c r="J346" s="178">
        <f>ROUND(I346*H346,2)</f>
        <v>0</v>
      </c>
      <c r="K346" s="174" t="s">
        <v>262</v>
      </c>
      <c r="L346" s="39"/>
      <c r="M346" s="179" t="s">
        <v>1</v>
      </c>
      <c r="N346" s="180" t="s">
        <v>44</v>
      </c>
      <c r="O346" s="77"/>
      <c r="P346" s="181">
        <f>O346*H346</f>
        <v>0</v>
      </c>
      <c r="Q346" s="181">
        <v>0</v>
      </c>
      <c r="R346" s="181">
        <f>Q346*H346</f>
        <v>0</v>
      </c>
      <c r="S346" s="181">
        <v>0</v>
      </c>
      <c r="T346" s="18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83" t="s">
        <v>263</v>
      </c>
      <c r="AT346" s="183" t="s">
        <v>258</v>
      </c>
      <c r="AU346" s="183" t="s">
        <v>90</v>
      </c>
      <c r="AY346" s="19" t="s">
        <v>255</v>
      </c>
      <c r="BE346" s="184">
        <f>IF(N346="základní",J346,0)</f>
        <v>0</v>
      </c>
      <c r="BF346" s="184">
        <f>IF(N346="snížená",J346,0)</f>
        <v>0</v>
      </c>
      <c r="BG346" s="184">
        <f>IF(N346="zákl. přenesená",J346,0)</f>
        <v>0</v>
      </c>
      <c r="BH346" s="184">
        <f>IF(N346="sníž. přenesená",J346,0)</f>
        <v>0</v>
      </c>
      <c r="BI346" s="184">
        <f>IF(N346="nulová",J346,0)</f>
        <v>0</v>
      </c>
      <c r="BJ346" s="19" t="s">
        <v>87</v>
      </c>
      <c r="BK346" s="184">
        <f>ROUND(I346*H346,2)</f>
        <v>0</v>
      </c>
      <c r="BL346" s="19" t="s">
        <v>263</v>
      </c>
      <c r="BM346" s="183" t="s">
        <v>1204</v>
      </c>
    </row>
    <row r="347" s="13" customFormat="1">
      <c r="A347" s="13"/>
      <c r="B347" s="185"/>
      <c r="C347" s="13"/>
      <c r="D347" s="186" t="s">
        <v>265</v>
      </c>
      <c r="E347" s="187" t="s">
        <v>1</v>
      </c>
      <c r="F347" s="188" t="s">
        <v>1205</v>
      </c>
      <c r="G347" s="13"/>
      <c r="H347" s="187" t="s">
        <v>1</v>
      </c>
      <c r="I347" s="189"/>
      <c r="J347" s="13"/>
      <c r="K347" s="13"/>
      <c r="L347" s="185"/>
      <c r="M347" s="190"/>
      <c r="N347" s="191"/>
      <c r="O347" s="191"/>
      <c r="P347" s="191"/>
      <c r="Q347" s="191"/>
      <c r="R347" s="191"/>
      <c r="S347" s="191"/>
      <c r="T347" s="19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87" t="s">
        <v>265</v>
      </c>
      <c r="AU347" s="187" t="s">
        <v>90</v>
      </c>
      <c r="AV347" s="13" t="s">
        <v>87</v>
      </c>
      <c r="AW347" s="13" t="s">
        <v>35</v>
      </c>
      <c r="AX347" s="13" t="s">
        <v>79</v>
      </c>
      <c r="AY347" s="187" t="s">
        <v>255</v>
      </c>
    </row>
    <row r="348" s="13" customFormat="1">
      <c r="A348" s="13"/>
      <c r="B348" s="185"/>
      <c r="C348" s="13"/>
      <c r="D348" s="186" t="s">
        <v>265</v>
      </c>
      <c r="E348" s="187" t="s">
        <v>1</v>
      </c>
      <c r="F348" s="188" t="s">
        <v>1193</v>
      </c>
      <c r="G348" s="13"/>
      <c r="H348" s="187" t="s">
        <v>1</v>
      </c>
      <c r="I348" s="189"/>
      <c r="J348" s="13"/>
      <c r="K348" s="13"/>
      <c r="L348" s="185"/>
      <c r="M348" s="190"/>
      <c r="N348" s="191"/>
      <c r="O348" s="191"/>
      <c r="P348" s="191"/>
      <c r="Q348" s="191"/>
      <c r="R348" s="191"/>
      <c r="S348" s="191"/>
      <c r="T348" s="19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87" t="s">
        <v>265</v>
      </c>
      <c r="AU348" s="187" t="s">
        <v>90</v>
      </c>
      <c r="AV348" s="13" t="s">
        <v>87</v>
      </c>
      <c r="AW348" s="13" t="s">
        <v>35</v>
      </c>
      <c r="AX348" s="13" t="s">
        <v>79</v>
      </c>
      <c r="AY348" s="187" t="s">
        <v>255</v>
      </c>
    </row>
    <row r="349" s="14" customFormat="1">
      <c r="A349" s="14"/>
      <c r="B349" s="193"/>
      <c r="C349" s="14"/>
      <c r="D349" s="186" t="s">
        <v>265</v>
      </c>
      <c r="E349" s="194" t="s">
        <v>1</v>
      </c>
      <c r="F349" s="195" t="s">
        <v>1194</v>
      </c>
      <c r="G349" s="14"/>
      <c r="H349" s="196">
        <v>21</v>
      </c>
      <c r="I349" s="197"/>
      <c r="J349" s="14"/>
      <c r="K349" s="14"/>
      <c r="L349" s="193"/>
      <c r="M349" s="198"/>
      <c r="N349" s="199"/>
      <c r="O349" s="199"/>
      <c r="P349" s="199"/>
      <c r="Q349" s="199"/>
      <c r="R349" s="199"/>
      <c r="S349" s="199"/>
      <c r="T349" s="20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194" t="s">
        <v>265</v>
      </c>
      <c r="AU349" s="194" t="s">
        <v>90</v>
      </c>
      <c r="AV349" s="14" t="s">
        <v>90</v>
      </c>
      <c r="AW349" s="14" t="s">
        <v>35</v>
      </c>
      <c r="AX349" s="14" t="s">
        <v>79</v>
      </c>
      <c r="AY349" s="194" t="s">
        <v>255</v>
      </c>
    </row>
    <row r="350" s="15" customFormat="1">
      <c r="A350" s="15"/>
      <c r="B350" s="201"/>
      <c r="C350" s="15"/>
      <c r="D350" s="186" t="s">
        <v>265</v>
      </c>
      <c r="E350" s="202" t="s">
        <v>1</v>
      </c>
      <c r="F350" s="203" t="s">
        <v>269</v>
      </c>
      <c r="G350" s="15"/>
      <c r="H350" s="204">
        <v>21</v>
      </c>
      <c r="I350" s="205"/>
      <c r="J350" s="15"/>
      <c r="K350" s="15"/>
      <c r="L350" s="201"/>
      <c r="M350" s="206"/>
      <c r="N350" s="207"/>
      <c r="O350" s="207"/>
      <c r="P350" s="207"/>
      <c r="Q350" s="207"/>
      <c r="R350" s="207"/>
      <c r="S350" s="207"/>
      <c r="T350" s="20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02" t="s">
        <v>265</v>
      </c>
      <c r="AU350" s="202" t="s">
        <v>90</v>
      </c>
      <c r="AV350" s="15" t="s">
        <v>270</v>
      </c>
      <c r="AW350" s="15" t="s">
        <v>35</v>
      </c>
      <c r="AX350" s="15" t="s">
        <v>87</v>
      </c>
      <c r="AY350" s="202" t="s">
        <v>255</v>
      </c>
    </row>
    <row r="351" s="2" customFormat="1" ht="24.15" customHeight="1">
      <c r="A351" s="38"/>
      <c r="B351" s="171"/>
      <c r="C351" s="209" t="s">
        <v>933</v>
      </c>
      <c r="D351" s="209" t="s">
        <v>277</v>
      </c>
      <c r="E351" s="210" t="s">
        <v>1206</v>
      </c>
      <c r="F351" s="211" t="s">
        <v>1207</v>
      </c>
      <c r="G351" s="212" t="s">
        <v>1208</v>
      </c>
      <c r="H351" s="213">
        <v>3.7799999999999998</v>
      </c>
      <c r="I351" s="214"/>
      <c r="J351" s="215">
        <f>ROUND(I351*H351,2)</f>
        <v>0</v>
      </c>
      <c r="K351" s="211" t="s">
        <v>262</v>
      </c>
      <c r="L351" s="216"/>
      <c r="M351" s="217" t="s">
        <v>1</v>
      </c>
      <c r="N351" s="218" t="s">
        <v>44</v>
      </c>
      <c r="O351" s="77"/>
      <c r="P351" s="181">
        <f>O351*H351</f>
        <v>0</v>
      </c>
      <c r="Q351" s="181">
        <v>0.001</v>
      </c>
      <c r="R351" s="181">
        <f>Q351*H351</f>
        <v>0.0037799999999999999</v>
      </c>
      <c r="S351" s="181">
        <v>0</v>
      </c>
      <c r="T351" s="18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83" t="s">
        <v>397</v>
      </c>
      <c r="AT351" s="183" t="s">
        <v>277</v>
      </c>
      <c r="AU351" s="183" t="s">
        <v>90</v>
      </c>
      <c r="AY351" s="19" t="s">
        <v>255</v>
      </c>
      <c r="BE351" s="184">
        <f>IF(N351="základní",J351,0)</f>
        <v>0</v>
      </c>
      <c r="BF351" s="184">
        <f>IF(N351="snížená",J351,0)</f>
        <v>0</v>
      </c>
      <c r="BG351" s="184">
        <f>IF(N351="zákl. přenesená",J351,0)</f>
        <v>0</v>
      </c>
      <c r="BH351" s="184">
        <f>IF(N351="sníž. přenesená",J351,0)</f>
        <v>0</v>
      </c>
      <c r="BI351" s="184">
        <f>IF(N351="nulová",J351,0)</f>
        <v>0</v>
      </c>
      <c r="BJ351" s="19" t="s">
        <v>87</v>
      </c>
      <c r="BK351" s="184">
        <f>ROUND(I351*H351,2)</f>
        <v>0</v>
      </c>
      <c r="BL351" s="19" t="s">
        <v>263</v>
      </c>
      <c r="BM351" s="183" t="s">
        <v>1209</v>
      </c>
    </row>
    <row r="352" s="14" customFormat="1">
      <c r="A352" s="14"/>
      <c r="B352" s="193"/>
      <c r="C352" s="14"/>
      <c r="D352" s="186" t="s">
        <v>265</v>
      </c>
      <c r="E352" s="194" t="s">
        <v>1</v>
      </c>
      <c r="F352" s="195" t="s">
        <v>1210</v>
      </c>
      <c r="G352" s="14"/>
      <c r="H352" s="196">
        <v>3.7799999999999998</v>
      </c>
      <c r="I352" s="197"/>
      <c r="J352" s="14"/>
      <c r="K352" s="14"/>
      <c r="L352" s="193"/>
      <c r="M352" s="198"/>
      <c r="N352" s="199"/>
      <c r="O352" s="199"/>
      <c r="P352" s="199"/>
      <c r="Q352" s="199"/>
      <c r="R352" s="199"/>
      <c r="S352" s="199"/>
      <c r="T352" s="20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194" t="s">
        <v>265</v>
      </c>
      <c r="AU352" s="194" t="s">
        <v>90</v>
      </c>
      <c r="AV352" s="14" t="s">
        <v>90</v>
      </c>
      <c r="AW352" s="14" t="s">
        <v>35</v>
      </c>
      <c r="AX352" s="14" t="s">
        <v>87</v>
      </c>
      <c r="AY352" s="194" t="s">
        <v>255</v>
      </c>
    </row>
    <row r="353" s="12" customFormat="1" ht="22.8" customHeight="1">
      <c r="A353" s="12"/>
      <c r="B353" s="158"/>
      <c r="C353" s="12"/>
      <c r="D353" s="159" t="s">
        <v>78</v>
      </c>
      <c r="E353" s="169" t="s">
        <v>886</v>
      </c>
      <c r="F353" s="169" t="s">
        <v>887</v>
      </c>
      <c r="G353" s="12"/>
      <c r="H353" s="12"/>
      <c r="I353" s="161"/>
      <c r="J353" s="170">
        <f>BK353</f>
        <v>0</v>
      </c>
      <c r="K353" s="12"/>
      <c r="L353" s="158"/>
      <c r="M353" s="163"/>
      <c r="N353" s="164"/>
      <c r="O353" s="164"/>
      <c r="P353" s="165">
        <f>SUM(P354:P395)</f>
        <v>0</v>
      </c>
      <c r="Q353" s="164"/>
      <c r="R353" s="165">
        <f>SUM(R354:R395)</f>
        <v>0.066773700000000005</v>
      </c>
      <c r="S353" s="164"/>
      <c r="T353" s="166">
        <f>SUM(T354:T395)</f>
        <v>0.017455620000000002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159" t="s">
        <v>90</v>
      </c>
      <c r="AT353" s="167" t="s">
        <v>78</v>
      </c>
      <c r="AU353" s="167" t="s">
        <v>87</v>
      </c>
      <c r="AY353" s="159" t="s">
        <v>255</v>
      </c>
      <c r="BK353" s="168">
        <f>SUM(BK354:BK395)</f>
        <v>0</v>
      </c>
    </row>
    <row r="354" s="2" customFormat="1" ht="24.15" customHeight="1">
      <c r="A354" s="38"/>
      <c r="B354" s="171"/>
      <c r="C354" s="172" t="s">
        <v>560</v>
      </c>
      <c r="D354" s="172" t="s">
        <v>258</v>
      </c>
      <c r="E354" s="173" t="s">
        <v>888</v>
      </c>
      <c r="F354" s="174" t="s">
        <v>889</v>
      </c>
      <c r="G354" s="175" t="s">
        <v>693</v>
      </c>
      <c r="H354" s="176">
        <v>37.947000000000003</v>
      </c>
      <c r="I354" s="177"/>
      <c r="J354" s="178">
        <f>ROUND(I354*H354,2)</f>
        <v>0</v>
      </c>
      <c r="K354" s="174" t="s">
        <v>262</v>
      </c>
      <c r="L354" s="39"/>
      <c r="M354" s="179" t="s">
        <v>1</v>
      </c>
      <c r="N354" s="180" t="s">
        <v>44</v>
      </c>
      <c r="O354" s="77"/>
      <c r="P354" s="181">
        <f>O354*H354</f>
        <v>0</v>
      </c>
      <c r="Q354" s="181">
        <v>0</v>
      </c>
      <c r="R354" s="181">
        <f>Q354*H354</f>
        <v>0</v>
      </c>
      <c r="S354" s="181">
        <v>0</v>
      </c>
      <c r="T354" s="18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83" t="s">
        <v>263</v>
      </c>
      <c r="AT354" s="183" t="s">
        <v>258</v>
      </c>
      <c r="AU354" s="183" t="s">
        <v>90</v>
      </c>
      <c r="AY354" s="19" t="s">
        <v>255</v>
      </c>
      <c r="BE354" s="184">
        <f>IF(N354="základní",J354,0)</f>
        <v>0</v>
      </c>
      <c r="BF354" s="184">
        <f>IF(N354="snížená",J354,0)</f>
        <v>0</v>
      </c>
      <c r="BG354" s="184">
        <f>IF(N354="zákl. přenesená",J354,0)</f>
        <v>0</v>
      </c>
      <c r="BH354" s="184">
        <f>IF(N354="sníž. přenesená",J354,0)</f>
        <v>0</v>
      </c>
      <c r="BI354" s="184">
        <f>IF(N354="nulová",J354,0)</f>
        <v>0</v>
      </c>
      <c r="BJ354" s="19" t="s">
        <v>87</v>
      </c>
      <c r="BK354" s="184">
        <f>ROUND(I354*H354,2)</f>
        <v>0</v>
      </c>
      <c r="BL354" s="19" t="s">
        <v>263</v>
      </c>
      <c r="BM354" s="183" t="s">
        <v>1211</v>
      </c>
    </row>
    <row r="355" s="13" customFormat="1">
      <c r="A355" s="13"/>
      <c r="B355" s="185"/>
      <c r="C355" s="13"/>
      <c r="D355" s="186" t="s">
        <v>265</v>
      </c>
      <c r="E355" s="187" t="s">
        <v>1</v>
      </c>
      <c r="F355" s="188" t="s">
        <v>1066</v>
      </c>
      <c r="G355" s="13"/>
      <c r="H355" s="187" t="s">
        <v>1</v>
      </c>
      <c r="I355" s="189"/>
      <c r="J355" s="13"/>
      <c r="K355" s="13"/>
      <c r="L355" s="185"/>
      <c r="M355" s="190"/>
      <c r="N355" s="191"/>
      <c r="O355" s="191"/>
      <c r="P355" s="191"/>
      <c r="Q355" s="191"/>
      <c r="R355" s="191"/>
      <c r="S355" s="191"/>
      <c r="T355" s="19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87" t="s">
        <v>265</v>
      </c>
      <c r="AU355" s="187" t="s">
        <v>90</v>
      </c>
      <c r="AV355" s="13" t="s">
        <v>87</v>
      </c>
      <c r="AW355" s="13" t="s">
        <v>35</v>
      </c>
      <c r="AX355" s="13" t="s">
        <v>79</v>
      </c>
      <c r="AY355" s="187" t="s">
        <v>255</v>
      </c>
    </row>
    <row r="356" s="14" customFormat="1">
      <c r="A356" s="14"/>
      <c r="B356" s="193"/>
      <c r="C356" s="14"/>
      <c r="D356" s="186" t="s">
        <v>265</v>
      </c>
      <c r="E356" s="194" t="s">
        <v>1</v>
      </c>
      <c r="F356" s="195" t="s">
        <v>1067</v>
      </c>
      <c r="G356" s="14"/>
      <c r="H356" s="196">
        <v>36.195</v>
      </c>
      <c r="I356" s="197"/>
      <c r="J356" s="14"/>
      <c r="K356" s="14"/>
      <c r="L356" s="193"/>
      <c r="M356" s="198"/>
      <c r="N356" s="199"/>
      <c r="O356" s="199"/>
      <c r="P356" s="199"/>
      <c r="Q356" s="199"/>
      <c r="R356" s="199"/>
      <c r="S356" s="199"/>
      <c r="T356" s="20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194" t="s">
        <v>265</v>
      </c>
      <c r="AU356" s="194" t="s">
        <v>90</v>
      </c>
      <c r="AV356" s="14" t="s">
        <v>90</v>
      </c>
      <c r="AW356" s="14" t="s">
        <v>35</v>
      </c>
      <c r="AX356" s="14" t="s">
        <v>79</v>
      </c>
      <c r="AY356" s="194" t="s">
        <v>255</v>
      </c>
    </row>
    <row r="357" s="14" customFormat="1">
      <c r="A357" s="14"/>
      <c r="B357" s="193"/>
      <c r="C357" s="14"/>
      <c r="D357" s="186" t="s">
        <v>265</v>
      </c>
      <c r="E357" s="194" t="s">
        <v>1</v>
      </c>
      <c r="F357" s="195" t="s">
        <v>1068</v>
      </c>
      <c r="G357" s="14"/>
      <c r="H357" s="196">
        <v>15.375</v>
      </c>
      <c r="I357" s="197"/>
      <c r="J357" s="14"/>
      <c r="K357" s="14"/>
      <c r="L357" s="193"/>
      <c r="M357" s="198"/>
      <c r="N357" s="199"/>
      <c r="O357" s="199"/>
      <c r="P357" s="199"/>
      <c r="Q357" s="199"/>
      <c r="R357" s="199"/>
      <c r="S357" s="199"/>
      <c r="T357" s="20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194" t="s">
        <v>265</v>
      </c>
      <c r="AU357" s="194" t="s">
        <v>90</v>
      </c>
      <c r="AV357" s="14" t="s">
        <v>90</v>
      </c>
      <c r="AW357" s="14" t="s">
        <v>35</v>
      </c>
      <c r="AX357" s="14" t="s">
        <v>79</v>
      </c>
      <c r="AY357" s="194" t="s">
        <v>255</v>
      </c>
    </row>
    <row r="358" s="14" customFormat="1">
      <c r="A358" s="14"/>
      <c r="B358" s="193"/>
      <c r="C358" s="14"/>
      <c r="D358" s="186" t="s">
        <v>265</v>
      </c>
      <c r="E358" s="194" t="s">
        <v>1</v>
      </c>
      <c r="F358" s="195" t="s">
        <v>1069</v>
      </c>
      <c r="G358" s="14"/>
      <c r="H358" s="196">
        <v>-0.42299999999999999</v>
      </c>
      <c r="I358" s="197"/>
      <c r="J358" s="14"/>
      <c r="K358" s="14"/>
      <c r="L358" s="193"/>
      <c r="M358" s="198"/>
      <c r="N358" s="199"/>
      <c r="O358" s="199"/>
      <c r="P358" s="199"/>
      <c r="Q358" s="199"/>
      <c r="R358" s="199"/>
      <c r="S358" s="199"/>
      <c r="T358" s="20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194" t="s">
        <v>265</v>
      </c>
      <c r="AU358" s="194" t="s">
        <v>90</v>
      </c>
      <c r="AV358" s="14" t="s">
        <v>90</v>
      </c>
      <c r="AW358" s="14" t="s">
        <v>35</v>
      </c>
      <c r="AX358" s="14" t="s">
        <v>79</v>
      </c>
      <c r="AY358" s="194" t="s">
        <v>255</v>
      </c>
    </row>
    <row r="359" s="14" customFormat="1">
      <c r="A359" s="14"/>
      <c r="B359" s="193"/>
      <c r="C359" s="14"/>
      <c r="D359" s="186" t="s">
        <v>265</v>
      </c>
      <c r="E359" s="194" t="s">
        <v>1</v>
      </c>
      <c r="F359" s="195" t="s">
        <v>1070</v>
      </c>
      <c r="G359" s="14"/>
      <c r="H359" s="196">
        <v>-13.199999999999999</v>
      </c>
      <c r="I359" s="197"/>
      <c r="J359" s="14"/>
      <c r="K359" s="14"/>
      <c r="L359" s="193"/>
      <c r="M359" s="198"/>
      <c r="N359" s="199"/>
      <c r="O359" s="199"/>
      <c r="P359" s="199"/>
      <c r="Q359" s="199"/>
      <c r="R359" s="199"/>
      <c r="S359" s="199"/>
      <c r="T359" s="20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194" t="s">
        <v>265</v>
      </c>
      <c r="AU359" s="194" t="s">
        <v>90</v>
      </c>
      <c r="AV359" s="14" t="s">
        <v>90</v>
      </c>
      <c r="AW359" s="14" t="s">
        <v>35</v>
      </c>
      <c r="AX359" s="14" t="s">
        <v>79</v>
      </c>
      <c r="AY359" s="194" t="s">
        <v>255</v>
      </c>
    </row>
    <row r="360" s="15" customFormat="1">
      <c r="A360" s="15"/>
      <c r="B360" s="201"/>
      <c r="C360" s="15"/>
      <c r="D360" s="186" t="s">
        <v>265</v>
      </c>
      <c r="E360" s="202" t="s">
        <v>1</v>
      </c>
      <c r="F360" s="203" t="s">
        <v>269</v>
      </c>
      <c r="G360" s="15"/>
      <c r="H360" s="204">
        <v>37.947000000000003</v>
      </c>
      <c r="I360" s="205"/>
      <c r="J360" s="15"/>
      <c r="K360" s="15"/>
      <c r="L360" s="201"/>
      <c r="M360" s="206"/>
      <c r="N360" s="207"/>
      <c r="O360" s="207"/>
      <c r="P360" s="207"/>
      <c r="Q360" s="207"/>
      <c r="R360" s="207"/>
      <c r="S360" s="207"/>
      <c r="T360" s="208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02" t="s">
        <v>265</v>
      </c>
      <c r="AU360" s="202" t="s">
        <v>90</v>
      </c>
      <c r="AV360" s="15" t="s">
        <v>270</v>
      </c>
      <c r="AW360" s="15" t="s">
        <v>35</v>
      </c>
      <c r="AX360" s="15" t="s">
        <v>87</v>
      </c>
      <c r="AY360" s="202" t="s">
        <v>255</v>
      </c>
    </row>
    <row r="361" s="2" customFormat="1" ht="24.15" customHeight="1">
      <c r="A361" s="38"/>
      <c r="B361" s="171"/>
      <c r="C361" s="172" t="s">
        <v>941</v>
      </c>
      <c r="D361" s="172" t="s">
        <v>258</v>
      </c>
      <c r="E361" s="173" t="s">
        <v>894</v>
      </c>
      <c r="F361" s="174" t="s">
        <v>895</v>
      </c>
      <c r="G361" s="175" t="s">
        <v>693</v>
      </c>
      <c r="H361" s="176">
        <v>37.947000000000003</v>
      </c>
      <c r="I361" s="177"/>
      <c r="J361" s="178">
        <f>ROUND(I361*H361,2)</f>
        <v>0</v>
      </c>
      <c r="K361" s="174" t="s">
        <v>262</v>
      </c>
      <c r="L361" s="39"/>
      <c r="M361" s="179" t="s">
        <v>1</v>
      </c>
      <c r="N361" s="180" t="s">
        <v>44</v>
      </c>
      <c r="O361" s="77"/>
      <c r="P361" s="181">
        <f>O361*H361</f>
        <v>0</v>
      </c>
      <c r="Q361" s="181">
        <v>0</v>
      </c>
      <c r="R361" s="181">
        <f>Q361*H361</f>
        <v>0</v>
      </c>
      <c r="S361" s="181">
        <v>0.00014999999999999999</v>
      </c>
      <c r="T361" s="182">
        <f>S361*H361</f>
        <v>0.0056920499999999997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83" t="s">
        <v>263</v>
      </c>
      <c r="AT361" s="183" t="s">
        <v>258</v>
      </c>
      <c r="AU361" s="183" t="s">
        <v>90</v>
      </c>
      <c r="AY361" s="19" t="s">
        <v>255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19" t="s">
        <v>87</v>
      </c>
      <c r="BK361" s="184">
        <f>ROUND(I361*H361,2)</f>
        <v>0</v>
      </c>
      <c r="BL361" s="19" t="s">
        <v>263</v>
      </c>
      <c r="BM361" s="183" t="s">
        <v>1212</v>
      </c>
    </row>
    <row r="362" s="13" customFormat="1">
      <c r="A362" s="13"/>
      <c r="B362" s="185"/>
      <c r="C362" s="13"/>
      <c r="D362" s="186" t="s">
        <v>265</v>
      </c>
      <c r="E362" s="187" t="s">
        <v>1</v>
      </c>
      <c r="F362" s="188" t="s">
        <v>1066</v>
      </c>
      <c r="G362" s="13"/>
      <c r="H362" s="187" t="s">
        <v>1</v>
      </c>
      <c r="I362" s="189"/>
      <c r="J362" s="13"/>
      <c r="K362" s="13"/>
      <c r="L362" s="185"/>
      <c r="M362" s="190"/>
      <c r="N362" s="191"/>
      <c r="O362" s="191"/>
      <c r="P362" s="191"/>
      <c r="Q362" s="191"/>
      <c r="R362" s="191"/>
      <c r="S362" s="191"/>
      <c r="T362" s="19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87" t="s">
        <v>265</v>
      </c>
      <c r="AU362" s="187" t="s">
        <v>90</v>
      </c>
      <c r="AV362" s="13" t="s">
        <v>87</v>
      </c>
      <c r="AW362" s="13" t="s">
        <v>35</v>
      </c>
      <c r="AX362" s="13" t="s">
        <v>79</v>
      </c>
      <c r="AY362" s="187" t="s">
        <v>255</v>
      </c>
    </row>
    <row r="363" s="14" customFormat="1">
      <c r="A363" s="14"/>
      <c r="B363" s="193"/>
      <c r="C363" s="14"/>
      <c r="D363" s="186" t="s">
        <v>265</v>
      </c>
      <c r="E363" s="194" t="s">
        <v>1</v>
      </c>
      <c r="F363" s="195" t="s">
        <v>1067</v>
      </c>
      <c r="G363" s="14"/>
      <c r="H363" s="196">
        <v>36.195</v>
      </c>
      <c r="I363" s="197"/>
      <c r="J363" s="14"/>
      <c r="K363" s="14"/>
      <c r="L363" s="193"/>
      <c r="M363" s="198"/>
      <c r="N363" s="199"/>
      <c r="O363" s="199"/>
      <c r="P363" s="199"/>
      <c r="Q363" s="199"/>
      <c r="R363" s="199"/>
      <c r="S363" s="199"/>
      <c r="T363" s="20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194" t="s">
        <v>265</v>
      </c>
      <c r="AU363" s="194" t="s">
        <v>90</v>
      </c>
      <c r="AV363" s="14" t="s">
        <v>90</v>
      </c>
      <c r="AW363" s="14" t="s">
        <v>35</v>
      </c>
      <c r="AX363" s="14" t="s">
        <v>79</v>
      </c>
      <c r="AY363" s="194" t="s">
        <v>255</v>
      </c>
    </row>
    <row r="364" s="14" customFormat="1">
      <c r="A364" s="14"/>
      <c r="B364" s="193"/>
      <c r="C364" s="14"/>
      <c r="D364" s="186" t="s">
        <v>265</v>
      </c>
      <c r="E364" s="194" t="s">
        <v>1</v>
      </c>
      <c r="F364" s="195" t="s">
        <v>1068</v>
      </c>
      <c r="G364" s="14"/>
      <c r="H364" s="196">
        <v>15.375</v>
      </c>
      <c r="I364" s="197"/>
      <c r="J364" s="14"/>
      <c r="K364" s="14"/>
      <c r="L364" s="193"/>
      <c r="M364" s="198"/>
      <c r="N364" s="199"/>
      <c r="O364" s="199"/>
      <c r="P364" s="199"/>
      <c r="Q364" s="199"/>
      <c r="R364" s="199"/>
      <c r="S364" s="199"/>
      <c r="T364" s="20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194" t="s">
        <v>265</v>
      </c>
      <c r="AU364" s="194" t="s">
        <v>90</v>
      </c>
      <c r="AV364" s="14" t="s">
        <v>90</v>
      </c>
      <c r="AW364" s="14" t="s">
        <v>35</v>
      </c>
      <c r="AX364" s="14" t="s">
        <v>79</v>
      </c>
      <c r="AY364" s="194" t="s">
        <v>255</v>
      </c>
    </row>
    <row r="365" s="14" customFormat="1">
      <c r="A365" s="14"/>
      <c r="B365" s="193"/>
      <c r="C365" s="14"/>
      <c r="D365" s="186" t="s">
        <v>265</v>
      </c>
      <c r="E365" s="194" t="s">
        <v>1</v>
      </c>
      <c r="F365" s="195" t="s">
        <v>1069</v>
      </c>
      <c r="G365" s="14"/>
      <c r="H365" s="196">
        <v>-0.42299999999999999</v>
      </c>
      <c r="I365" s="197"/>
      <c r="J365" s="14"/>
      <c r="K365" s="14"/>
      <c r="L365" s="193"/>
      <c r="M365" s="198"/>
      <c r="N365" s="199"/>
      <c r="O365" s="199"/>
      <c r="P365" s="199"/>
      <c r="Q365" s="199"/>
      <c r="R365" s="199"/>
      <c r="S365" s="199"/>
      <c r="T365" s="20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194" t="s">
        <v>265</v>
      </c>
      <c r="AU365" s="194" t="s">
        <v>90</v>
      </c>
      <c r="AV365" s="14" t="s">
        <v>90</v>
      </c>
      <c r="AW365" s="14" t="s">
        <v>35</v>
      </c>
      <c r="AX365" s="14" t="s">
        <v>79</v>
      </c>
      <c r="AY365" s="194" t="s">
        <v>255</v>
      </c>
    </row>
    <row r="366" s="14" customFormat="1">
      <c r="A366" s="14"/>
      <c r="B366" s="193"/>
      <c r="C366" s="14"/>
      <c r="D366" s="186" t="s">
        <v>265</v>
      </c>
      <c r="E366" s="194" t="s">
        <v>1</v>
      </c>
      <c r="F366" s="195" t="s">
        <v>1070</v>
      </c>
      <c r="G366" s="14"/>
      <c r="H366" s="196">
        <v>-13.199999999999999</v>
      </c>
      <c r="I366" s="197"/>
      <c r="J366" s="14"/>
      <c r="K366" s="14"/>
      <c r="L366" s="193"/>
      <c r="M366" s="198"/>
      <c r="N366" s="199"/>
      <c r="O366" s="199"/>
      <c r="P366" s="199"/>
      <c r="Q366" s="199"/>
      <c r="R366" s="199"/>
      <c r="S366" s="199"/>
      <c r="T366" s="20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194" t="s">
        <v>265</v>
      </c>
      <c r="AU366" s="194" t="s">
        <v>90</v>
      </c>
      <c r="AV366" s="14" t="s">
        <v>90</v>
      </c>
      <c r="AW366" s="14" t="s">
        <v>35</v>
      </c>
      <c r="AX366" s="14" t="s">
        <v>79</v>
      </c>
      <c r="AY366" s="194" t="s">
        <v>255</v>
      </c>
    </row>
    <row r="367" s="15" customFormat="1">
      <c r="A367" s="15"/>
      <c r="B367" s="201"/>
      <c r="C367" s="15"/>
      <c r="D367" s="186" t="s">
        <v>265</v>
      </c>
      <c r="E367" s="202" t="s">
        <v>1</v>
      </c>
      <c r="F367" s="203" t="s">
        <v>269</v>
      </c>
      <c r="G367" s="15"/>
      <c r="H367" s="204">
        <v>37.947000000000003</v>
      </c>
      <c r="I367" s="205"/>
      <c r="J367" s="15"/>
      <c r="K367" s="15"/>
      <c r="L367" s="201"/>
      <c r="M367" s="206"/>
      <c r="N367" s="207"/>
      <c r="O367" s="207"/>
      <c r="P367" s="207"/>
      <c r="Q367" s="207"/>
      <c r="R367" s="207"/>
      <c r="S367" s="207"/>
      <c r="T367" s="20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02" t="s">
        <v>265</v>
      </c>
      <c r="AU367" s="202" t="s">
        <v>90</v>
      </c>
      <c r="AV367" s="15" t="s">
        <v>270</v>
      </c>
      <c r="AW367" s="15" t="s">
        <v>35</v>
      </c>
      <c r="AX367" s="15" t="s">
        <v>87</v>
      </c>
      <c r="AY367" s="202" t="s">
        <v>255</v>
      </c>
    </row>
    <row r="368" s="2" customFormat="1" ht="16.5" customHeight="1">
      <c r="A368" s="38"/>
      <c r="B368" s="171"/>
      <c r="C368" s="172" t="s">
        <v>339</v>
      </c>
      <c r="D368" s="172" t="s">
        <v>258</v>
      </c>
      <c r="E368" s="173" t="s">
        <v>900</v>
      </c>
      <c r="F368" s="174" t="s">
        <v>901</v>
      </c>
      <c r="G368" s="175" t="s">
        <v>693</v>
      </c>
      <c r="H368" s="176">
        <v>37.947000000000003</v>
      </c>
      <c r="I368" s="177"/>
      <c r="J368" s="178">
        <f>ROUND(I368*H368,2)</f>
        <v>0</v>
      </c>
      <c r="K368" s="174" t="s">
        <v>262</v>
      </c>
      <c r="L368" s="39"/>
      <c r="M368" s="179" t="s">
        <v>1</v>
      </c>
      <c r="N368" s="180" t="s">
        <v>44</v>
      </c>
      <c r="O368" s="77"/>
      <c r="P368" s="181">
        <f>O368*H368</f>
        <v>0</v>
      </c>
      <c r="Q368" s="181">
        <v>0.001</v>
      </c>
      <c r="R368" s="181">
        <f>Q368*H368</f>
        <v>0.037947000000000002</v>
      </c>
      <c r="S368" s="181">
        <v>0.00031</v>
      </c>
      <c r="T368" s="182">
        <f>S368*H368</f>
        <v>0.011763570000000001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83" t="s">
        <v>263</v>
      </c>
      <c r="AT368" s="183" t="s">
        <v>258</v>
      </c>
      <c r="AU368" s="183" t="s">
        <v>90</v>
      </c>
      <c r="AY368" s="19" t="s">
        <v>255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19" t="s">
        <v>87</v>
      </c>
      <c r="BK368" s="184">
        <f>ROUND(I368*H368,2)</f>
        <v>0</v>
      </c>
      <c r="BL368" s="19" t="s">
        <v>263</v>
      </c>
      <c r="BM368" s="183" t="s">
        <v>1213</v>
      </c>
    </row>
    <row r="369" s="13" customFormat="1">
      <c r="A369" s="13"/>
      <c r="B369" s="185"/>
      <c r="C369" s="13"/>
      <c r="D369" s="186" t="s">
        <v>265</v>
      </c>
      <c r="E369" s="187" t="s">
        <v>1</v>
      </c>
      <c r="F369" s="188" t="s">
        <v>1066</v>
      </c>
      <c r="G369" s="13"/>
      <c r="H369" s="187" t="s">
        <v>1</v>
      </c>
      <c r="I369" s="189"/>
      <c r="J369" s="13"/>
      <c r="K369" s="13"/>
      <c r="L369" s="185"/>
      <c r="M369" s="190"/>
      <c r="N369" s="191"/>
      <c r="O369" s="191"/>
      <c r="P369" s="191"/>
      <c r="Q369" s="191"/>
      <c r="R369" s="191"/>
      <c r="S369" s="191"/>
      <c r="T369" s="19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87" t="s">
        <v>265</v>
      </c>
      <c r="AU369" s="187" t="s">
        <v>90</v>
      </c>
      <c r="AV369" s="13" t="s">
        <v>87</v>
      </c>
      <c r="AW369" s="13" t="s">
        <v>35</v>
      </c>
      <c r="AX369" s="13" t="s">
        <v>79</v>
      </c>
      <c r="AY369" s="187" t="s">
        <v>255</v>
      </c>
    </row>
    <row r="370" s="14" customFormat="1">
      <c r="A370" s="14"/>
      <c r="B370" s="193"/>
      <c r="C370" s="14"/>
      <c r="D370" s="186" t="s">
        <v>265</v>
      </c>
      <c r="E370" s="194" t="s">
        <v>1</v>
      </c>
      <c r="F370" s="195" t="s">
        <v>1067</v>
      </c>
      <c r="G370" s="14"/>
      <c r="H370" s="196">
        <v>36.195</v>
      </c>
      <c r="I370" s="197"/>
      <c r="J370" s="14"/>
      <c r="K370" s="14"/>
      <c r="L370" s="193"/>
      <c r="M370" s="198"/>
      <c r="N370" s="199"/>
      <c r="O370" s="199"/>
      <c r="P370" s="199"/>
      <c r="Q370" s="199"/>
      <c r="R370" s="199"/>
      <c r="S370" s="199"/>
      <c r="T370" s="20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194" t="s">
        <v>265</v>
      </c>
      <c r="AU370" s="194" t="s">
        <v>90</v>
      </c>
      <c r="AV370" s="14" t="s">
        <v>90</v>
      </c>
      <c r="AW370" s="14" t="s">
        <v>35</v>
      </c>
      <c r="AX370" s="14" t="s">
        <v>79</v>
      </c>
      <c r="AY370" s="194" t="s">
        <v>255</v>
      </c>
    </row>
    <row r="371" s="14" customFormat="1">
      <c r="A371" s="14"/>
      <c r="B371" s="193"/>
      <c r="C371" s="14"/>
      <c r="D371" s="186" t="s">
        <v>265</v>
      </c>
      <c r="E371" s="194" t="s">
        <v>1</v>
      </c>
      <c r="F371" s="195" t="s">
        <v>1068</v>
      </c>
      <c r="G371" s="14"/>
      <c r="H371" s="196">
        <v>15.375</v>
      </c>
      <c r="I371" s="197"/>
      <c r="J371" s="14"/>
      <c r="K371" s="14"/>
      <c r="L371" s="193"/>
      <c r="M371" s="198"/>
      <c r="N371" s="199"/>
      <c r="O371" s="199"/>
      <c r="P371" s="199"/>
      <c r="Q371" s="199"/>
      <c r="R371" s="199"/>
      <c r="S371" s="199"/>
      <c r="T371" s="20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194" t="s">
        <v>265</v>
      </c>
      <c r="AU371" s="194" t="s">
        <v>90</v>
      </c>
      <c r="AV371" s="14" t="s">
        <v>90</v>
      </c>
      <c r="AW371" s="14" t="s">
        <v>35</v>
      </c>
      <c r="AX371" s="14" t="s">
        <v>79</v>
      </c>
      <c r="AY371" s="194" t="s">
        <v>255</v>
      </c>
    </row>
    <row r="372" s="14" customFormat="1">
      <c r="A372" s="14"/>
      <c r="B372" s="193"/>
      <c r="C372" s="14"/>
      <c r="D372" s="186" t="s">
        <v>265</v>
      </c>
      <c r="E372" s="194" t="s">
        <v>1</v>
      </c>
      <c r="F372" s="195" t="s">
        <v>1069</v>
      </c>
      <c r="G372" s="14"/>
      <c r="H372" s="196">
        <v>-0.42299999999999999</v>
      </c>
      <c r="I372" s="197"/>
      <c r="J372" s="14"/>
      <c r="K372" s="14"/>
      <c r="L372" s="193"/>
      <c r="M372" s="198"/>
      <c r="N372" s="199"/>
      <c r="O372" s="199"/>
      <c r="P372" s="199"/>
      <c r="Q372" s="199"/>
      <c r="R372" s="199"/>
      <c r="S372" s="199"/>
      <c r="T372" s="20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194" t="s">
        <v>265</v>
      </c>
      <c r="AU372" s="194" t="s">
        <v>90</v>
      </c>
      <c r="AV372" s="14" t="s">
        <v>90</v>
      </c>
      <c r="AW372" s="14" t="s">
        <v>35</v>
      </c>
      <c r="AX372" s="14" t="s">
        <v>79</v>
      </c>
      <c r="AY372" s="194" t="s">
        <v>255</v>
      </c>
    </row>
    <row r="373" s="14" customFormat="1">
      <c r="A373" s="14"/>
      <c r="B373" s="193"/>
      <c r="C373" s="14"/>
      <c r="D373" s="186" t="s">
        <v>265</v>
      </c>
      <c r="E373" s="194" t="s">
        <v>1</v>
      </c>
      <c r="F373" s="195" t="s">
        <v>1070</v>
      </c>
      <c r="G373" s="14"/>
      <c r="H373" s="196">
        <v>-13.199999999999999</v>
      </c>
      <c r="I373" s="197"/>
      <c r="J373" s="14"/>
      <c r="K373" s="14"/>
      <c r="L373" s="193"/>
      <c r="M373" s="198"/>
      <c r="N373" s="199"/>
      <c r="O373" s="199"/>
      <c r="P373" s="199"/>
      <c r="Q373" s="199"/>
      <c r="R373" s="199"/>
      <c r="S373" s="199"/>
      <c r="T373" s="20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194" t="s">
        <v>265</v>
      </c>
      <c r="AU373" s="194" t="s">
        <v>90</v>
      </c>
      <c r="AV373" s="14" t="s">
        <v>90</v>
      </c>
      <c r="AW373" s="14" t="s">
        <v>35</v>
      </c>
      <c r="AX373" s="14" t="s">
        <v>79</v>
      </c>
      <c r="AY373" s="194" t="s">
        <v>255</v>
      </c>
    </row>
    <row r="374" s="15" customFormat="1">
      <c r="A374" s="15"/>
      <c r="B374" s="201"/>
      <c r="C374" s="15"/>
      <c r="D374" s="186" t="s">
        <v>265</v>
      </c>
      <c r="E374" s="202" t="s">
        <v>1</v>
      </c>
      <c r="F374" s="203" t="s">
        <v>269</v>
      </c>
      <c r="G374" s="15"/>
      <c r="H374" s="204">
        <v>37.947000000000003</v>
      </c>
      <c r="I374" s="205"/>
      <c r="J374" s="15"/>
      <c r="K374" s="15"/>
      <c r="L374" s="201"/>
      <c r="M374" s="206"/>
      <c r="N374" s="207"/>
      <c r="O374" s="207"/>
      <c r="P374" s="207"/>
      <c r="Q374" s="207"/>
      <c r="R374" s="207"/>
      <c r="S374" s="207"/>
      <c r="T374" s="208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02" t="s">
        <v>265</v>
      </c>
      <c r="AU374" s="202" t="s">
        <v>90</v>
      </c>
      <c r="AV374" s="15" t="s">
        <v>270</v>
      </c>
      <c r="AW374" s="15" t="s">
        <v>35</v>
      </c>
      <c r="AX374" s="15" t="s">
        <v>87</v>
      </c>
      <c r="AY374" s="202" t="s">
        <v>255</v>
      </c>
    </row>
    <row r="375" s="2" customFormat="1" ht="33" customHeight="1">
      <c r="A375" s="38"/>
      <c r="B375" s="171"/>
      <c r="C375" s="172" t="s">
        <v>949</v>
      </c>
      <c r="D375" s="172" t="s">
        <v>258</v>
      </c>
      <c r="E375" s="173" t="s">
        <v>906</v>
      </c>
      <c r="F375" s="174" t="s">
        <v>907</v>
      </c>
      <c r="G375" s="175" t="s">
        <v>693</v>
      </c>
      <c r="H375" s="176">
        <v>37.947000000000003</v>
      </c>
      <c r="I375" s="177"/>
      <c r="J375" s="178">
        <f>ROUND(I375*H375,2)</f>
        <v>0</v>
      </c>
      <c r="K375" s="174" t="s">
        <v>262</v>
      </c>
      <c r="L375" s="39"/>
      <c r="M375" s="179" t="s">
        <v>1</v>
      </c>
      <c r="N375" s="180" t="s">
        <v>44</v>
      </c>
      <c r="O375" s="77"/>
      <c r="P375" s="181">
        <f>O375*H375</f>
        <v>0</v>
      </c>
      <c r="Q375" s="181">
        <v>0.00021000000000000001</v>
      </c>
      <c r="R375" s="181">
        <f>Q375*H375</f>
        <v>0.0079688700000000012</v>
      </c>
      <c r="S375" s="181">
        <v>0</v>
      </c>
      <c r="T375" s="182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83" t="s">
        <v>263</v>
      </c>
      <c r="AT375" s="183" t="s">
        <v>258</v>
      </c>
      <c r="AU375" s="183" t="s">
        <v>90</v>
      </c>
      <c r="AY375" s="19" t="s">
        <v>255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19" t="s">
        <v>87</v>
      </c>
      <c r="BK375" s="184">
        <f>ROUND(I375*H375,2)</f>
        <v>0</v>
      </c>
      <c r="BL375" s="19" t="s">
        <v>263</v>
      </c>
      <c r="BM375" s="183" t="s">
        <v>1214</v>
      </c>
    </row>
    <row r="376" s="13" customFormat="1">
      <c r="A376" s="13"/>
      <c r="B376" s="185"/>
      <c r="C376" s="13"/>
      <c r="D376" s="186" t="s">
        <v>265</v>
      </c>
      <c r="E376" s="187" t="s">
        <v>1</v>
      </c>
      <c r="F376" s="188" t="s">
        <v>1066</v>
      </c>
      <c r="G376" s="13"/>
      <c r="H376" s="187" t="s">
        <v>1</v>
      </c>
      <c r="I376" s="189"/>
      <c r="J376" s="13"/>
      <c r="K376" s="13"/>
      <c r="L376" s="185"/>
      <c r="M376" s="190"/>
      <c r="N376" s="191"/>
      <c r="O376" s="191"/>
      <c r="P376" s="191"/>
      <c r="Q376" s="191"/>
      <c r="R376" s="191"/>
      <c r="S376" s="191"/>
      <c r="T376" s="19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87" t="s">
        <v>265</v>
      </c>
      <c r="AU376" s="187" t="s">
        <v>90</v>
      </c>
      <c r="AV376" s="13" t="s">
        <v>87</v>
      </c>
      <c r="AW376" s="13" t="s">
        <v>35</v>
      </c>
      <c r="AX376" s="13" t="s">
        <v>79</v>
      </c>
      <c r="AY376" s="187" t="s">
        <v>255</v>
      </c>
    </row>
    <row r="377" s="14" customFormat="1">
      <c r="A377" s="14"/>
      <c r="B377" s="193"/>
      <c r="C377" s="14"/>
      <c r="D377" s="186" t="s">
        <v>265</v>
      </c>
      <c r="E377" s="194" t="s">
        <v>1</v>
      </c>
      <c r="F377" s="195" t="s">
        <v>1067</v>
      </c>
      <c r="G377" s="14"/>
      <c r="H377" s="196">
        <v>36.195</v>
      </c>
      <c r="I377" s="197"/>
      <c r="J377" s="14"/>
      <c r="K377" s="14"/>
      <c r="L377" s="193"/>
      <c r="M377" s="198"/>
      <c r="N377" s="199"/>
      <c r="O377" s="199"/>
      <c r="P377" s="199"/>
      <c r="Q377" s="199"/>
      <c r="R377" s="199"/>
      <c r="S377" s="199"/>
      <c r="T377" s="20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194" t="s">
        <v>265</v>
      </c>
      <c r="AU377" s="194" t="s">
        <v>90</v>
      </c>
      <c r="AV377" s="14" t="s">
        <v>90</v>
      </c>
      <c r="AW377" s="14" t="s">
        <v>35</v>
      </c>
      <c r="AX377" s="14" t="s">
        <v>79</v>
      </c>
      <c r="AY377" s="194" t="s">
        <v>255</v>
      </c>
    </row>
    <row r="378" s="14" customFormat="1">
      <c r="A378" s="14"/>
      <c r="B378" s="193"/>
      <c r="C378" s="14"/>
      <c r="D378" s="186" t="s">
        <v>265</v>
      </c>
      <c r="E378" s="194" t="s">
        <v>1</v>
      </c>
      <c r="F378" s="195" t="s">
        <v>1068</v>
      </c>
      <c r="G378" s="14"/>
      <c r="H378" s="196">
        <v>15.375</v>
      </c>
      <c r="I378" s="197"/>
      <c r="J378" s="14"/>
      <c r="K378" s="14"/>
      <c r="L378" s="193"/>
      <c r="M378" s="198"/>
      <c r="N378" s="199"/>
      <c r="O378" s="199"/>
      <c r="P378" s="199"/>
      <c r="Q378" s="199"/>
      <c r="R378" s="199"/>
      <c r="S378" s="199"/>
      <c r="T378" s="20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194" t="s">
        <v>265</v>
      </c>
      <c r="AU378" s="194" t="s">
        <v>90</v>
      </c>
      <c r="AV378" s="14" t="s">
        <v>90</v>
      </c>
      <c r="AW378" s="14" t="s">
        <v>35</v>
      </c>
      <c r="AX378" s="14" t="s">
        <v>79</v>
      </c>
      <c r="AY378" s="194" t="s">
        <v>255</v>
      </c>
    </row>
    <row r="379" s="14" customFormat="1">
      <c r="A379" s="14"/>
      <c r="B379" s="193"/>
      <c r="C379" s="14"/>
      <c r="D379" s="186" t="s">
        <v>265</v>
      </c>
      <c r="E379" s="194" t="s">
        <v>1</v>
      </c>
      <c r="F379" s="195" t="s">
        <v>1069</v>
      </c>
      <c r="G379" s="14"/>
      <c r="H379" s="196">
        <v>-0.42299999999999999</v>
      </c>
      <c r="I379" s="197"/>
      <c r="J379" s="14"/>
      <c r="K379" s="14"/>
      <c r="L379" s="193"/>
      <c r="M379" s="198"/>
      <c r="N379" s="199"/>
      <c r="O379" s="199"/>
      <c r="P379" s="199"/>
      <c r="Q379" s="199"/>
      <c r="R379" s="199"/>
      <c r="S379" s="199"/>
      <c r="T379" s="20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194" t="s">
        <v>265</v>
      </c>
      <c r="AU379" s="194" t="s">
        <v>90</v>
      </c>
      <c r="AV379" s="14" t="s">
        <v>90</v>
      </c>
      <c r="AW379" s="14" t="s">
        <v>35</v>
      </c>
      <c r="AX379" s="14" t="s">
        <v>79</v>
      </c>
      <c r="AY379" s="194" t="s">
        <v>255</v>
      </c>
    </row>
    <row r="380" s="14" customFormat="1">
      <c r="A380" s="14"/>
      <c r="B380" s="193"/>
      <c r="C380" s="14"/>
      <c r="D380" s="186" t="s">
        <v>265</v>
      </c>
      <c r="E380" s="194" t="s">
        <v>1</v>
      </c>
      <c r="F380" s="195" t="s">
        <v>1070</v>
      </c>
      <c r="G380" s="14"/>
      <c r="H380" s="196">
        <v>-13.199999999999999</v>
      </c>
      <c r="I380" s="197"/>
      <c r="J380" s="14"/>
      <c r="K380" s="14"/>
      <c r="L380" s="193"/>
      <c r="M380" s="198"/>
      <c r="N380" s="199"/>
      <c r="O380" s="199"/>
      <c r="P380" s="199"/>
      <c r="Q380" s="199"/>
      <c r="R380" s="199"/>
      <c r="S380" s="199"/>
      <c r="T380" s="20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194" t="s">
        <v>265</v>
      </c>
      <c r="AU380" s="194" t="s">
        <v>90</v>
      </c>
      <c r="AV380" s="14" t="s">
        <v>90</v>
      </c>
      <c r="AW380" s="14" t="s">
        <v>35</v>
      </c>
      <c r="AX380" s="14" t="s">
        <v>79</v>
      </c>
      <c r="AY380" s="194" t="s">
        <v>255</v>
      </c>
    </row>
    <row r="381" s="15" customFormat="1">
      <c r="A381" s="15"/>
      <c r="B381" s="201"/>
      <c r="C381" s="15"/>
      <c r="D381" s="186" t="s">
        <v>265</v>
      </c>
      <c r="E381" s="202" t="s">
        <v>1</v>
      </c>
      <c r="F381" s="203" t="s">
        <v>269</v>
      </c>
      <c r="G381" s="15"/>
      <c r="H381" s="204">
        <v>37.947000000000003</v>
      </c>
      <c r="I381" s="205"/>
      <c r="J381" s="15"/>
      <c r="K381" s="15"/>
      <c r="L381" s="201"/>
      <c r="M381" s="206"/>
      <c r="N381" s="207"/>
      <c r="O381" s="207"/>
      <c r="P381" s="207"/>
      <c r="Q381" s="207"/>
      <c r="R381" s="207"/>
      <c r="S381" s="207"/>
      <c r="T381" s="208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02" t="s">
        <v>265</v>
      </c>
      <c r="AU381" s="202" t="s">
        <v>90</v>
      </c>
      <c r="AV381" s="15" t="s">
        <v>270</v>
      </c>
      <c r="AW381" s="15" t="s">
        <v>35</v>
      </c>
      <c r="AX381" s="15" t="s">
        <v>87</v>
      </c>
      <c r="AY381" s="202" t="s">
        <v>255</v>
      </c>
    </row>
    <row r="382" s="2" customFormat="1" ht="37.8" customHeight="1">
      <c r="A382" s="38"/>
      <c r="B382" s="171"/>
      <c r="C382" s="172" t="s">
        <v>342</v>
      </c>
      <c r="D382" s="172" t="s">
        <v>258</v>
      </c>
      <c r="E382" s="173" t="s">
        <v>912</v>
      </c>
      <c r="F382" s="174" t="s">
        <v>913</v>
      </c>
      <c r="G382" s="175" t="s">
        <v>693</v>
      </c>
      <c r="H382" s="176">
        <v>37.947000000000003</v>
      </c>
      <c r="I382" s="177"/>
      <c r="J382" s="178">
        <f>ROUND(I382*H382,2)</f>
        <v>0</v>
      </c>
      <c r="K382" s="174" t="s">
        <v>262</v>
      </c>
      <c r="L382" s="39"/>
      <c r="M382" s="179" t="s">
        <v>1</v>
      </c>
      <c r="N382" s="180" t="s">
        <v>44</v>
      </c>
      <c r="O382" s="77"/>
      <c r="P382" s="181">
        <f>O382*H382</f>
        <v>0</v>
      </c>
      <c r="Q382" s="181">
        <v>0.00029</v>
      </c>
      <c r="R382" s="181">
        <f>Q382*H382</f>
        <v>0.011004630000000001</v>
      </c>
      <c r="S382" s="181">
        <v>0</v>
      </c>
      <c r="T382" s="18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83" t="s">
        <v>263</v>
      </c>
      <c r="AT382" s="183" t="s">
        <v>258</v>
      </c>
      <c r="AU382" s="183" t="s">
        <v>90</v>
      </c>
      <c r="AY382" s="19" t="s">
        <v>255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19" t="s">
        <v>87</v>
      </c>
      <c r="BK382" s="184">
        <f>ROUND(I382*H382,2)</f>
        <v>0</v>
      </c>
      <c r="BL382" s="19" t="s">
        <v>263</v>
      </c>
      <c r="BM382" s="183" t="s">
        <v>1215</v>
      </c>
    </row>
    <row r="383" s="13" customFormat="1">
      <c r="A383" s="13"/>
      <c r="B383" s="185"/>
      <c r="C383" s="13"/>
      <c r="D383" s="186" t="s">
        <v>265</v>
      </c>
      <c r="E383" s="187" t="s">
        <v>1</v>
      </c>
      <c r="F383" s="188" t="s">
        <v>1066</v>
      </c>
      <c r="G383" s="13"/>
      <c r="H383" s="187" t="s">
        <v>1</v>
      </c>
      <c r="I383" s="189"/>
      <c r="J383" s="13"/>
      <c r="K383" s="13"/>
      <c r="L383" s="185"/>
      <c r="M383" s="190"/>
      <c r="N383" s="191"/>
      <c r="O383" s="191"/>
      <c r="P383" s="191"/>
      <c r="Q383" s="191"/>
      <c r="R383" s="191"/>
      <c r="S383" s="191"/>
      <c r="T383" s="19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87" t="s">
        <v>265</v>
      </c>
      <c r="AU383" s="187" t="s">
        <v>90</v>
      </c>
      <c r="AV383" s="13" t="s">
        <v>87</v>
      </c>
      <c r="AW383" s="13" t="s">
        <v>35</v>
      </c>
      <c r="AX383" s="13" t="s">
        <v>79</v>
      </c>
      <c r="AY383" s="187" t="s">
        <v>255</v>
      </c>
    </row>
    <row r="384" s="14" customFormat="1">
      <c r="A384" s="14"/>
      <c r="B384" s="193"/>
      <c r="C384" s="14"/>
      <c r="D384" s="186" t="s">
        <v>265</v>
      </c>
      <c r="E384" s="194" t="s">
        <v>1</v>
      </c>
      <c r="F384" s="195" t="s">
        <v>1067</v>
      </c>
      <c r="G384" s="14"/>
      <c r="H384" s="196">
        <v>36.195</v>
      </c>
      <c r="I384" s="197"/>
      <c r="J384" s="14"/>
      <c r="K384" s="14"/>
      <c r="L384" s="193"/>
      <c r="M384" s="198"/>
      <c r="N384" s="199"/>
      <c r="O384" s="199"/>
      <c r="P384" s="199"/>
      <c r="Q384" s="199"/>
      <c r="R384" s="199"/>
      <c r="S384" s="199"/>
      <c r="T384" s="20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194" t="s">
        <v>265</v>
      </c>
      <c r="AU384" s="194" t="s">
        <v>90</v>
      </c>
      <c r="AV384" s="14" t="s">
        <v>90</v>
      </c>
      <c r="AW384" s="14" t="s">
        <v>35</v>
      </c>
      <c r="AX384" s="14" t="s">
        <v>79</v>
      </c>
      <c r="AY384" s="194" t="s">
        <v>255</v>
      </c>
    </row>
    <row r="385" s="14" customFormat="1">
      <c r="A385" s="14"/>
      <c r="B385" s="193"/>
      <c r="C385" s="14"/>
      <c r="D385" s="186" t="s">
        <v>265</v>
      </c>
      <c r="E385" s="194" t="s">
        <v>1</v>
      </c>
      <c r="F385" s="195" t="s">
        <v>1068</v>
      </c>
      <c r="G385" s="14"/>
      <c r="H385" s="196">
        <v>15.375</v>
      </c>
      <c r="I385" s="197"/>
      <c r="J385" s="14"/>
      <c r="K385" s="14"/>
      <c r="L385" s="193"/>
      <c r="M385" s="198"/>
      <c r="N385" s="199"/>
      <c r="O385" s="199"/>
      <c r="P385" s="199"/>
      <c r="Q385" s="199"/>
      <c r="R385" s="199"/>
      <c r="S385" s="199"/>
      <c r="T385" s="20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194" t="s">
        <v>265</v>
      </c>
      <c r="AU385" s="194" t="s">
        <v>90</v>
      </c>
      <c r="AV385" s="14" t="s">
        <v>90</v>
      </c>
      <c r="AW385" s="14" t="s">
        <v>35</v>
      </c>
      <c r="AX385" s="14" t="s">
        <v>79</v>
      </c>
      <c r="AY385" s="194" t="s">
        <v>255</v>
      </c>
    </row>
    <row r="386" s="14" customFormat="1">
      <c r="A386" s="14"/>
      <c r="B386" s="193"/>
      <c r="C386" s="14"/>
      <c r="D386" s="186" t="s">
        <v>265</v>
      </c>
      <c r="E386" s="194" t="s">
        <v>1</v>
      </c>
      <c r="F386" s="195" t="s">
        <v>1069</v>
      </c>
      <c r="G386" s="14"/>
      <c r="H386" s="196">
        <v>-0.42299999999999999</v>
      </c>
      <c r="I386" s="197"/>
      <c r="J386" s="14"/>
      <c r="K386" s="14"/>
      <c r="L386" s="193"/>
      <c r="M386" s="198"/>
      <c r="N386" s="199"/>
      <c r="O386" s="199"/>
      <c r="P386" s="199"/>
      <c r="Q386" s="199"/>
      <c r="R386" s="199"/>
      <c r="S386" s="199"/>
      <c r="T386" s="20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194" t="s">
        <v>265</v>
      </c>
      <c r="AU386" s="194" t="s">
        <v>90</v>
      </c>
      <c r="AV386" s="14" t="s">
        <v>90</v>
      </c>
      <c r="AW386" s="14" t="s">
        <v>35</v>
      </c>
      <c r="AX386" s="14" t="s">
        <v>79</v>
      </c>
      <c r="AY386" s="194" t="s">
        <v>255</v>
      </c>
    </row>
    <row r="387" s="14" customFormat="1">
      <c r="A387" s="14"/>
      <c r="B387" s="193"/>
      <c r="C387" s="14"/>
      <c r="D387" s="186" t="s">
        <v>265</v>
      </c>
      <c r="E387" s="194" t="s">
        <v>1</v>
      </c>
      <c r="F387" s="195" t="s">
        <v>1070</v>
      </c>
      <c r="G387" s="14"/>
      <c r="H387" s="196">
        <v>-13.199999999999999</v>
      </c>
      <c r="I387" s="197"/>
      <c r="J387" s="14"/>
      <c r="K387" s="14"/>
      <c r="L387" s="193"/>
      <c r="M387" s="198"/>
      <c r="N387" s="199"/>
      <c r="O387" s="199"/>
      <c r="P387" s="199"/>
      <c r="Q387" s="199"/>
      <c r="R387" s="199"/>
      <c r="S387" s="199"/>
      <c r="T387" s="20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194" t="s">
        <v>265</v>
      </c>
      <c r="AU387" s="194" t="s">
        <v>90</v>
      </c>
      <c r="AV387" s="14" t="s">
        <v>90</v>
      </c>
      <c r="AW387" s="14" t="s">
        <v>35</v>
      </c>
      <c r="AX387" s="14" t="s">
        <v>79</v>
      </c>
      <c r="AY387" s="194" t="s">
        <v>255</v>
      </c>
    </row>
    <row r="388" s="15" customFormat="1">
      <c r="A388" s="15"/>
      <c r="B388" s="201"/>
      <c r="C388" s="15"/>
      <c r="D388" s="186" t="s">
        <v>265</v>
      </c>
      <c r="E388" s="202" t="s">
        <v>1</v>
      </c>
      <c r="F388" s="203" t="s">
        <v>269</v>
      </c>
      <c r="G388" s="15"/>
      <c r="H388" s="204">
        <v>37.947000000000003</v>
      </c>
      <c r="I388" s="205"/>
      <c r="J388" s="15"/>
      <c r="K388" s="15"/>
      <c r="L388" s="201"/>
      <c r="M388" s="206"/>
      <c r="N388" s="207"/>
      <c r="O388" s="207"/>
      <c r="P388" s="207"/>
      <c r="Q388" s="207"/>
      <c r="R388" s="207"/>
      <c r="S388" s="207"/>
      <c r="T388" s="208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02" t="s">
        <v>265</v>
      </c>
      <c r="AU388" s="202" t="s">
        <v>90</v>
      </c>
      <c r="AV388" s="15" t="s">
        <v>270</v>
      </c>
      <c r="AW388" s="15" t="s">
        <v>35</v>
      </c>
      <c r="AX388" s="15" t="s">
        <v>87</v>
      </c>
      <c r="AY388" s="202" t="s">
        <v>255</v>
      </c>
    </row>
    <row r="389" s="2" customFormat="1" ht="33" customHeight="1">
      <c r="A389" s="38"/>
      <c r="B389" s="171"/>
      <c r="C389" s="172" t="s">
        <v>958</v>
      </c>
      <c r="D389" s="172" t="s">
        <v>258</v>
      </c>
      <c r="E389" s="173" t="s">
        <v>918</v>
      </c>
      <c r="F389" s="174" t="s">
        <v>919</v>
      </c>
      <c r="G389" s="175" t="s">
        <v>693</v>
      </c>
      <c r="H389" s="176">
        <v>46.920000000000002</v>
      </c>
      <c r="I389" s="177"/>
      <c r="J389" s="178">
        <f>ROUND(I389*H389,2)</f>
        <v>0</v>
      </c>
      <c r="K389" s="174" t="s">
        <v>262</v>
      </c>
      <c r="L389" s="39"/>
      <c r="M389" s="179" t="s">
        <v>1</v>
      </c>
      <c r="N389" s="180" t="s">
        <v>44</v>
      </c>
      <c r="O389" s="77"/>
      <c r="P389" s="181">
        <f>O389*H389</f>
        <v>0</v>
      </c>
      <c r="Q389" s="181">
        <v>0.00021000000000000001</v>
      </c>
      <c r="R389" s="181">
        <f>Q389*H389</f>
        <v>0.0098532000000000012</v>
      </c>
      <c r="S389" s="181">
        <v>0</v>
      </c>
      <c r="T389" s="182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183" t="s">
        <v>263</v>
      </c>
      <c r="AT389" s="183" t="s">
        <v>258</v>
      </c>
      <c r="AU389" s="183" t="s">
        <v>90</v>
      </c>
      <c r="AY389" s="19" t="s">
        <v>255</v>
      </c>
      <c r="BE389" s="184">
        <f>IF(N389="základní",J389,0)</f>
        <v>0</v>
      </c>
      <c r="BF389" s="184">
        <f>IF(N389="snížená",J389,0)</f>
        <v>0</v>
      </c>
      <c r="BG389" s="184">
        <f>IF(N389="zákl. přenesená",J389,0)</f>
        <v>0</v>
      </c>
      <c r="BH389" s="184">
        <f>IF(N389="sníž. přenesená",J389,0)</f>
        <v>0</v>
      </c>
      <c r="BI389" s="184">
        <f>IF(N389="nulová",J389,0)</f>
        <v>0</v>
      </c>
      <c r="BJ389" s="19" t="s">
        <v>87</v>
      </c>
      <c r="BK389" s="184">
        <f>ROUND(I389*H389,2)</f>
        <v>0</v>
      </c>
      <c r="BL389" s="19" t="s">
        <v>263</v>
      </c>
      <c r="BM389" s="183" t="s">
        <v>1216</v>
      </c>
    </row>
    <row r="390" s="13" customFormat="1">
      <c r="A390" s="13"/>
      <c r="B390" s="185"/>
      <c r="C390" s="13"/>
      <c r="D390" s="186" t="s">
        <v>265</v>
      </c>
      <c r="E390" s="187" t="s">
        <v>1</v>
      </c>
      <c r="F390" s="188" t="s">
        <v>1066</v>
      </c>
      <c r="G390" s="13"/>
      <c r="H390" s="187" t="s">
        <v>1</v>
      </c>
      <c r="I390" s="189"/>
      <c r="J390" s="13"/>
      <c r="K390" s="13"/>
      <c r="L390" s="185"/>
      <c r="M390" s="190"/>
      <c r="N390" s="191"/>
      <c r="O390" s="191"/>
      <c r="P390" s="191"/>
      <c r="Q390" s="191"/>
      <c r="R390" s="191"/>
      <c r="S390" s="191"/>
      <c r="T390" s="19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87" t="s">
        <v>265</v>
      </c>
      <c r="AU390" s="187" t="s">
        <v>90</v>
      </c>
      <c r="AV390" s="13" t="s">
        <v>87</v>
      </c>
      <c r="AW390" s="13" t="s">
        <v>35</v>
      </c>
      <c r="AX390" s="13" t="s">
        <v>79</v>
      </c>
      <c r="AY390" s="187" t="s">
        <v>255</v>
      </c>
    </row>
    <row r="391" s="14" customFormat="1">
      <c r="A391" s="14"/>
      <c r="B391" s="193"/>
      <c r="C391" s="14"/>
      <c r="D391" s="186" t="s">
        <v>265</v>
      </c>
      <c r="E391" s="194" t="s">
        <v>1</v>
      </c>
      <c r="F391" s="195" t="s">
        <v>1217</v>
      </c>
      <c r="G391" s="14"/>
      <c r="H391" s="196">
        <v>36.195</v>
      </c>
      <c r="I391" s="197"/>
      <c r="J391" s="14"/>
      <c r="K391" s="14"/>
      <c r="L391" s="193"/>
      <c r="M391" s="198"/>
      <c r="N391" s="199"/>
      <c r="O391" s="199"/>
      <c r="P391" s="199"/>
      <c r="Q391" s="199"/>
      <c r="R391" s="199"/>
      <c r="S391" s="199"/>
      <c r="T391" s="20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194" t="s">
        <v>265</v>
      </c>
      <c r="AU391" s="194" t="s">
        <v>90</v>
      </c>
      <c r="AV391" s="14" t="s">
        <v>90</v>
      </c>
      <c r="AW391" s="14" t="s">
        <v>35</v>
      </c>
      <c r="AX391" s="14" t="s">
        <v>79</v>
      </c>
      <c r="AY391" s="194" t="s">
        <v>255</v>
      </c>
    </row>
    <row r="392" s="14" customFormat="1">
      <c r="A392" s="14"/>
      <c r="B392" s="193"/>
      <c r="C392" s="14"/>
      <c r="D392" s="186" t="s">
        <v>265</v>
      </c>
      <c r="E392" s="194" t="s">
        <v>1</v>
      </c>
      <c r="F392" s="195" t="s">
        <v>1218</v>
      </c>
      <c r="G392" s="14"/>
      <c r="H392" s="196">
        <v>15.375</v>
      </c>
      <c r="I392" s="197"/>
      <c r="J392" s="14"/>
      <c r="K392" s="14"/>
      <c r="L392" s="193"/>
      <c r="M392" s="198"/>
      <c r="N392" s="199"/>
      <c r="O392" s="199"/>
      <c r="P392" s="199"/>
      <c r="Q392" s="199"/>
      <c r="R392" s="199"/>
      <c r="S392" s="199"/>
      <c r="T392" s="20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194" t="s">
        <v>265</v>
      </c>
      <c r="AU392" s="194" t="s">
        <v>90</v>
      </c>
      <c r="AV392" s="14" t="s">
        <v>90</v>
      </c>
      <c r="AW392" s="14" t="s">
        <v>35</v>
      </c>
      <c r="AX392" s="14" t="s">
        <v>79</v>
      </c>
      <c r="AY392" s="194" t="s">
        <v>255</v>
      </c>
    </row>
    <row r="393" s="14" customFormat="1">
      <c r="A393" s="14"/>
      <c r="B393" s="193"/>
      <c r="C393" s="14"/>
      <c r="D393" s="186" t="s">
        <v>265</v>
      </c>
      <c r="E393" s="194" t="s">
        <v>1</v>
      </c>
      <c r="F393" s="195" t="s">
        <v>1219</v>
      </c>
      <c r="G393" s="14"/>
      <c r="H393" s="196">
        <v>-1.3500000000000001</v>
      </c>
      <c r="I393" s="197"/>
      <c r="J393" s="14"/>
      <c r="K393" s="14"/>
      <c r="L393" s="193"/>
      <c r="M393" s="198"/>
      <c r="N393" s="199"/>
      <c r="O393" s="199"/>
      <c r="P393" s="199"/>
      <c r="Q393" s="199"/>
      <c r="R393" s="199"/>
      <c r="S393" s="199"/>
      <c r="T393" s="20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194" t="s">
        <v>265</v>
      </c>
      <c r="AU393" s="194" t="s">
        <v>90</v>
      </c>
      <c r="AV393" s="14" t="s">
        <v>90</v>
      </c>
      <c r="AW393" s="14" t="s">
        <v>35</v>
      </c>
      <c r="AX393" s="14" t="s">
        <v>79</v>
      </c>
      <c r="AY393" s="194" t="s">
        <v>255</v>
      </c>
    </row>
    <row r="394" s="14" customFormat="1">
      <c r="A394" s="14"/>
      <c r="B394" s="193"/>
      <c r="C394" s="14"/>
      <c r="D394" s="186" t="s">
        <v>265</v>
      </c>
      <c r="E394" s="194" t="s">
        <v>1</v>
      </c>
      <c r="F394" s="195" t="s">
        <v>1220</v>
      </c>
      <c r="G394" s="14"/>
      <c r="H394" s="196">
        <v>-3.2999999999999998</v>
      </c>
      <c r="I394" s="197"/>
      <c r="J394" s="14"/>
      <c r="K394" s="14"/>
      <c r="L394" s="193"/>
      <c r="M394" s="198"/>
      <c r="N394" s="199"/>
      <c r="O394" s="199"/>
      <c r="P394" s="199"/>
      <c r="Q394" s="199"/>
      <c r="R394" s="199"/>
      <c r="S394" s="199"/>
      <c r="T394" s="20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194" t="s">
        <v>265</v>
      </c>
      <c r="AU394" s="194" t="s">
        <v>90</v>
      </c>
      <c r="AV394" s="14" t="s">
        <v>90</v>
      </c>
      <c r="AW394" s="14" t="s">
        <v>35</v>
      </c>
      <c r="AX394" s="14" t="s">
        <v>79</v>
      </c>
      <c r="AY394" s="194" t="s">
        <v>255</v>
      </c>
    </row>
    <row r="395" s="15" customFormat="1">
      <c r="A395" s="15"/>
      <c r="B395" s="201"/>
      <c r="C395" s="15"/>
      <c r="D395" s="186" t="s">
        <v>265</v>
      </c>
      <c r="E395" s="202" t="s">
        <v>1</v>
      </c>
      <c r="F395" s="203" t="s">
        <v>269</v>
      </c>
      <c r="G395" s="15"/>
      <c r="H395" s="204">
        <v>46.920000000000002</v>
      </c>
      <c r="I395" s="205"/>
      <c r="J395" s="15"/>
      <c r="K395" s="15"/>
      <c r="L395" s="201"/>
      <c r="M395" s="206"/>
      <c r="N395" s="207"/>
      <c r="O395" s="207"/>
      <c r="P395" s="207"/>
      <c r="Q395" s="207"/>
      <c r="R395" s="207"/>
      <c r="S395" s="207"/>
      <c r="T395" s="208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02" t="s">
        <v>265</v>
      </c>
      <c r="AU395" s="202" t="s">
        <v>90</v>
      </c>
      <c r="AV395" s="15" t="s">
        <v>270</v>
      </c>
      <c r="AW395" s="15" t="s">
        <v>35</v>
      </c>
      <c r="AX395" s="15" t="s">
        <v>87</v>
      </c>
      <c r="AY395" s="202" t="s">
        <v>255</v>
      </c>
    </row>
    <row r="396" s="12" customFormat="1" ht="25.92" customHeight="1">
      <c r="A396" s="12"/>
      <c r="B396" s="158"/>
      <c r="C396" s="12"/>
      <c r="D396" s="159" t="s">
        <v>78</v>
      </c>
      <c r="E396" s="160" t="s">
        <v>929</v>
      </c>
      <c r="F396" s="160" t="s">
        <v>930</v>
      </c>
      <c r="G396" s="12"/>
      <c r="H396" s="12"/>
      <c r="I396" s="161"/>
      <c r="J396" s="162">
        <f>BK396</f>
        <v>0</v>
      </c>
      <c r="K396" s="12"/>
      <c r="L396" s="158"/>
      <c r="M396" s="163"/>
      <c r="N396" s="164"/>
      <c r="O396" s="164"/>
      <c r="P396" s="165">
        <f>P397+P399+P401+P404+P406+P408</f>
        <v>0</v>
      </c>
      <c r="Q396" s="164"/>
      <c r="R396" s="165">
        <f>R397+R399+R401+R404+R406+R408</f>
        <v>0</v>
      </c>
      <c r="S396" s="164"/>
      <c r="T396" s="166">
        <f>T397+T399+T401+T404+T406+T408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159" t="s">
        <v>282</v>
      </c>
      <c r="AT396" s="167" t="s">
        <v>78</v>
      </c>
      <c r="AU396" s="167" t="s">
        <v>79</v>
      </c>
      <c r="AY396" s="159" t="s">
        <v>255</v>
      </c>
      <c r="BK396" s="168">
        <f>BK397+BK399+BK401+BK404+BK406+BK408</f>
        <v>0</v>
      </c>
    </row>
    <row r="397" s="12" customFormat="1" ht="22.8" customHeight="1">
      <c r="A397" s="12"/>
      <c r="B397" s="158"/>
      <c r="C397" s="12"/>
      <c r="D397" s="159" t="s">
        <v>78</v>
      </c>
      <c r="E397" s="169" t="s">
        <v>931</v>
      </c>
      <c r="F397" s="169" t="s">
        <v>932</v>
      </c>
      <c r="G397" s="12"/>
      <c r="H397" s="12"/>
      <c r="I397" s="161"/>
      <c r="J397" s="170">
        <f>BK397</f>
        <v>0</v>
      </c>
      <c r="K397" s="12"/>
      <c r="L397" s="158"/>
      <c r="M397" s="163"/>
      <c r="N397" s="164"/>
      <c r="O397" s="164"/>
      <c r="P397" s="165">
        <f>P398</f>
        <v>0</v>
      </c>
      <c r="Q397" s="164"/>
      <c r="R397" s="165">
        <f>R398</f>
        <v>0</v>
      </c>
      <c r="S397" s="164"/>
      <c r="T397" s="166">
        <f>T398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159" t="s">
        <v>282</v>
      </c>
      <c r="AT397" s="167" t="s">
        <v>78</v>
      </c>
      <c r="AU397" s="167" t="s">
        <v>87</v>
      </c>
      <c r="AY397" s="159" t="s">
        <v>255</v>
      </c>
      <c r="BK397" s="168">
        <f>BK398</f>
        <v>0</v>
      </c>
    </row>
    <row r="398" s="2" customFormat="1" ht="16.5" customHeight="1">
      <c r="A398" s="38"/>
      <c r="B398" s="171"/>
      <c r="C398" s="172" t="s">
        <v>1221</v>
      </c>
      <c r="D398" s="172" t="s">
        <v>258</v>
      </c>
      <c r="E398" s="173" t="s">
        <v>500</v>
      </c>
      <c r="F398" s="174" t="s">
        <v>501</v>
      </c>
      <c r="G398" s="175" t="s">
        <v>502</v>
      </c>
      <c r="H398" s="176">
        <v>1</v>
      </c>
      <c r="I398" s="177"/>
      <c r="J398" s="178">
        <f>ROUND(I398*H398,2)</f>
        <v>0</v>
      </c>
      <c r="K398" s="174" t="s">
        <v>262</v>
      </c>
      <c r="L398" s="39"/>
      <c r="M398" s="179" t="s">
        <v>1</v>
      </c>
      <c r="N398" s="180" t="s">
        <v>44</v>
      </c>
      <c r="O398" s="77"/>
      <c r="P398" s="181">
        <f>O398*H398</f>
        <v>0</v>
      </c>
      <c r="Q398" s="181">
        <v>0</v>
      </c>
      <c r="R398" s="181">
        <f>Q398*H398</f>
        <v>0</v>
      </c>
      <c r="S398" s="181">
        <v>0</v>
      </c>
      <c r="T398" s="18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83" t="s">
        <v>503</v>
      </c>
      <c r="AT398" s="183" t="s">
        <v>258</v>
      </c>
      <c r="AU398" s="183" t="s">
        <v>90</v>
      </c>
      <c r="AY398" s="19" t="s">
        <v>255</v>
      </c>
      <c r="BE398" s="184">
        <f>IF(N398="základní",J398,0)</f>
        <v>0</v>
      </c>
      <c r="BF398" s="184">
        <f>IF(N398="snížená",J398,0)</f>
        <v>0</v>
      </c>
      <c r="BG398" s="184">
        <f>IF(N398="zákl. přenesená",J398,0)</f>
        <v>0</v>
      </c>
      <c r="BH398" s="184">
        <f>IF(N398="sníž. přenesená",J398,0)</f>
        <v>0</v>
      </c>
      <c r="BI398" s="184">
        <f>IF(N398="nulová",J398,0)</f>
        <v>0</v>
      </c>
      <c r="BJ398" s="19" t="s">
        <v>87</v>
      </c>
      <c r="BK398" s="184">
        <f>ROUND(I398*H398,2)</f>
        <v>0</v>
      </c>
      <c r="BL398" s="19" t="s">
        <v>503</v>
      </c>
      <c r="BM398" s="183" t="s">
        <v>1222</v>
      </c>
    </row>
    <row r="399" s="12" customFormat="1" ht="22.8" customHeight="1">
      <c r="A399" s="12"/>
      <c r="B399" s="158"/>
      <c r="C399" s="12"/>
      <c r="D399" s="159" t="s">
        <v>78</v>
      </c>
      <c r="E399" s="169" t="s">
        <v>935</v>
      </c>
      <c r="F399" s="169" t="s">
        <v>936</v>
      </c>
      <c r="G399" s="12"/>
      <c r="H399" s="12"/>
      <c r="I399" s="161"/>
      <c r="J399" s="170">
        <f>BK399</f>
        <v>0</v>
      </c>
      <c r="K399" s="12"/>
      <c r="L399" s="158"/>
      <c r="M399" s="163"/>
      <c r="N399" s="164"/>
      <c r="O399" s="164"/>
      <c r="P399" s="165">
        <f>P400</f>
        <v>0</v>
      </c>
      <c r="Q399" s="164"/>
      <c r="R399" s="165">
        <f>R400</f>
        <v>0</v>
      </c>
      <c r="S399" s="164"/>
      <c r="T399" s="166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159" t="s">
        <v>282</v>
      </c>
      <c r="AT399" s="167" t="s">
        <v>78</v>
      </c>
      <c r="AU399" s="167" t="s">
        <v>87</v>
      </c>
      <c r="AY399" s="159" t="s">
        <v>255</v>
      </c>
      <c r="BK399" s="168">
        <f>BK400</f>
        <v>0</v>
      </c>
    </row>
    <row r="400" s="2" customFormat="1" ht="16.5" customHeight="1">
      <c r="A400" s="38"/>
      <c r="B400" s="171"/>
      <c r="C400" s="172" t="s">
        <v>1223</v>
      </c>
      <c r="D400" s="172" t="s">
        <v>258</v>
      </c>
      <c r="E400" s="173" t="s">
        <v>937</v>
      </c>
      <c r="F400" s="174" t="s">
        <v>936</v>
      </c>
      <c r="G400" s="175" t="s">
        <v>502</v>
      </c>
      <c r="H400" s="176">
        <v>1</v>
      </c>
      <c r="I400" s="177"/>
      <c r="J400" s="178">
        <f>ROUND(I400*H400,2)</f>
        <v>0</v>
      </c>
      <c r="K400" s="174" t="s">
        <v>262</v>
      </c>
      <c r="L400" s="39"/>
      <c r="M400" s="179" t="s">
        <v>1</v>
      </c>
      <c r="N400" s="180" t="s">
        <v>44</v>
      </c>
      <c r="O400" s="77"/>
      <c r="P400" s="181">
        <f>O400*H400</f>
        <v>0</v>
      </c>
      <c r="Q400" s="181">
        <v>0</v>
      </c>
      <c r="R400" s="181">
        <f>Q400*H400</f>
        <v>0</v>
      </c>
      <c r="S400" s="181">
        <v>0</v>
      </c>
      <c r="T400" s="18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83" t="s">
        <v>503</v>
      </c>
      <c r="AT400" s="183" t="s">
        <v>258</v>
      </c>
      <c r="AU400" s="183" t="s">
        <v>90</v>
      </c>
      <c r="AY400" s="19" t="s">
        <v>255</v>
      </c>
      <c r="BE400" s="184">
        <f>IF(N400="základní",J400,0)</f>
        <v>0</v>
      </c>
      <c r="BF400" s="184">
        <f>IF(N400="snížená",J400,0)</f>
        <v>0</v>
      </c>
      <c r="BG400" s="184">
        <f>IF(N400="zákl. přenesená",J400,0)</f>
        <v>0</v>
      </c>
      <c r="BH400" s="184">
        <f>IF(N400="sníž. přenesená",J400,0)</f>
        <v>0</v>
      </c>
      <c r="BI400" s="184">
        <f>IF(N400="nulová",J400,0)</f>
        <v>0</v>
      </c>
      <c r="BJ400" s="19" t="s">
        <v>87</v>
      </c>
      <c r="BK400" s="184">
        <f>ROUND(I400*H400,2)</f>
        <v>0</v>
      </c>
      <c r="BL400" s="19" t="s">
        <v>503</v>
      </c>
      <c r="BM400" s="183" t="s">
        <v>1224</v>
      </c>
    </row>
    <row r="401" s="12" customFormat="1" ht="22.8" customHeight="1">
      <c r="A401" s="12"/>
      <c r="B401" s="158"/>
      <c r="C401" s="12"/>
      <c r="D401" s="159" t="s">
        <v>78</v>
      </c>
      <c r="E401" s="169" t="s">
        <v>939</v>
      </c>
      <c r="F401" s="169" t="s">
        <v>940</v>
      </c>
      <c r="G401" s="12"/>
      <c r="H401" s="12"/>
      <c r="I401" s="161"/>
      <c r="J401" s="170">
        <f>BK401</f>
        <v>0</v>
      </c>
      <c r="K401" s="12"/>
      <c r="L401" s="158"/>
      <c r="M401" s="163"/>
      <c r="N401" s="164"/>
      <c r="O401" s="164"/>
      <c r="P401" s="165">
        <f>SUM(P402:P403)</f>
        <v>0</v>
      </c>
      <c r="Q401" s="164"/>
      <c r="R401" s="165">
        <f>SUM(R402:R403)</f>
        <v>0</v>
      </c>
      <c r="S401" s="164"/>
      <c r="T401" s="166">
        <f>SUM(T402:T403)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159" t="s">
        <v>282</v>
      </c>
      <c r="AT401" s="167" t="s">
        <v>78</v>
      </c>
      <c r="AU401" s="167" t="s">
        <v>87</v>
      </c>
      <c r="AY401" s="159" t="s">
        <v>255</v>
      </c>
      <c r="BK401" s="168">
        <f>SUM(BK402:BK403)</f>
        <v>0</v>
      </c>
    </row>
    <row r="402" s="2" customFormat="1" ht="16.5" customHeight="1">
      <c r="A402" s="38"/>
      <c r="B402" s="171"/>
      <c r="C402" s="172" t="s">
        <v>1225</v>
      </c>
      <c r="D402" s="172" t="s">
        <v>258</v>
      </c>
      <c r="E402" s="173" t="s">
        <v>942</v>
      </c>
      <c r="F402" s="174" t="s">
        <v>940</v>
      </c>
      <c r="G402" s="175" t="s">
        <v>502</v>
      </c>
      <c r="H402" s="176">
        <v>1</v>
      </c>
      <c r="I402" s="177"/>
      <c r="J402" s="178">
        <f>ROUND(I402*H402,2)</f>
        <v>0</v>
      </c>
      <c r="K402" s="174" t="s">
        <v>262</v>
      </c>
      <c r="L402" s="39"/>
      <c r="M402" s="179" t="s">
        <v>1</v>
      </c>
      <c r="N402" s="180" t="s">
        <v>44</v>
      </c>
      <c r="O402" s="77"/>
      <c r="P402" s="181">
        <f>O402*H402</f>
        <v>0</v>
      </c>
      <c r="Q402" s="181">
        <v>0</v>
      </c>
      <c r="R402" s="181">
        <f>Q402*H402</f>
        <v>0</v>
      </c>
      <c r="S402" s="181">
        <v>0</v>
      </c>
      <c r="T402" s="18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83" t="s">
        <v>503</v>
      </c>
      <c r="AT402" s="183" t="s">
        <v>258</v>
      </c>
      <c r="AU402" s="183" t="s">
        <v>90</v>
      </c>
      <c r="AY402" s="19" t="s">
        <v>255</v>
      </c>
      <c r="BE402" s="184">
        <f>IF(N402="základní",J402,0)</f>
        <v>0</v>
      </c>
      <c r="BF402" s="184">
        <f>IF(N402="snížená",J402,0)</f>
        <v>0</v>
      </c>
      <c r="BG402" s="184">
        <f>IF(N402="zákl. přenesená",J402,0)</f>
        <v>0</v>
      </c>
      <c r="BH402" s="184">
        <f>IF(N402="sníž. přenesená",J402,0)</f>
        <v>0</v>
      </c>
      <c r="BI402" s="184">
        <f>IF(N402="nulová",J402,0)</f>
        <v>0</v>
      </c>
      <c r="BJ402" s="19" t="s">
        <v>87</v>
      </c>
      <c r="BK402" s="184">
        <f>ROUND(I402*H402,2)</f>
        <v>0</v>
      </c>
      <c r="BL402" s="19" t="s">
        <v>503</v>
      </c>
      <c r="BM402" s="183" t="s">
        <v>1226</v>
      </c>
    </row>
    <row r="403" s="2" customFormat="1" ht="21.75" customHeight="1">
      <c r="A403" s="38"/>
      <c r="B403" s="171"/>
      <c r="C403" s="172" t="s">
        <v>1227</v>
      </c>
      <c r="D403" s="172" t="s">
        <v>258</v>
      </c>
      <c r="E403" s="173" t="s">
        <v>944</v>
      </c>
      <c r="F403" s="174" t="s">
        <v>945</v>
      </c>
      <c r="G403" s="175" t="s">
        <v>502</v>
      </c>
      <c r="H403" s="176">
        <v>1</v>
      </c>
      <c r="I403" s="177"/>
      <c r="J403" s="178">
        <f>ROUND(I403*H403,2)</f>
        <v>0</v>
      </c>
      <c r="K403" s="174" t="s">
        <v>262</v>
      </c>
      <c r="L403" s="39"/>
      <c r="M403" s="179" t="s">
        <v>1</v>
      </c>
      <c r="N403" s="180" t="s">
        <v>44</v>
      </c>
      <c r="O403" s="77"/>
      <c r="P403" s="181">
        <f>O403*H403</f>
        <v>0</v>
      </c>
      <c r="Q403" s="181">
        <v>0</v>
      </c>
      <c r="R403" s="181">
        <f>Q403*H403</f>
        <v>0</v>
      </c>
      <c r="S403" s="181">
        <v>0</v>
      </c>
      <c r="T403" s="182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183" t="s">
        <v>503</v>
      </c>
      <c r="AT403" s="183" t="s">
        <v>258</v>
      </c>
      <c r="AU403" s="183" t="s">
        <v>90</v>
      </c>
      <c r="AY403" s="19" t="s">
        <v>255</v>
      </c>
      <c r="BE403" s="184">
        <f>IF(N403="základní",J403,0)</f>
        <v>0</v>
      </c>
      <c r="BF403" s="184">
        <f>IF(N403="snížená",J403,0)</f>
        <v>0</v>
      </c>
      <c r="BG403" s="184">
        <f>IF(N403="zákl. přenesená",J403,0)</f>
        <v>0</v>
      </c>
      <c r="BH403" s="184">
        <f>IF(N403="sníž. přenesená",J403,0)</f>
        <v>0</v>
      </c>
      <c r="BI403" s="184">
        <f>IF(N403="nulová",J403,0)</f>
        <v>0</v>
      </c>
      <c r="BJ403" s="19" t="s">
        <v>87</v>
      </c>
      <c r="BK403" s="184">
        <f>ROUND(I403*H403,2)</f>
        <v>0</v>
      </c>
      <c r="BL403" s="19" t="s">
        <v>503</v>
      </c>
      <c r="BM403" s="183" t="s">
        <v>1228</v>
      </c>
    </row>
    <row r="404" s="12" customFormat="1" ht="22.8" customHeight="1">
      <c r="A404" s="12"/>
      <c r="B404" s="158"/>
      <c r="C404" s="12"/>
      <c r="D404" s="159" t="s">
        <v>78</v>
      </c>
      <c r="E404" s="169" t="s">
        <v>947</v>
      </c>
      <c r="F404" s="169" t="s">
        <v>948</v>
      </c>
      <c r="G404" s="12"/>
      <c r="H404" s="12"/>
      <c r="I404" s="161"/>
      <c r="J404" s="170">
        <f>BK404</f>
        <v>0</v>
      </c>
      <c r="K404" s="12"/>
      <c r="L404" s="158"/>
      <c r="M404" s="163"/>
      <c r="N404" s="164"/>
      <c r="O404" s="164"/>
      <c r="P404" s="165">
        <f>P405</f>
        <v>0</v>
      </c>
      <c r="Q404" s="164"/>
      <c r="R404" s="165">
        <f>R405</f>
        <v>0</v>
      </c>
      <c r="S404" s="164"/>
      <c r="T404" s="166">
        <f>T405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159" t="s">
        <v>282</v>
      </c>
      <c r="AT404" s="167" t="s">
        <v>78</v>
      </c>
      <c r="AU404" s="167" t="s">
        <v>87</v>
      </c>
      <c r="AY404" s="159" t="s">
        <v>255</v>
      </c>
      <c r="BK404" s="168">
        <f>BK405</f>
        <v>0</v>
      </c>
    </row>
    <row r="405" s="2" customFormat="1" ht="16.5" customHeight="1">
      <c r="A405" s="38"/>
      <c r="B405" s="171"/>
      <c r="C405" s="172" t="s">
        <v>521</v>
      </c>
      <c r="D405" s="172" t="s">
        <v>258</v>
      </c>
      <c r="E405" s="173" t="s">
        <v>950</v>
      </c>
      <c r="F405" s="174" t="s">
        <v>948</v>
      </c>
      <c r="G405" s="175" t="s">
        <v>502</v>
      </c>
      <c r="H405" s="176">
        <v>1</v>
      </c>
      <c r="I405" s="177"/>
      <c r="J405" s="178">
        <f>ROUND(I405*H405,2)</f>
        <v>0</v>
      </c>
      <c r="K405" s="174" t="s">
        <v>262</v>
      </c>
      <c r="L405" s="39"/>
      <c r="M405" s="179" t="s">
        <v>1</v>
      </c>
      <c r="N405" s="180" t="s">
        <v>44</v>
      </c>
      <c r="O405" s="77"/>
      <c r="P405" s="181">
        <f>O405*H405</f>
        <v>0</v>
      </c>
      <c r="Q405" s="181">
        <v>0</v>
      </c>
      <c r="R405" s="181">
        <f>Q405*H405</f>
        <v>0</v>
      </c>
      <c r="S405" s="181">
        <v>0</v>
      </c>
      <c r="T405" s="182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83" t="s">
        <v>503</v>
      </c>
      <c r="AT405" s="183" t="s">
        <v>258</v>
      </c>
      <c r="AU405" s="183" t="s">
        <v>90</v>
      </c>
      <c r="AY405" s="19" t="s">
        <v>255</v>
      </c>
      <c r="BE405" s="184">
        <f>IF(N405="základní",J405,0)</f>
        <v>0</v>
      </c>
      <c r="BF405" s="184">
        <f>IF(N405="snížená",J405,0)</f>
        <v>0</v>
      </c>
      <c r="BG405" s="184">
        <f>IF(N405="zákl. přenesená",J405,0)</f>
        <v>0</v>
      </c>
      <c r="BH405" s="184">
        <f>IF(N405="sníž. přenesená",J405,0)</f>
        <v>0</v>
      </c>
      <c r="BI405" s="184">
        <f>IF(N405="nulová",J405,0)</f>
        <v>0</v>
      </c>
      <c r="BJ405" s="19" t="s">
        <v>87</v>
      </c>
      <c r="BK405" s="184">
        <f>ROUND(I405*H405,2)</f>
        <v>0</v>
      </c>
      <c r="BL405" s="19" t="s">
        <v>503</v>
      </c>
      <c r="BM405" s="183" t="s">
        <v>1229</v>
      </c>
    </row>
    <row r="406" s="12" customFormat="1" ht="22.8" customHeight="1">
      <c r="A406" s="12"/>
      <c r="B406" s="158"/>
      <c r="C406" s="12"/>
      <c r="D406" s="159" t="s">
        <v>78</v>
      </c>
      <c r="E406" s="169" t="s">
        <v>952</v>
      </c>
      <c r="F406" s="169" t="s">
        <v>953</v>
      </c>
      <c r="G406" s="12"/>
      <c r="H406" s="12"/>
      <c r="I406" s="161"/>
      <c r="J406" s="170">
        <f>BK406</f>
        <v>0</v>
      </c>
      <c r="K406" s="12"/>
      <c r="L406" s="158"/>
      <c r="M406" s="163"/>
      <c r="N406" s="164"/>
      <c r="O406" s="164"/>
      <c r="P406" s="165">
        <f>P407</f>
        <v>0</v>
      </c>
      <c r="Q406" s="164"/>
      <c r="R406" s="165">
        <f>R407</f>
        <v>0</v>
      </c>
      <c r="S406" s="164"/>
      <c r="T406" s="166">
        <f>T407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159" t="s">
        <v>282</v>
      </c>
      <c r="AT406" s="167" t="s">
        <v>78</v>
      </c>
      <c r="AU406" s="167" t="s">
        <v>87</v>
      </c>
      <c r="AY406" s="159" t="s">
        <v>255</v>
      </c>
      <c r="BK406" s="168">
        <f>BK407</f>
        <v>0</v>
      </c>
    </row>
    <row r="407" s="2" customFormat="1" ht="16.5" customHeight="1">
      <c r="A407" s="38"/>
      <c r="B407" s="171"/>
      <c r="C407" s="172" t="s">
        <v>1230</v>
      </c>
      <c r="D407" s="172" t="s">
        <v>258</v>
      </c>
      <c r="E407" s="173" t="s">
        <v>954</v>
      </c>
      <c r="F407" s="174" t="s">
        <v>953</v>
      </c>
      <c r="G407" s="175" t="s">
        <v>502</v>
      </c>
      <c r="H407" s="176">
        <v>1</v>
      </c>
      <c r="I407" s="177"/>
      <c r="J407" s="178">
        <f>ROUND(I407*H407,2)</f>
        <v>0</v>
      </c>
      <c r="K407" s="174" t="s">
        <v>262</v>
      </c>
      <c r="L407" s="39"/>
      <c r="M407" s="179" t="s">
        <v>1</v>
      </c>
      <c r="N407" s="180" t="s">
        <v>44</v>
      </c>
      <c r="O407" s="77"/>
      <c r="P407" s="181">
        <f>O407*H407</f>
        <v>0</v>
      </c>
      <c r="Q407" s="181">
        <v>0</v>
      </c>
      <c r="R407" s="181">
        <f>Q407*H407</f>
        <v>0</v>
      </c>
      <c r="S407" s="181">
        <v>0</v>
      </c>
      <c r="T407" s="182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83" t="s">
        <v>503</v>
      </c>
      <c r="AT407" s="183" t="s">
        <v>258</v>
      </c>
      <c r="AU407" s="183" t="s">
        <v>90</v>
      </c>
      <c r="AY407" s="19" t="s">
        <v>255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19" t="s">
        <v>87</v>
      </c>
      <c r="BK407" s="184">
        <f>ROUND(I407*H407,2)</f>
        <v>0</v>
      </c>
      <c r="BL407" s="19" t="s">
        <v>503</v>
      </c>
      <c r="BM407" s="183" t="s">
        <v>1231</v>
      </c>
    </row>
    <row r="408" s="12" customFormat="1" ht="22.8" customHeight="1">
      <c r="A408" s="12"/>
      <c r="B408" s="158"/>
      <c r="C408" s="12"/>
      <c r="D408" s="159" t="s">
        <v>78</v>
      </c>
      <c r="E408" s="169" t="s">
        <v>956</v>
      </c>
      <c r="F408" s="169" t="s">
        <v>957</v>
      </c>
      <c r="G408" s="12"/>
      <c r="H408" s="12"/>
      <c r="I408" s="161"/>
      <c r="J408" s="170">
        <f>BK408</f>
        <v>0</v>
      </c>
      <c r="K408" s="12"/>
      <c r="L408" s="158"/>
      <c r="M408" s="163"/>
      <c r="N408" s="164"/>
      <c r="O408" s="164"/>
      <c r="P408" s="165">
        <f>P409</f>
        <v>0</v>
      </c>
      <c r="Q408" s="164"/>
      <c r="R408" s="165">
        <f>R409</f>
        <v>0</v>
      </c>
      <c r="S408" s="164"/>
      <c r="T408" s="166">
        <f>T409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159" t="s">
        <v>282</v>
      </c>
      <c r="AT408" s="167" t="s">
        <v>78</v>
      </c>
      <c r="AU408" s="167" t="s">
        <v>87</v>
      </c>
      <c r="AY408" s="159" t="s">
        <v>255</v>
      </c>
      <c r="BK408" s="168">
        <f>BK409</f>
        <v>0</v>
      </c>
    </row>
    <row r="409" s="2" customFormat="1" ht="16.5" customHeight="1">
      <c r="A409" s="38"/>
      <c r="B409" s="171"/>
      <c r="C409" s="172" t="s">
        <v>1232</v>
      </c>
      <c r="D409" s="172" t="s">
        <v>258</v>
      </c>
      <c r="E409" s="173" t="s">
        <v>959</v>
      </c>
      <c r="F409" s="174" t="s">
        <v>960</v>
      </c>
      <c r="G409" s="175" t="s">
        <v>502</v>
      </c>
      <c r="H409" s="176">
        <v>1</v>
      </c>
      <c r="I409" s="177"/>
      <c r="J409" s="178">
        <f>ROUND(I409*H409,2)</f>
        <v>0</v>
      </c>
      <c r="K409" s="174" t="s">
        <v>262</v>
      </c>
      <c r="L409" s="39"/>
      <c r="M409" s="219" t="s">
        <v>1</v>
      </c>
      <c r="N409" s="220" t="s">
        <v>44</v>
      </c>
      <c r="O409" s="221"/>
      <c r="P409" s="222">
        <f>O409*H409</f>
        <v>0</v>
      </c>
      <c r="Q409" s="222">
        <v>0</v>
      </c>
      <c r="R409" s="222">
        <f>Q409*H409</f>
        <v>0</v>
      </c>
      <c r="S409" s="222">
        <v>0</v>
      </c>
      <c r="T409" s="223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83" t="s">
        <v>503</v>
      </c>
      <c r="AT409" s="183" t="s">
        <v>258</v>
      </c>
      <c r="AU409" s="183" t="s">
        <v>90</v>
      </c>
      <c r="AY409" s="19" t="s">
        <v>255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19" t="s">
        <v>87</v>
      </c>
      <c r="BK409" s="184">
        <f>ROUND(I409*H409,2)</f>
        <v>0</v>
      </c>
      <c r="BL409" s="19" t="s">
        <v>503</v>
      </c>
      <c r="BM409" s="183" t="s">
        <v>1233</v>
      </c>
    </row>
    <row r="410" s="2" customFormat="1" ht="6.96" customHeight="1">
      <c r="A410" s="38"/>
      <c r="B410" s="60"/>
      <c r="C410" s="61"/>
      <c r="D410" s="61"/>
      <c r="E410" s="61"/>
      <c r="F410" s="61"/>
      <c r="G410" s="61"/>
      <c r="H410" s="61"/>
      <c r="I410" s="61"/>
      <c r="J410" s="61"/>
      <c r="K410" s="61"/>
      <c r="L410" s="39"/>
      <c r="M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</row>
  </sheetData>
  <autoFilter ref="C135:K409"/>
  <mergeCells count="9">
    <mergeCell ref="E7:H7"/>
    <mergeCell ref="E9:H9"/>
    <mergeCell ref="E18:H18"/>
    <mergeCell ref="E27:H27"/>
    <mergeCell ref="E85:H85"/>
    <mergeCell ref="E87:H87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2026-03-26T10:52:59Z</dcterms:created>
  <dcterms:modified xsi:type="dcterms:W3CDTF">2026-03-26T10:53:18Z</dcterms:modified>
</cp:coreProperties>
</file>