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630" yWindow="630" windowWidth="27495" windowHeight="10680"/>
  </bookViews>
  <sheets>
    <sheet name="Rekapitulace stavby" sheetId="1" r:id="rId1"/>
    <sheet name="01 - Nábytek" sheetId="2" r:id="rId2"/>
    <sheet name="02 - IT vybavení" sheetId="3" r:id="rId3"/>
    <sheet name="03 - Pomůcky" sheetId="4" r:id="rId4"/>
    <sheet name="Pokyny pro vyplnění" sheetId="5" r:id="rId5"/>
  </sheets>
  <definedNames>
    <definedName name="_xlnm._FilterDatabase" localSheetId="1" hidden="1">'01 - Nábytek'!$C$79:$K$92</definedName>
    <definedName name="_xlnm._FilterDatabase" localSheetId="2" hidden="1">'02 - IT vybavení'!$C$79:$K$84</definedName>
    <definedName name="_xlnm._FilterDatabase" localSheetId="3" hidden="1">'03 - Pomůcky'!$C$79:$K$90</definedName>
    <definedName name="_xlnm.Print_Titles" localSheetId="1">'01 - Nábytek'!$79:$79</definedName>
    <definedName name="_xlnm.Print_Titles" localSheetId="2">'02 - IT vybavení'!$79:$79</definedName>
    <definedName name="_xlnm.Print_Titles" localSheetId="3">'03 - Pomůcky'!$79:$79</definedName>
    <definedName name="_xlnm.Print_Titles" localSheetId="0">'Rekapitulace stavby'!$52:$52</definedName>
    <definedName name="_xlnm.Print_Area" localSheetId="1">'01 - Nábytek'!$C$4:$J$39,'01 - Nábytek'!$C$45:$J$61,'01 - Nábytek'!$C$67:$K$92</definedName>
    <definedName name="_xlnm.Print_Area" localSheetId="2">'02 - IT vybavení'!$C$4:$J$39,'02 - IT vybavení'!$C$45:$J$61,'02 - IT vybavení'!$C$67:$K$85</definedName>
    <definedName name="_xlnm.Print_Area" localSheetId="3">'03 - Pomůcky'!$C$4:$J$39,'03 - Pomůcky'!$C$45:$J$61,'03 - Pomůcky'!$C$67:$K$90</definedName>
    <definedName name="_xlnm.Print_Area" localSheetId="4">'Pokyny pro vyplnění'!$B$2:$K$71,'Pokyny pro vyplnění'!$B$74:$K$118,'Pokyny pro vyplnění'!$B$121:$K$161,'Pokyny pro vyplnění'!$B$164:$K$219</definedName>
    <definedName name="_xlnm.Print_Area" localSheetId="0">'Rekapitulace stavby'!$D$4:$AO$36,'Rekapitulace stavby'!$C$42:$AQ$58</definedName>
  </definedNames>
  <calcPr calcId="145621"/>
</workbook>
</file>

<file path=xl/calcChain.xml><?xml version="1.0" encoding="utf-8"?>
<calcChain xmlns="http://schemas.openxmlformats.org/spreadsheetml/2006/main">
  <c r="J37" i="4" l="1"/>
  <c r="J36" i="4"/>
  <c r="AY57" i="1"/>
  <c r="J35" i="4"/>
  <c r="AX57" i="1"/>
  <c r="BI90" i="4"/>
  <c r="BH90" i="4"/>
  <c r="BG90" i="4"/>
  <c r="BF90" i="4"/>
  <c r="T90" i="4"/>
  <c r="R90" i="4"/>
  <c r="P90" i="4"/>
  <c r="BI89" i="4"/>
  <c r="BH89" i="4"/>
  <c r="BG89" i="4"/>
  <c r="BF89" i="4"/>
  <c r="T89" i="4"/>
  <c r="R89" i="4"/>
  <c r="P89" i="4"/>
  <c r="BI88" i="4"/>
  <c r="BH88" i="4"/>
  <c r="BG88" i="4"/>
  <c r="BF88" i="4"/>
  <c r="T88" i="4"/>
  <c r="R88" i="4"/>
  <c r="P88" i="4"/>
  <c r="BI87" i="4"/>
  <c r="BH87" i="4"/>
  <c r="BG87" i="4"/>
  <c r="BF87" i="4"/>
  <c r="T87" i="4"/>
  <c r="R87" i="4"/>
  <c r="P87" i="4"/>
  <c r="BI86" i="4"/>
  <c r="BH86" i="4"/>
  <c r="BG86" i="4"/>
  <c r="BF86" i="4"/>
  <c r="T86" i="4"/>
  <c r="R86" i="4"/>
  <c r="P86" i="4"/>
  <c r="BI85" i="4"/>
  <c r="BH85" i="4"/>
  <c r="BG85" i="4"/>
  <c r="BF85" i="4"/>
  <c r="T85" i="4"/>
  <c r="R85" i="4"/>
  <c r="P85" i="4"/>
  <c r="BI83" i="4"/>
  <c r="BH83" i="4"/>
  <c r="BG83" i="4"/>
  <c r="BF83" i="4"/>
  <c r="T83" i="4"/>
  <c r="R83" i="4"/>
  <c r="P83" i="4"/>
  <c r="BI82" i="4"/>
  <c r="BH82" i="4"/>
  <c r="BG82" i="4"/>
  <c r="BF82" i="4"/>
  <c r="T82" i="4"/>
  <c r="R82" i="4"/>
  <c r="P82" i="4"/>
  <c r="J77" i="4"/>
  <c r="F76" i="4"/>
  <c r="F74" i="4"/>
  <c r="E72" i="4"/>
  <c r="J55" i="4"/>
  <c r="F54" i="4"/>
  <c r="F52" i="4"/>
  <c r="E50" i="4"/>
  <c r="J21" i="4"/>
  <c r="E21" i="4"/>
  <c r="J54" i="4" s="1"/>
  <c r="J20" i="4"/>
  <c r="J18" i="4"/>
  <c r="E18" i="4"/>
  <c r="F77" i="4" s="1"/>
  <c r="J12" i="4"/>
  <c r="J74" i="4"/>
  <c r="E7" i="4"/>
  <c r="E70" i="4" s="1"/>
  <c r="J37" i="3"/>
  <c r="J36" i="3"/>
  <c r="AY56" i="1" s="1"/>
  <c r="J35" i="3"/>
  <c r="AX56" i="1" s="1"/>
  <c r="BI84" i="3"/>
  <c r="BH84" i="3"/>
  <c r="BG84" i="3"/>
  <c r="BF84" i="3"/>
  <c r="T84" i="3"/>
  <c r="R84" i="3"/>
  <c r="P84" i="3"/>
  <c r="BI83" i="3"/>
  <c r="BH83" i="3"/>
  <c r="BG83" i="3"/>
  <c r="BF83" i="3"/>
  <c r="T83" i="3"/>
  <c r="R83" i="3"/>
  <c r="P83" i="3"/>
  <c r="BI82" i="3"/>
  <c r="BH82" i="3"/>
  <c r="BG82" i="3"/>
  <c r="BF82" i="3"/>
  <c r="T82" i="3"/>
  <c r="R82" i="3"/>
  <c r="P82" i="3"/>
  <c r="J77" i="3"/>
  <c r="F76" i="3"/>
  <c r="F74" i="3"/>
  <c r="E72" i="3"/>
  <c r="J55" i="3"/>
  <c r="F54" i="3"/>
  <c r="F52" i="3"/>
  <c r="E50" i="3"/>
  <c r="J21" i="3"/>
  <c r="E21" i="3"/>
  <c r="J76" i="3" s="1"/>
  <c r="J20" i="3"/>
  <c r="J18" i="3"/>
  <c r="E18" i="3"/>
  <c r="F77" i="3" s="1"/>
  <c r="J17" i="3"/>
  <c r="J12" i="3"/>
  <c r="J74" i="3" s="1"/>
  <c r="E7" i="3"/>
  <c r="E48" i="3" s="1"/>
  <c r="J37" i="2"/>
  <c r="J36" i="2"/>
  <c r="AY55" i="1" s="1"/>
  <c r="J35" i="2"/>
  <c r="AX55" i="1" s="1"/>
  <c r="BI92" i="2"/>
  <c r="BH92" i="2"/>
  <c r="BG92" i="2"/>
  <c r="BF92" i="2"/>
  <c r="T92" i="2"/>
  <c r="R92" i="2"/>
  <c r="P92" i="2"/>
  <c r="BI91" i="2"/>
  <c r="BH91" i="2"/>
  <c r="BG91" i="2"/>
  <c r="BF91" i="2"/>
  <c r="T91" i="2"/>
  <c r="R91" i="2"/>
  <c r="P91" i="2"/>
  <c r="BI90" i="2"/>
  <c r="BH90" i="2"/>
  <c r="BG90" i="2"/>
  <c r="BF90" i="2"/>
  <c r="T90" i="2"/>
  <c r="R90" i="2"/>
  <c r="P90" i="2"/>
  <c r="BI89" i="2"/>
  <c r="BH89" i="2"/>
  <c r="BG89" i="2"/>
  <c r="BF89" i="2"/>
  <c r="T89" i="2"/>
  <c r="R89" i="2"/>
  <c r="P89" i="2"/>
  <c r="BI88" i="2"/>
  <c r="BH88" i="2"/>
  <c r="BG88" i="2"/>
  <c r="BF88" i="2"/>
  <c r="T88" i="2"/>
  <c r="R88" i="2"/>
  <c r="P88" i="2"/>
  <c r="BI87" i="2"/>
  <c r="BH87" i="2"/>
  <c r="BG87" i="2"/>
  <c r="BF87" i="2"/>
  <c r="T87" i="2"/>
  <c r="R87" i="2"/>
  <c r="P87" i="2"/>
  <c r="BI86" i="2"/>
  <c r="BH86" i="2"/>
  <c r="BG86" i="2"/>
  <c r="BF86" i="2"/>
  <c r="T86" i="2"/>
  <c r="R86" i="2"/>
  <c r="P86" i="2"/>
  <c r="BI85" i="2"/>
  <c r="BH85" i="2"/>
  <c r="BG85" i="2"/>
  <c r="BF85" i="2"/>
  <c r="T85" i="2"/>
  <c r="R85" i="2"/>
  <c r="P85" i="2"/>
  <c r="BI84" i="2"/>
  <c r="BH84" i="2"/>
  <c r="BG84" i="2"/>
  <c r="BF84" i="2"/>
  <c r="T84" i="2"/>
  <c r="R84" i="2"/>
  <c r="P84" i="2"/>
  <c r="BI83" i="2"/>
  <c r="BH83" i="2"/>
  <c r="BG83" i="2"/>
  <c r="BF83" i="2"/>
  <c r="T83" i="2"/>
  <c r="R83" i="2"/>
  <c r="P83" i="2"/>
  <c r="BI82" i="2"/>
  <c r="BH82" i="2"/>
  <c r="BG82" i="2"/>
  <c r="BF82" i="2"/>
  <c r="T82" i="2"/>
  <c r="R82" i="2"/>
  <c r="P82" i="2"/>
  <c r="J77" i="2"/>
  <c r="F76" i="2"/>
  <c r="F74" i="2"/>
  <c r="E72" i="2"/>
  <c r="J55" i="2"/>
  <c r="F54" i="2"/>
  <c r="F52" i="2"/>
  <c r="E50" i="2"/>
  <c r="J21" i="2"/>
  <c r="E21" i="2"/>
  <c r="J76" i="2" s="1"/>
  <c r="J20" i="2"/>
  <c r="J18" i="2"/>
  <c r="E18" i="2"/>
  <c r="F77" i="2" s="1"/>
  <c r="J17" i="2"/>
  <c r="J12" i="2"/>
  <c r="J52" i="2" s="1"/>
  <c r="E7" i="2"/>
  <c r="E70" i="2"/>
  <c r="L50" i="1"/>
  <c r="AM50" i="1"/>
  <c r="AM49" i="1"/>
  <c r="L49" i="1"/>
  <c r="AM47" i="1"/>
  <c r="L47" i="1"/>
  <c r="L45" i="1"/>
  <c r="L44" i="1"/>
  <c r="J82" i="3"/>
  <c r="J89" i="4"/>
  <c r="BK90" i="2"/>
  <c r="J85" i="2"/>
  <c r="J83" i="3"/>
  <c r="BK83" i="4"/>
  <c r="J88" i="2"/>
  <c r="BK90" i="4"/>
  <c r="J84" i="2"/>
  <c r="BK89" i="4"/>
  <c r="J82" i="4"/>
  <c r="BK89" i="2"/>
  <c r="J86" i="2"/>
  <c r="BK82" i="3"/>
  <c r="BK86" i="2"/>
  <c r="BK91" i="2"/>
  <c r="J82" i="2"/>
  <c r="J87" i="4"/>
  <c r="BK85" i="4"/>
  <c r="J88" i="4"/>
  <c r="J92" i="2"/>
  <c r="BK82" i="2"/>
  <c r="BK92" i="2"/>
  <c r="BK85" i="2"/>
  <c r="J90" i="2"/>
  <c r="J84" i="3"/>
  <c r="AS54" i="1"/>
  <c r="BK84" i="3"/>
  <c r="BK87" i="2"/>
  <c r="BK82" i="4"/>
  <c r="BK83" i="2"/>
  <c r="BK83" i="3"/>
  <c r="BK86" i="4"/>
  <c r="J83" i="4"/>
  <c r="BK87" i="4"/>
  <c r="J87" i="2"/>
  <c r="BK88" i="2"/>
  <c r="J85" i="4"/>
  <c r="BK84" i="2"/>
  <c r="J90" i="4"/>
  <c r="J89" i="2"/>
  <c r="J86" i="4"/>
  <c r="BK88" i="4"/>
  <c r="J91" i="2"/>
  <c r="J83" i="2"/>
  <c r="P81" i="4" l="1"/>
  <c r="P80" i="4"/>
  <c r="AU57" i="1"/>
  <c r="BK81" i="2"/>
  <c r="J81" i="2" s="1"/>
  <c r="J60" i="2" s="1"/>
  <c r="P81" i="2"/>
  <c r="P80" i="2"/>
  <c r="AU55" i="1" s="1"/>
  <c r="R81" i="4"/>
  <c r="R80" i="4"/>
  <c r="R81" i="2"/>
  <c r="R80" i="2" s="1"/>
  <c r="BK81" i="4"/>
  <c r="J81" i="4" s="1"/>
  <c r="J60" i="4" s="1"/>
  <c r="T81" i="2"/>
  <c r="T80" i="2"/>
  <c r="BK81" i="3"/>
  <c r="J81" i="3"/>
  <c r="J60" i="3" s="1"/>
  <c r="P81" i="3"/>
  <c r="P80" i="3" s="1"/>
  <c r="AU56" i="1" s="1"/>
  <c r="R81" i="3"/>
  <c r="R80" i="3"/>
  <c r="T81" i="3"/>
  <c r="T80" i="3"/>
  <c r="T81" i="4"/>
  <c r="T80" i="4"/>
  <c r="F55" i="2"/>
  <c r="J74" i="2"/>
  <c r="BE84" i="2"/>
  <c r="E48" i="4"/>
  <c r="J52" i="4"/>
  <c r="F55" i="4"/>
  <c r="J76" i="4"/>
  <c r="BE87" i="4"/>
  <c r="BE88" i="4"/>
  <c r="BE89" i="4"/>
  <c r="BE82" i="4"/>
  <c r="BE85" i="4"/>
  <c r="BE86" i="4"/>
  <c r="E48" i="2"/>
  <c r="BE83" i="2"/>
  <c r="BE86" i="2"/>
  <c r="BE87" i="2"/>
  <c r="BE92" i="2"/>
  <c r="J52" i="3"/>
  <c r="J54" i="3"/>
  <c r="E70" i="3"/>
  <c r="BE82" i="3"/>
  <c r="J54" i="2"/>
  <c r="BE82" i="2"/>
  <c r="BE85" i="2"/>
  <c r="BE88" i="2"/>
  <c r="BE89" i="2"/>
  <c r="BE90" i="2"/>
  <c r="BE91" i="2"/>
  <c r="BE83" i="3"/>
  <c r="BE83" i="4"/>
  <c r="F55" i="3"/>
  <c r="BE84" i="3"/>
  <c r="BE90" i="4"/>
  <c r="F36" i="3"/>
  <c r="BC56" i="1" s="1"/>
  <c r="F37" i="4"/>
  <c r="BD57" i="1"/>
  <c r="F34" i="2"/>
  <c r="BA55" i="1"/>
  <c r="F37" i="3"/>
  <c r="BD56" i="1" s="1"/>
  <c r="F37" i="2"/>
  <c r="BD55" i="1"/>
  <c r="J34" i="4"/>
  <c r="AW57" i="1"/>
  <c r="F34" i="3"/>
  <c r="BA56" i="1" s="1"/>
  <c r="F34" i="4"/>
  <c r="BA57" i="1"/>
  <c r="F35" i="2"/>
  <c r="BB55" i="1"/>
  <c r="F35" i="3"/>
  <c r="BB56" i="1" s="1"/>
  <c r="J34" i="2"/>
  <c r="AW55" i="1" s="1"/>
  <c r="J34" i="3"/>
  <c r="AW56" i="1"/>
  <c r="F35" i="4"/>
  <c r="BB57" i="1" s="1"/>
  <c r="F36" i="2"/>
  <c r="BC55" i="1" s="1"/>
  <c r="F36" i="4"/>
  <c r="BC57" i="1" s="1"/>
  <c r="BK80" i="4" l="1"/>
  <c r="J80" i="4"/>
  <c r="J59" i="4"/>
  <c r="BK80" i="2"/>
  <c r="J80" i="2" s="1"/>
  <c r="J30" i="2" s="1"/>
  <c r="AG55" i="1" s="1"/>
  <c r="BK80" i="3"/>
  <c r="J80" i="3" s="1"/>
  <c r="J59" i="3" s="1"/>
  <c r="BD54" i="1"/>
  <c r="W33" i="1" s="1"/>
  <c r="F33" i="4"/>
  <c r="AZ57" i="1"/>
  <c r="J33" i="4"/>
  <c r="AV57" i="1" s="1"/>
  <c r="AT57" i="1" s="1"/>
  <c r="BC54" i="1"/>
  <c r="AY54" i="1" s="1"/>
  <c r="F33" i="3"/>
  <c r="AZ56" i="1" s="1"/>
  <c r="BA54" i="1"/>
  <c r="AW54" i="1" s="1"/>
  <c r="AK30" i="1" s="1"/>
  <c r="BB54" i="1"/>
  <c r="AX54" i="1" s="1"/>
  <c r="J33" i="2"/>
  <c r="AV55" i="1"/>
  <c r="AT55" i="1" s="1"/>
  <c r="F33" i="2"/>
  <c r="AZ55" i="1"/>
  <c r="AU54" i="1"/>
  <c r="J33" i="3"/>
  <c r="AV56" i="1" s="1"/>
  <c r="AT56" i="1" s="1"/>
  <c r="J39" i="2" l="1"/>
  <c r="J59" i="2"/>
  <c r="AN55" i="1"/>
  <c r="W32" i="1"/>
  <c r="J30" i="4"/>
  <c r="AG57" i="1"/>
  <c r="AN57" i="1"/>
  <c r="J30" i="3"/>
  <c r="AG56" i="1" s="1"/>
  <c r="AN56" i="1" s="1"/>
  <c r="AZ54" i="1"/>
  <c r="W29" i="1" s="1"/>
  <c r="W31" i="1"/>
  <c r="W30" i="1"/>
  <c r="J39" i="3" l="1"/>
  <c r="J39" i="4"/>
  <c r="AG54" i="1"/>
  <c r="AK26" i="1" s="1"/>
  <c r="AV54" i="1"/>
  <c r="AK29" i="1" s="1"/>
  <c r="AK35" i="1" l="1"/>
  <c r="AT54" i="1"/>
  <c r="AN54" i="1" l="1"/>
</calcChain>
</file>

<file path=xl/sharedStrings.xml><?xml version="1.0" encoding="utf-8"?>
<sst xmlns="http://schemas.openxmlformats.org/spreadsheetml/2006/main" count="1271" uniqueCount="382">
  <si>
    <t>Export Komplet</t>
  </si>
  <si>
    <t>VZ</t>
  </si>
  <si>
    <t>2.0</t>
  </si>
  <si>
    <t>ZAMOK</t>
  </si>
  <si>
    <t>False</t>
  </si>
  <si>
    <t>{0de348b3-dc54-4f23-811a-7907676a67d7}</t>
  </si>
  <si>
    <t>0,01</t>
  </si>
  <si>
    <t>21</t>
  </si>
  <si>
    <t>12</t>
  </si>
  <si>
    <t>REKAPITULACE STAVBY</t>
  </si>
  <si>
    <t>v ---  níže se nacházejí doplnkové a pomocné údaje k sestavám  --- v</t>
  </si>
  <si>
    <t>Návod na vyplnění</t>
  </si>
  <si>
    <t>0,001</t>
  </si>
  <si>
    <t>Kód:</t>
  </si>
  <si>
    <t>00</t>
  </si>
  <si>
    <t>Měnit lze pouze buňky se žlutým podbarvením!_x000D_
_x000D_
1) v Rekapitulaci stavby vyplňte údaje o Účastníkovi (přenesou se do ostatních sestav i v jiných listech)_x000D_
_x000D_
2) na vybraných listech vyplňte v sestavě Soupis prací ceny u položek</t>
  </si>
  <si>
    <t>Stavba:</t>
  </si>
  <si>
    <t>ZŠ Sokolov, Křižíkova 1916 - Rekonstrukce odborné učebny přírodopisu - vybavení</t>
  </si>
  <si>
    <t>KSO:</t>
  </si>
  <si>
    <t/>
  </si>
  <si>
    <t>CC-CZ:</t>
  </si>
  <si>
    <t>Místo:</t>
  </si>
  <si>
    <t>Sokolov, Křižíkova 1916</t>
  </si>
  <si>
    <t>Datum:</t>
  </si>
  <si>
    <t>Zadavatel:</t>
  </si>
  <si>
    <t>IČ:</t>
  </si>
  <si>
    <t>Město Sokolov</t>
  </si>
  <si>
    <t>DIČ:</t>
  </si>
  <si>
    <t>Účastník:</t>
  </si>
  <si>
    <t>Vyplň údaj</t>
  </si>
  <si>
    <t>Projektant:</t>
  </si>
  <si>
    <t xml:space="preserve"> </t>
  </si>
  <si>
    <t>True</t>
  </si>
  <si>
    <t>Zpracovatel:</t>
  </si>
  <si>
    <t>Michal Kubelka</t>
  </si>
  <si>
    <t>Poznámka:</t>
  </si>
  <si>
    <t>Soupis prací je sestaven s využitím Cenové soustavy ÚRS. Položky, které pochází z této cenové soustavy, jsou ve sloupci 'Cenová soustava' označeny popisem 'CS ÚRS' a úrovní příslušného kalendářního pololetí. Veškeré další informace vymezující popis a podmínky použití těchto položek z Cenové soustavy, které nejsou uvedeny přímo v soupisu prací, jsou neomezeně dálkově k dispozici na webu podminky.urs.cz.</t>
  </si>
  <si>
    <t>Cena bez DPH</t>
  </si>
  <si>
    <t>Sazba daně</t>
  </si>
  <si>
    <t>Základ daně</t>
  </si>
  <si>
    <t>Výše daně</t>
  </si>
  <si>
    <t>DPH</t>
  </si>
  <si>
    <t>základní</t>
  </si>
  <si>
    <t>snížená</t>
  </si>
  <si>
    <t>zákl. přenesená</t>
  </si>
  <si>
    <t>sníž. přenesená</t>
  </si>
  <si>
    <t>nulová</t>
  </si>
  <si>
    <t>Cena s DPH</t>
  </si>
  <si>
    <t>v</t>
  </si>
  <si>
    <t>CZK</t>
  </si>
  <si>
    <t>REKAPITULACE OBJEKTŮ STAVBY A SOUPISŮ PRACÍ</t>
  </si>
  <si>
    <t>Informatívní údaje z listů zakázek</t>
  </si>
  <si>
    <t>Kód</t>
  </si>
  <si>
    <t>Popis</t>
  </si>
  <si>
    <t>Cena bez DPH [CZK]</t>
  </si>
  <si>
    <t>Cena s DPH [CZK]</t>
  </si>
  <si>
    <t>Typ</t>
  </si>
  <si>
    <t>z toho Ostat._x000D_
náklady [CZK]</t>
  </si>
  <si>
    <t>DPH [CZK]</t>
  </si>
  <si>
    <t>Normohodiny [h]</t>
  </si>
  <si>
    <t>DPH základní [CZK]</t>
  </si>
  <si>
    <t>DPH snížená [CZK]</t>
  </si>
  <si>
    <t>DPH základní přenesená_x000D_
[CZK]</t>
  </si>
  <si>
    <t>DPH snížená přenesená_x000D_
[CZK]</t>
  </si>
  <si>
    <t>Základna_x000D_
DPH základní</t>
  </si>
  <si>
    <t>Základna_x000D_
DPH snížená</t>
  </si>
  <si>
    <t>Základna_x000D_
DPH zákl. přenesená</t>
  </si>
  <si>
    <t>Základna_x000D_
DPH sníž. přenesená</t>
  </si>
  <si>
    <t>Základna_x000D_
DPH nulová</t>
  </si>
  <si>
    <t>Náklady stavby celkem</t>
  </si>
  <si>
    <t>D</t>
  </si>
  <si>
    <t>0</t>
  </si>
  <si>
    <t>###NOIMPORT###</t>
  </si>
  <si>
    <t>IMPORT</t>
  </si>
  <si>
    <t>{00000000-0000-0000-0000-000000000000}</t>
  </si>
  <si>
    <t>/</t>
  </si>
  <si>
    <t>01</t>
  </si>
  <si>
    <t>Nábytek</t>
  </si>
  <si>
    <t>STA</t>
  </si>
  <si>
    <t>1</t>
  </si>
  <si>
    <t>{18775f81-1b11-4146-a255-f86c47327fd1}</t>
  </si>
  <si>
    <t>2</t>
  </si>
  <si>
    <t>02</t>
  </si>
  <si>
    <t>IT vybavení</t>
  </si>
  <si>
    <t>{675b8d34-14cc-4321-bfa9-282a01a26626}</t>
  </si>
  <si>
    <t>03</t>
  </si>
  <si>
    <t>Pomůcky</t>
  </si>
  <si>
    <t>{139b51c7-5cef-4544-8a7d-51ad59c183e4}</t>
  </si>
  <si>
    <t>KRYCÍ LIST SOUPISU PRACÍ</t>
  </si>
  <si>
    <t>Objekt:</t>
  </si>
  <si>
    <t>01 - Nábytek</t>
  </si>
  <si>
    <t>REKAPITULACE ČLENĚNÍ SOUPISU PRACÍ</t>
  </si>
  <si>
    <t>Kód dílu - Popis</t>
  </si>
  <si>
    <t>Cena celkem [CZK]</t>
  </si>
  <si>
    <t>-1</t>
  </si>
  <si>
    <t>OST - Ostatní</t>
  </si>
  <si>
    <t>SOUPIS PRACÍ</t>
  </si>
  <si>
    <t>PČ</t>
  </si>
  <si>
    <t>MJ</t>
  </si>
  <si>
    <t>Množství</t>
  </si>
  <si>
    <t>J.cena [CZK]</t>
  </si>
  <si>
    <t>Cenová soustava</t>
  </si>
  <si>
    <t>J. Nh [h]</t>
  </si>
  <si>
    <t>Nh celkem [h]</t>
  </si>
  <si>
    <t>J. hmotnost [t]</t>
  </si>
  <si>
    <t>Hmotnost celkem [t]</t>
  </si>
  <si>
    <t>J. suť [t]</t>
  </si>
  <si>
    <t>Suť Celkem [t]</t>
  </si>
  <si>
    <t>Náklady soupisu celkem</t>
  </si>
  <si>
    <t>OST</t>
  </si>
  <si>
    <t>Ostatní</t>
  </si>
  <si>
    <t>4</t>
  </si>
  <si>
    <t>ROZPOCET</t>
  </si>
  <si>
    <t>K</t>
  </si>
  <si>
    <t>OST-x1.1</t>
  </si>
  <si>
    <t>Učitelská katedra o rozměru (vxšxh) 76 x 150 x 70 cm. Celodřevěná konstrukce z laminované dřevotřísky (LTD) nebo MDF v odpovídající kvalitě v dekoru dub. Součástí stolu jsou minimálně 4 zásuvky s kvalitním kováním (vodicí lišty, panty) s tichým chodem.Tloušťka materiálu: min. 18 mm, hrany opatřeny ABS min. 2 mm, pracovní deska katedry o tloušťce min. 25mm s ABS hranou. Pevná, stabilní a odolná konstrukce vhodná pro školní prostředí. Povrch snadno omyvatelný, odolný proti běžnému opotřebení. Vnější rozměry v toleranci +/-5%, přípustné jsou úpravy provedení stolu zachovávající účel, funkčnost a stejnou nebo vyšší kvalitu provedení.</t>
  </si>
  <si>
    <t>kus</t>
  </si>
  <si>
    <t>-1002779116</t>
  </si>
  <si>
    <t>OST-x2.1</t>
  </si>
  <si>
    <t>Demonstrační stůl - Stůl se skládá ze 3 kusů uzamykatelných dvoudvéřových skříněk 90x60x60cm (V x Š x H) se stavitelnými policemi, materiál LTD min. 18 mm, lepená konstrukce, designu buk. Pracovní deska má rozměry 190x70 cm, minimální tlouštku 30 mm, materiál LTD nebo MDF s laminovaným povrchem. Rozměry v toleranci +/-5%, , přípustné jsou úpravy provedení skříňky zachovávající účel, funkčnost a stejnou nebo vyšší kvalitu provedení. Konstrukce musí být pevná, stabilní a vhodná pro dlouhodobé školní použití.</t>
  </si>
  <si>
    <t>-1225598808</t>
  </si>
  <si>
    <t>3</t>
  </si>
  <si>
    <t>OST-x3.1</t>
  </si>
  <si>
    <t>Židle učitele je výškově stavitelná. Výšku sedací plochy lze plynule měnit v rozmezí min.45cm – 52cm. Výškovou stavitelnost zaručuje plynová vzpěra, která je ovládaná pákou pod sedákem, je vybavena pružným blokováním v požadované poloze, tzn. že je zachováno pružení židle (její horní části) v blokované poloze. Povrchová úprava odolná proti UV záření, uvedené rozměry v toleranci +/-5% přípustné jsou úpravy provedení židle zachovávající účel, funkčnost a stejnou nebo vyšší kvalitu provedení.</t>
  </si>
  <si>
    <t>2063821247</t>
  </si>
  <si>
    <t>OST-x4.1</t>
  </si>
  <si>
    <t>Žákovský stůl dvoumístný - Dvoumístná školní žákovská lavice s pracovní plochou vyrobenou z laminované dřevotřískové desky v přírodním bukovém dezénu. Hrany desky jsou chráněny před poškozením odolnou plastovou ABS hranou o síle 2 mm. Kovová kostra. Po obou stranách lavice odkládací kovový háček na batoh či na aktovku. Rektifikační patky k vyrovnání nerovností podlahy. Barva RAL, rozměr desky cca 130 x 50 cm, tloušťka desky 18 mm / volitelně až 25 mm, uvedené rozměry v toleranci +/-5%, přípustné jsou úpravy provedení stolu zachovávající účel, funkčnost a stejnou nebo vyšší kvalitu provedení.</t>
  </si>
  <si>
    <t>1057861170</t>
  </si>
  <si>
    <t>5</t>
  </si>
  <si>
    <t>OST-x5.1</t>
  </si>
  <si>
    <t>Žákovský stůl pro ZTP - Speciální výškově stavitelná lavice pro tělesně postižené s praktickým vykrojením čelní strany pracovní desky umožňující její využití k invalidnímu vozíku či křeslu. Konstrukce lavice z vysoce odolné oceli, která je upravena práškovou barvou, zajišťující vysokou odolnost otěru a proti mechanickému poškození. Nohy lavice jsou zakončeny krytkami z plastu. Pracovní deska v rozměru cca 130x70 cm v bukovém dezénu, je vyrobena z laminované dřevotřísky o tloušťce 18 mm. Ohraněna je kvalitní 2mm ABS hranou. Barva RAL, uvedené rozměry v toleranci +/-5%, přípustné jsou úpravy provedení stolu zachovávající účel, funkčnost a stejnou nebo vyšší kvalitu provedení.</t>
  </si>
  <si>
    <t>2129950729</t>
  </si>
  <si>
    <t>6</t>
  </si>
  <si>
    <t>OST-x6.1</t>
  </si>
  <si>
    <t>Žákovská židle bez možnosti stohování. Rám židle je vyroben z odlehčených profilů jako celosvařenec. Opěrák je vyroben z bukové překližky povrchově upravené bezbarvým polyuretanovým lakem. Sedák opatřen prolisem v místě sedu. Opěrák je tvarován (prohnut) ve dvou rovinách tak, aby co nejlépe svým tvarem odpovídal anatomii lidského těla v bederní oblasti. Sedák i opěrák židle jsou k rámu přinýtovány ocelovými nýty. Sedák s protiskluzovými profilovanými kolečky, které zabraňují nežádoucímu pohybu sedícího. Materiál sedáku je vyroben z tlakově tvarované tvrzené melaminové pryskyřice, s vysoce odolným povrchem vůči chemikáliím a opotřebení. Sedák je otěruvzdorný, nárazuvzdorný, stálobarevný. Povrchová úprava práškovou vypalovací barvou v barevné škále RAL, nosnost min. 100 kg. Přípustné jsou úpravy provedení židle zachovávající účel, funkčnost a stejnou nebo vyšší kvalitu provedení.</t>
  </si>
  <si>
    <t>1869149590</t>
  </si>
  <si>
    <t>7</t>
  </si>
  <si>
    <t>OST-x7.1</t>
  </si>
  <si>
    <t>Skříň o rozměru 180x80x50 cm ( v x š x h ). Konstrukce: LTD 18 mm v přírodním bukovém dezénu, lepená konstrukce, 2 mm ABS hrany. Konstrukce musí být pevná, stabilní. Skříň je ve spodní části dvoudveřová uzamykatelná s dvěma statvitelnými policemi, v horní části otevřený regál se stavitelnou policí. Prášková vypalovaná barva úchytek odstínu dle RAL. Rozměry v toleranci +/-5%, přípustné jsou úpravy provedení stolu zachovávající účel, funkčnost a stejnou nebo vyšší kvalitu provedení."</t>
  </si>
  <si>
    <t>1198081185</t>
  </si>
  <si>
    <t>8</t>
  </si>
  <si>
    <t>OST-x8.1</t>
  </si>
  <si>
    <t>Skříň o rozměru 80x80x50 cm ( v x š x h ). Konstrukce: LTD 18 mm v přírodním bukovém dezénu, lepená konstrukce, 2 mm ABS hrany. Konstrukce musí být pevná, stabilní. Skříň je dvoudvéřová, uzamykatelná, má stavitelnou polici. Prášková vypalovaná barva úchytek odstínu dle RAL. Rozměry v toleranci +/-5%, přípustné jsou úpravy provedení stolu zachovávající účel, funkčnost a stejnou nebo vyšší kvalitu provedení.</t>
  </si>
  <si>
    <t>-1406072589</t>
  </si>
  <si>
    <t>9</t>
  </si>
  <si>
    <t>OST-x11.1</t>
  </si>
  <si>
    <t>Skříň o rozměru 180x80x40 cm ( v x š x h ). Konstrukce: LTD 18 mm v přírodním bukovém dezénu, lepená konstrukce, 2 mm ABS hrany. Konstrukce musí být pevná, stabilní. Skříň je dvoudvéřová, uzamykatelná, má stavitelnou polici. Prášková vypalovaná barva úchytek odstínu dle RAL.. Rozměry v toleranci +/-5%, přípustné jsou úpravy provedení stolu zachovávající účel, funkčnost a stejnou nebo vyšší kvalitu provedení.</t>
  </si>
  <si>
    <t>-747811918</t>
  </si>
  <si>
    <t>10</t>
  </si>
  <si>
    <t>OST-x9.1</t>
  </si>
  <si>
    <t>Montáž nábytku, ustavení, fixace, seřízení</t>
  </si>
  <si>
    <t>soubor</t>
  </si>
  <si>
    <t>-1715657706</t>
  </si>
  <si>
    <t>11</t>
  </si>
  <si>
    <t>OST-x10.1</t>
  </si>
  <si>
    <t>Doprava a vynošení nábytku</t>
  </si>
  <si>
    <t>-1258236244</t>
  </si>
  <si>
    <t>02 - IT vybavení</t>
  </si>
  <si>
    <t>OST-x1.2</t>
  </si>
  <si>
    <t>Monitor s viditelnou uhlopříčkou min. 60,45cm (23,8"), matný, antireflexní, LED podsvícení, rozlišení 1920x1080, pozorovací úhel 178° vodorovně, 178° svisle, jas min. 300 cd/m2, kontrastní poměr 1000:1 statický, doba odezvy min. 5ms, video vstupy HDMI, DisplayPort, náklon -5 až +20°, výškově nastavitelný stojan až 100mm, VESA, Set klávesnice a myši - bezdrátový, česká a slovenská kancelářská klávesnice, nízkoprofilové klávesy + optická myš, 3 tlačítka, symetrická, vše včetně dopravy, instalace a uvedení do provozu</t>
  </si>
  <si>
    <t>1362590564</t>
  </si>
  <si>
    <t>OST-x2.2</t>
  </si>
  <si>
    <t>PC pro učitele - výkon CPU min. 28500 bodu dle nezávislého testu cpubenchmark.net, operační paměť 16GB DDR5 s možnosti rozšíření až na 128GB, M.2 SSD disk s kapacitou 1TB, Gbit síťová karta, Wifi standardu 802.11ax (2x2), Bluetooth, čtečka pam. karet, min. video výstup HDMI a DisplayPort, USB Type-C, USB 3.2 Gen2, USB 3.2 Gen1, klávesnici a myš, přítomnost TPM modulu minimálně verze 2, operační systém s podporu AD (domény), servisní služba s vyzvednutím a vrácením zpět k zákazníkovi. Cena včetně dopravy a instalace.</t>
  </si>
  <si>
    <t>1092488530</t>
  </si>
  <si>
    <t>OST-x3.2</t>
  </si>
  <si>
    <t>1401924481</t>
  </si>
  <si>
    <t>03 - Pomůcky</t>
  </si>
  <si>
    <t>OST-x1.3</t>
  </si>
  <si>
    <t>Biologický mikroskop k pozorování v přenášeném světle – biologický, monokulární. Revolverová hlavice: pro 3 objektivy. Hlava se sklonem 45° a možností otočení o 360°. Achromatické DIN objektivy (4x, 10x, 40x). Okulár WF 10x. Hrubé a jemné ostření, koaxiální provedení. Bezpečnostní zarážka proti kontaktu objektivu s preparátem. Integrovaný stolek xy k přesnému polohování. Kondenzor typu Abbého nebo ekvivalentní, s clonou a možností regulace výšky. LED nebo halogenové osvětlení na baterie i ze sítě. Stabilní kovové tělo. Součástí prachový kryt nebo přepravní pouzdro a základní sada podložních a krycích sklíček.</t>
  </si>
  <si>
    <t>512</t>
  </si>
  <si>
    <t>-817400571</t>
  </si>
  <si>
    <t>OST-x2.3</t>
  </si>
  <si>
    <t xml:space="preserve">"Sada 50 hotových kvalitních preparátů ze zoologie, botaniky a lidského těla. Uvedené typy/názvy preparátů jsou orientační, lze dodat obdobné preparáty v množství min. 50 různých preparátů. </t>
  </si>
  <si>
    <t>-435196194</t>
  </si>
  <si>
    <t>P</t>
  </si>
  <si>
    <t>Poznámka k položce:_x000D_
1. Houba rodu Penicillium               2. Řasa rodu Closterium_x000D_
3. List kapradiny, řez                     4. Jehlice borovice, příčný řez_x000D_
5. Stonek kukuřice, příčný řez        6. Stonek kukuřice, podélný řez_x000D_
7. Stonek tykve, podélný řez         8. Stonek slunečnice, příčný řez_x000D_
9. Kmen lípy, příčný řez                 10. Kmen lípy, podélný řez_x000D_
11. Pyl lilie                                      12. List jinanu dvojlaločného_x000D_
13. Děložní list vikve                      14. Plasmoderma (průduch v buňce)_x000D_
15. List ptačího zobu, příčný řez    16. List jasmínu nahokvětého, příčný řez_x000D_
17. List vrbovky (Epilobium)           18. Cibule - epidermis slupky_x000D_
19. Písmeno „e”                              20. Krásnoočko_x000D_
21. Trepka                                      22. Nezmar_x000D_
23. Nezmar, podélný řez                24. Dafnie_x000D_
25. Vířník                                         26. Krevní nátěr (člověk)_x000D_
27. Rybí šupina                               28. Krevní nátěr (kuře)_x000D_
29. Kosterní sval, podélný a příčný řez_x000D_
30. Hladké svalstvo                         31. Motorický neuron_x000D_
32. Řez žaludkem                            33. Tenké střevo, příčný řez_x000D_
34. Mízní uzlina, řez                         35. Mícha, příčný řez_x000D_
36. Řasinkový epitel, řez                 37. Nátěr lidského spermatu_x000D_
38. Mravenec                                   39. Křídlo včely medonosné_x000D_
40. Zadní noha včely                        41. Tykadlo motýla_x000D_
42. Noha mouchy                             43. Noha komára_x000D_
44. Řasa rodu Spirogyra (šroubatka) - konjugace_x000D_
45. Řasa rodu Spirogyra (šroubatka)_x000D_
46. Jednoduchý plochý epitel          47. Vrstevnatý plochý epitel, řez_x000D_
48. Srdeční sval, řez                        49. Játra, řez_x000D_
50. Řez varletem"</t>
  </si>
  <si>
    <t>OST-x3.3</t>
  </si>
  <si>
    <t>"Anatomické modely: Anatomicky přesné lidské torzo s odhalenou šíjí a částí zad, počínající mozečkem a končící kostrčí, detailně znázorněny obratle, meziobratlové ploténky, mícha, míšní nervy, vertebrální tepny atd., obsahuje následující odnímatelné části: hrudní obratel, vícedílná hlava, vícedílné srdce, vícedílný žaludek, plíce, játra se žlučníkem, vícedílná střeva, polovina ledviny, polovina močového měchýře, odhalená páteř, mozek. 
Model oka rozebíratelný, zvětšený min. 3x 
Model Řez kůží zvětšený min. 40x 
Model mozku ve skutečné velikosti rozložitelný. Mozek je umístěn uvnitř částečné lebky. 
Model lidské lebky - pohyblivá spodní čelist umožňuje autenticky znázorňovat fyziologické pohyby lebky. 
Model kostry - Páteř je možné ohnout do jakékoliv přirozené polohy, pro ukázku správného nebo nesprávného držení těla či různých patologických stavů, možnost pohybů lebky i krku, vývody spinálních nervů a vertebrálních artérií, cca 200 kostí, vícedílná lebka, jednotlivě vsunuté zuby, končetiny lehce odnímatelné, na pojízdném stojanu, včetně protiprachového obalu."</t>
  </si>
  <si>
    <t>81499530</t>
  </si>
  <si>
    <t>OST-x4.3</t>
  </si>
  <si>
    <t>Digitální mikroskop - rozsah zvětšení 40 – 600x, min. 7“ digitální dotyková LCD obrazovka, snímač min. 16 Mpx, vstupy: SD/SDHC paměťová kartu (až 32GB), HDMI, USB, možnost nahrávání videa 1280x720 při 60 fps a 1920x1080 při 30 fps. Hlavice pro až 4 objektivy 4x, 10x, 40x (odpružený), 60x (odpružený), upevnění preparátu pomocí křížového vodiče, ostření hrubé a jemné, osvětlení spodní LED diodové, plynulá regulace intenzity, napájení pomocí síťového adaptéru. Součástí dodávky: Protiprachový obal, antistatická utěrka, síťový napájecí adaptér, USB kabel, HDMI kabel. Dodávka včetně dopravy.</t>
  </si>
  <si>
    <t>-844652353</t>
  </si>
  <si>
    <t>OST-x4.4</t>
  </si>
  <si>
    <t>-2001512287</t>
  </si>
  <si>
    <t>OST-x5.3</t>
  </si>
  <si>
    <t>Pozorovací nádoba s lupou - slouží k bezpečnému pozorování hmyzu a drobných organismů. Transparentní nádoba, integrovaná lupa, materiál nádoby: plast</t>
  </si>
  <si>
    <t>-1207994645</t>
  </si>
  <si>
    <t>OST-x6.3</t>
  </si>
  <si>
    <t xml:space="preserve">Lupa s integrovaným LED osvětlením, min. 3x zoom, průměr lupy min. 90 mm, napájení bateriemi AA </t>
  </si>
  <si>
    <t>-558106157</t>
  </si>
  <si>
    <t>OST-x7.3</t>
  </si>
  <si>
    <t>Preparační sada pro mikroskopování v pouzdře - obsahuje minimálně 4 nástroje (1 pinzeta s ostrým hrotem, 1 pár nůžek, 1 pitevní jehla, 1 skalpel). Další nástroje jsou libovolné.</t>
  </si>
  <si>
    <t>-1524551638</t>
  </si>
  <si>
    <t>Struktura údajů, formát souboru a metodika pro zpracování</t>
  </si>
  <si>
    <t>Struktura</t>
  </si>
  <si>
    <t>Soubor je složen ze záložky Rekapitulace stavby a záložek s názvem soupisu prací pro jednotlivé objekty ve formátu XLSX. Každá ze záložek přitom obsahuje</t>
  </si>
  <si>
    <t>ještě samostatné sestavy vymezené orámovaním a nadpisem sestavy.</t>
  </si>
  <si>
    <r>
      <rPr>
        <i/>
        <sz val="8"/>
        <rFont val="Arial CE"/>
        <charset val="238"/>
      </rPr>
      <t xml:space="preserve">Rekapitulace stavby </t>
    </r>
    <r>
      <rPr>
        <sz val="8"/>
        <rFont val="Arial CE"/>
        <charset val="238"/>
      </rPr>
      <t>obsahuje sestavu Rekapitulace stavby a Rekapitulace objektů stavby a soupisů prací.</t>
    </r>
  </si>
  <si>
    <r>
      <t xml:space="preserve">V sestavě </t>
    </r>
    <r>
      <rPr>
        <b/>
        <sz val="8"/>
        <rFont val="Arial CE"/>
        <charset val="238"/>
      </rPr>
      <t>Rekapitulace stavby</t>
    </r>
    <r>
      <rPr>
        <sz val="8"/>
        <rFont val="Arial CE"/>
        <charset val="238"/>
      </rPr>
      <t xml:space="preserve"> jsou uvedeny informace identifikující předmět veřejné zakázky na stavební práce, KSO, CC-CZ, CZ-CPV, CZ-CPA a rekapitulaci </t>
    </r>
  </si>
  <si>
    <t>celkové nabídkové ceny účastníka.</t>
  </si>
  <si>
    <t xml:space="preserve">Termínem "učastník" (resp. zhotovitel) se myslí "účastník zadávacího řízení" ve smyslu zákona o zadávání veřejných zakázek. </t>
  </si>
  <si>
    <r>
      <t xml:space="preserve">V sestavě </t>
    </r>
    <r>
      <rPr>
        <b/>
        <sz val="8"/>
        <rFont val="Arial CE"/>
        <charset val="238"/>
      </rPr>
      <t>Rekapitulace objektů stavby a soupisů prací</t>
    </r>
    <r>
      <rPr>
        <sz val="8"/>
        <rFont val="Arial CE"/>
        <charset val="238"/>
      </rPr>
      <t xml:space="preserve"> je uvedena rekapitulace stavebních objektů, inženýrských objektů, provozních souborů,</t>
    </r>
  </si>
  <si>
    <t>vedlejších a ostatních nákladů a ostatních nákladů s rekapitulací nabídkové ceny za jednotlivé soupisy prací. Na základě údaje Typ je možné</t>
  </si>
  <si>
    <t>identifikovat, zda se jedná o objekt nebo soupis prací pro daný objekt:</t>
  </si>
  <si>
    <t>Stavební objekt pozemní</t>
  </si>
  <si>
    <t>ING</t>
  </si>
  <si>
    <t>Stavební objekt inženýrský</t>
  </si>
  <si>
    <t>PRO</t>
  </si>
  <si>
    <t>Provozní soubor</t>
  </si>
  <si>
    <t>VON</t>
  </si>
  <si>
    <t>Vedlejší a ostatní náklady</t>
  </si>
  <si>
    <t>Soupis</t>
  </si>
  <si>
    <t>Soupis prací pro daný typ objektu</t>
  </si>
  <si>
    <r>
      <rPr>
        <i/>
        <sz val="8"/>
        <rFont val="Arial CE"/>
        <charset val="238"/>
      </rPr>
      <t xml:space="preserve">Soupis prací </t>
    </r>
    <r>
      <rPr>
        <sz val="8"/>
        <rFont val="Arial CE"/>
        <charset val="238"/>
      </rPr>
      <t>pro jednotlivé objekty obsahuje sestavy Krycí list soupisu prací, Rekapitulace členění soupisu prací, Soupis prací. Za soupis prací může být považován</t>
    </r>
  </si>
  <si>
    <t>i objekt stavby v případě, že neobsahuje podřízenou zakázku.</t>
  </si>
  <si>
    <r>
      <rPr>
        <b/>
        <sz val="8"/>
        <rFont val="Arial CE"/>
        <charset val="238"/>
      </rPr>
      <t>Krycí list soupisu</t>
    </r>
    <r>
      <rPr>
        <sz val="8"/>
        <rFont val="Arial CE"/>
        <charset val="238"/>
      </rPr>
      <t xml:space="preserve"> obsahuje rekapitulaci informací o předmětu veřejné zakázky ze sestavy Rekapitulace stavby, informaci o zařazení objektu do KSO, </t>
    </r>
  </si>
  <si>
    <t>CC-CZ, CZ-CPV, CZ-CPA a rekapitulaci celkové nabídkové ceny účastníka za aktuální soupis prací.</t>
  </si>
  <si>
    <r>
      <rPr>
        <b/>
        <sz val="8"/>
        <rFont val="Arial CE"/>
        <charset val="238"/>
      </rPr>
      <t>Rekapitulace členění soupisu prací</t>
    </r>
    <r>
      <rPr>
        <sz val="8"/>
        <rFont val="Arial CE"/>
        <charset val="238"/>
      </rPr>
      <t xml:space="preserve"> obsahuje rekapitulaci soupisu prací ve všech úrovních členění soupisu tak, jak byla tato členění použita (např. </t>
    </r>
  </si>
  <si>
    <t>stavební díly, funkční díly, případně jiné členění) s rekapitulací nabídkové ceny.</t>
  </si>
  <si>
    <r>
      <rPr>
        <b/>
        <sz val="8"/>
        <rFont val="Arial CE"/>
        <charset val="238"/>
      </rPr>
      <t xml:space="preserve">Soupis prací </t>
    </r>
    <r>
      <rPr>
        <sz val="8"/>
        <rFont val="Arial CE"/>
        <charset val="238"/>
      </rPr>
      <t>obsahuje položky veškerých stavebních nebo montážních prací, dodávek materiálů a služeb nezbytných pro zhotovení stavebního objektu,</t>
    </r>
  </si>
  <si>
    <t>inženýrského objektu, provozního souboru, vedlejších a ostatních nákladů.</t>
  </si>
  <si>
    <t>Pro položky soupisu prací se zobrazují následující informace:</t>
  </si>
  <si>
    <t>Pořadové číslo položky v aktuálním soupisu</t>
  </si>
  <si>
    <t>TYP</t>
  </si>
  <si>
    <t>Typ položky: K - konstrukce, M - materiál, PP - plný popis, PSC - poznámka k souboru cen,  P - poznámka k položce, VV - výkaz výměr, FIG - rozpad figur</t>
  </si>
  <si>
    <t>Kód položky</t>
  </si>
  <si>
    <t>Zkrácený popis položky</t>
  </si>
  <si>
    <t>Měrná jednotka položky</t>
  </si>
  <si>
    <t>Množství v měrné jednotce</t>
  </si>
  <si>
    <t>J.cena</t>
  </si>
  <si>
    <t xml:space="preserve">Jednotková cena položky. Zadaní může obsahovat namísto J.ceny sloupce J.materiál a J.montáž, jejichž součet definuje </t>
  </si>
  <si>
    <t>J.cenu položky.</t>
  </si>
  <si>
    <t xml:space="preserve">Cena celkem </t>
  </si>
  <si>
    <t>Celková cena položky daná jako součin množství a j.ceny</t>
  </si>
  <si>
    <t>Příslušnost položky do cenové soustavy</t>
  </si>
  <si>
    <t>Ke každé položce soupisu prací se na samostatných řádcích může zobrazovat:</t>
  </si>
  <si>
    <t>Plný popis položky</t>
  </si>
  <si>
    <t>Poznámka k souboru cen a poznámka zadavatele</t>
  </si>
  <si>
    <t>Výkaz výměr</t>
  </si>
  <si>
    <t>Pokud je k řádku výkazu výměr evidovaný údaj ve sloupci Kód, jedná se o definovaný odkaz, na který se může odvolávat výkaz výměr z jiné položky.</t>
  </si>
  <si>
    <t xml:space="preserve">Metodika pro zpracování </t>
  </si>
  <si>
    <t>Jednotlivé sestavy jsou v souboru provázány. Editovatelné pole jsou zvýrazněny žlutým podbarvením, ostatní pole neslouží k editaci a nesmí být jakkoliv</t>
  </si>
  <si>
    <t>modifikovány.</t>
  </si>
  <si>
    <t xml:space="preserve">Účastník je pro podání nabídky povinen vyplnit žlutě podbarvená pole: </t>
  </si>
  <si>
    <t xml:space="preserve">Pole Účastník v sestavě Rekapitulace stavby - zde účastník vyplní svůj název (název subjektu) </t>
  </si>
  <si>
    <t>Pole IČ a DIČ v sestavě Rekapitulace stavby - zde účastník vyplní svoje IČ a DIČ</t>
  </si>
  <si>
    <t>Datum v sestavě Rekapitulace stavby - zde účastník vyplní datum vytvoření nabídky</t>
  </si>
  <si>
    <t>J.cena = jednotková cena v sestavě Soupis prací o maximálním počtu desetinných míst uvedených v poli</t>
  </si>
  <si>
    <t>- pokud sestavy soupisů prací obsahují pole J.cena, měla by být všechna tato pole vyplněna nenulovými</t>
  </si>
  <si>
    <t>Poznámka - nepovinný údaj pro položku soupisu</t>
  </si>
  <si>
    <t>V případě, že sestavy soupisů prací neobsahují pole J.cena, potom ve všech soupisech prací obsahují pole:</t>
  </si>
  <si>
    <t xml:space="preserve"> - J.materiál - jednotková cena materiálu </t>
  </si>
  <si>
    <t xml:space="preserve"> - J.montáž - jednotková cena montáže</t>
  </si>
  <si>
    <t>Účastník v tomto případě by měl vyplnit všechna pole J.materiál a pole J.montáž nenulovými kladnými číslicemi. V případech, kdy položka</t>
  </si>
  <si>
    <t>neobsahuje žádný materiál je přípustné, aby pole J.materiál bylo vyplněno nulou. V případech, kdy položka neobsahuje žádnou montáž je přípustné,</t>
  </si>
  <si>
    <t>aby pole J.montáž bylo vyplněno nulou. Obě pole - J.materiál, J.Montáž u jedné položky by však neměly být vyplněny nulou.</t>
  </si>
  <si>
    <t>Rekapitulace stavby</t>
  </si>
  <si>
    <t>Název</t>
  </si>
  <si>
    <t>Povinný</t>
  </si>
  <si>
    <t>Max. počet</t>
  </si>
  <si>
    <t>atributu</t>
  </si>
  <si>
    <t>(A/N)</t>
  </si>
  <si>
    <t>znaků</t>
  </si>
  <si>
    <t>A</t>
  </si>
  <si>
    <t>Kód stavby</t>
  </si>
  <si>
    <t>String</t>
  </si>
  <si>
    <t>Stavba</t>
  </si>
  <si>
    <t>Název stavby</t>
  </si>
  <si>
    <t>Místo</t>
  </si>
  <si>
    <t>N</t>
  </si>
  <si>
    <t>Místo stavby</t>
  </si>
  <si>
    <t>Datum</t>
  </si>
  <si>
    <t>Datum vykonaného exportu</t>
  </si>
  <si>
    <t>Date</t>
  </si>
  <si>
    <t>KSO</t>
  </si>
  <si>
    <t>Klasifikace stavebního objektu</t>
  </si>
  <si>
    <t>CC-CZ</t>
  </si>
  <si>
    <t>Klasifikace stavbeních děl</t>
  </si>
  <si>
    <t>CZ-CPV</t>
  </si>
  <si>
    <t>Společný slovník pro veřejné zakázky</t>
  </si>
  <si>
    <t>CZ-CPA</t>
  </si>
  <si>
    <t>Klasifikace produkce podle činností</t>
  </si>
  <si>
    <t>Zadavatel</t>
  </si>
  <si>
    <t>Zadavatel zadaní</t>
  </si>
  <si>
    <t>IČ</t>
  </si>
  <si>
    <t>IČ zadavatele zadaní</t>
  </si>
  <si>
    <t>DIČ</t>
  </si>
  <si>
    <t>DIČ zadavatele zadaní</t>
  </si>
  <si>
    <t>Účastník</t>
  </si>
  <si>
    <t>Účastník veřejné zakázky</t>
  </si>
  <si>
    <t>Projektant</t>
  </si>
  <si>
    <t>Poznámka</t>
  </si>
  <si>
    <t>Poznámka k zadání</t>
  </si>
  <si>
    <t>Sazba DPH</t>
  </si>
  <si>
    <t>Rekapitulace sazeb DPH u položek soupisů</t>
  </si>
  <si>
    <t>eGSazbaDph</t>
  </si>
  <si>
    <t>Základna DPH</t>
  </si>
  <si>
    <t>Základna DPH určena součtem celkové ceny z položek soupisů</t>
  </si>
  <si>
    <t>Double</t>
  </si>
  <si>
    <t>Hodnota DPH</t>
  </si>
  <si>
    <t>Celková cena bez DPH za celou stavbu. Sčítává se ze všech listů.</t>
  </si>
  <si>
    <t>Celková cena s DPH za celou stavbu</t>
  </si>
  <si>
    <t>Rekapitulace objektů stavby a soupisů prací</t>
  </si>
  <si>
    <t>Přebírá se z Rekapitulace stavby</t>
  </si>
  <si>
    <t>Kód objektu</t>
  </si>
  <si>
    <t>Objektu, Soupis prací</t>
  </si>
  <si>
    <t>Název objektu</t>
  </si>
  <si>
    <t>Cena bez DPH za daný objekt</t>
  </si>
  <si>
    <t>Cena spolu s DPH za daný objekt</t>
  </si>
  <si>
    <t>Typ zakázky</t>
  </si>
  <si>
    <t>eGTypZakazky</t>
  </si>
  <si>
    <t>Krycí list soupisu</t>
  </si>
  <si>
    <t>Objekt</t>
  </si>
  <si>
    <t>Kód a název objektu</t>
  </si>
  <si>
    <t>20 + 120</t>
  </si>
  <si>
    <t>Kód a název soupisu</t>
  </si>
  <si>
    <t>Poznámka k soupisu prací</t>
  </si>
  <si>
    <t>Rekapitulace sazeb DPH na položkách aktuálního soupisu</t>
  </si>
  <si>
    <t>Základna DPH určena součtem celkové ceny z položek aktuálního soupisu</t>
  </si>
  <si>
    <t>Cena bez DPH za daný soupis</t>
  </si>
  <si>
    <t>Cena s DPH</t>
  </si>
  <si>
    <t>Cena s DPH za daný soupis</t>
  </si>
  <si>
    <t>Rekapitulace členění soupisu prací</t>
  </si>
  <si>
    <t>Kód a název objektu, přebírá se z Krycího listu soupisu</t>
  </si>
  <si>
    <t>Kód a název objektu, přebírá se z Krycího listu soupisu</t>
  </si>
  <si>
    <t>Kód a název dílu ze soupisu</t>
  </si>
  <si>
    <t>20 + 100</t>
  </si>
  <si>
    <t>Cena celkem</t>
  </si>
  <si>
    <t>Cena celkem za díl ze soupisu</t>
  </si>
  <si>
    <t>Soupis prací</t>
  </si>
  <si>
    <t>Přebírá se z Krycího listu soupisu</t>
  </si>
  <si>
    <t>Pořadové číslo položky soupisu</t>
  </si>
  <si>
    <t>Long</t>
  </si>
  <si>
    <t>Typ položky soupisu</t>
  </si>
  <si>
    <t>eGTypPolozky</t>
  </si>
  <si>
    <t>Kód položky ze soupisu</t>
  </si>
  <si>
    <t>Popis položky ze soupisu</t>
  </si>
  <si>
    <t>Množství položky soupisu</t>
  </si>
  <si>
    <t>J.Cena</t>
  </si>
  <si>
    <t>Jednotková cena položky</t>
  </si>
  <si>
    <t>Cena celkem vyčíslena jako J.Cena * Množství</t>
  </si>
  <si>
    <t>Zařazení položky do cenové soustavy</t>
  </si>
  <si>
    <t>p</t>
  </si>
  <si>
    <t>Poznámka položky ze soupisu</t>
  </si>
  <si>
    <t>Memo</t>
  </si>
  <si>
    <t>psc</t>
  </si>
  <si>
    <t>Poznámka k souboru cen ze soupisu</t>
  </si>
  <si>
    <t>pp</t>
  </si>
  <si>
    <t>Plný popis položky ze soupisu</t>
  </si>
  <si>
    <t>vv</t>
  </si>
  <si>
    <t>Výkaz výměr (figura, výraz, výměra) ze soupisu</t>
  </si>
  <si>
    <t>Text,Text,Double</t>
  </si>
  <si>
    <t>20, 150</t>
  </si>
  <si>
    <t>fig</t>
  </si>
  <si>
    <t>Rozpad figur</t>
  </si>
  <si>
    <t>Sazba DPH pro položku</t>
  </si>
  <si>
    <t>eGSazbaDPH</t>
  </si>
  <si>
    <t>Hmotnost</t>
  </si>
  <si>
    <t>Hmotnost položky ze soupisu</t>
  </si>
  <si>
    <t>Suť</t>
  </si>
  <si>
    <t>Suť položky ze soupisu</t>
  </si>
  <si>
    <t>Nh</t>
  </si>
  <si>
    <t>Normohodiny položky ze soupisu</t>
  </si>
  <si>
    <t>Datová věta</t>
  </si>
  <si>
    <t>Typ věty</t>
  </si>
  <si>
    <t>Hodnota</t>
  </si>
  <si>
    <t>Význam</t>
  </si>
  <si>
    <t>Základní sazba DPH</t>
  </si>
  <si>
    <t>Snížená sazba DPH</t>
  </si>
  <si>
    <t>Nulová sazba DPH</t>
  </si>
  <si>
    <t>Základní sazba DPH přenesená</t>
  </si>
  <si>
    <t>Snížená sazba DPH přenesená</t>
  </si>
  <si>
    <t>Stavební objekt</t>
  </si>
  <si>
    <t>Inženýrský objekt</t>
  </si>
  <si>
    <t>Ostatní náklady</t>
  </si>
  <si>
    <t>Položka typu HSV</t>
  </si>
  <si>
    <t>Položka typu PSV</t>
  </si>
  <si>
    <t>Položka typu M</t>
  </si>
  <si>
    <t>Položka typu OST</t>
  </si>
  <si>
    <t>Vizualizér - dokumentová kamera s ramenem, s možností práce úplně bez kabelů - přenos obrazu přes Wifi. Min. 10x optický zoom. LED osvětlení snímaného objektu, automatické ovládání ostření. Snímaná plocha min A4. Jednoduché ovládání vizualizéru. Cena včetně dopravy, instalace.</t>
  </si>
  <si>
    <t xml:space="preserve">"Interaktivní sestava zahrnující interaktivní tabuli, kterou je možné ovládat i dotykem prstu, Triptych na zvedacím stojanu, párem klasických otočných křídel, projektoru s krátkou projekcí, univerzálním ramenem pro uchycení projektoru a ozvučením třídy. Vše včetně dopravy, instalace a uvedení do provozu.
Tabule
•	širokoúhlá třídílná magnetická tabule z certifikované dvouvrstvé keramiky typu Triptych
•	tabule bude popisovatelná za sucha stíratelnými popisovači a magnetická
•	povrch tabule bude v kvalitě pro nejvyšší zatížení, odolná proti mechanickému poškození, výborně stíratelná a odolná proti poškrábání
•	rozměr tabule v zavřeném stavu bude min 200 x 120 cm
•	středová tabule bude pro popis fixem v barvě bílé, křídla budou pro fixem v barvě bílé na obou stranách
•	středová tabule bude mít pruh pro umístění dotykové jednotky projektoru
•	středová tabule bude mít odkládací hliníkovou poličku s min. hloubku 10 cm a zároveň bude sloužit jako madlo pro vertikální posun
•	rám tabule bude z eloxovaného hliníku v bílé barvě, včetně bílých plastových hloubkově probarvených rohů.
•	součástí bude ocelový rám pro uchycení tabule 200x120 cm ke zvedacímu systému
•	tabule bude se sendvičovou konstrukcí pro zamezení kroucení a tloušťkou min. 22 mm
Zvedací systém pro tabuli a rameno UST projektoru
•	hliníkový zvedací systém pro tabuli bude z komponent odolných dlouhodobé zátěži (kuličková ložiska, ocelové kladky) a bude v barevném provedení stříbrný elox, šedé krytování 
•	kotvení zvedacího systému bude do stěny včetně pojistky proti vytržení
•	bude zajištěn tichý a hladký posuv tabule 
•	variabilní závaží bude umožňovat dovážení uživatelem při změně projektoru bez zásahu servisní firmy
•	šířka x výška stojanu bude max. 100x170 cm
•	rozsah vertikálního pohybu tabule bude minimálně 60 cm
•	integrované hliníkové rameno pro uchycení UST projektoru na zvedací systém bude certifikované výrobcem tabule a zvedacího systému pro bezpečnou montáž na tabuli a stojan bez ztráty záruky 
•	součástí dodávky bude držák dotykové jednotky projektoru 
</t>
  </si>
  <si>
    <t xml:space="preserve">Interaktivní projektor – dotyk prstem i perem 
• svítivost min. 3500 Ansi L, kontrast min 10000:1, způsob projekce UST
• nativní rozlišení min WXGA 1280 x 800, formát zobrazení: Native 16:10
• velikost obrazu min. 60"" - 100"" 
• životnost lampy hod: min.5.000 h / ECO min 10.000 h
• možnost připojení vizualizéru
• rozhraní min.: VGA vstup, VGA výstup, HDMI min. 2x, Kompozitní vstup, RGB vstup, RGB výstup, MHL, Audiovýstup, stereofonní konektor mini-jack, Audiovstup, stereofonní konektor mini-jack (3x), 
• bezdrátová síť LAN IEEE 802.11 b/g/n, RS-232C, min 2x USB 2.0, ethernetové rozhraní, výstup a vstup synchronizace, rozhraní pro dotykové ovládání, 
• včetně montáže
• součástí dodávky bude interaktivní jednotka pro ovládání prsty a minimálně dvě interaktivní pera s možností ovládání interaktivity dvěma elektronickými pery současně, držák pera, napájecí kabel, dálkové ovládání vč. baterií, USB kabel, uživatelská příručka, nástěnný držák projektoru
• Záruka 5 let na projektor i lampu
Ozvučení
• ozvučení 2 ks(pár) repro 15 W včetně držáku pro montáž na zeď, kabel k repro min.3m
• barva bílá
• ovládání výšek, basů, hlasitosti
• impedance 8 ohm
• vstupy: 1x 18V DC power, 1x mini Jack audio, 1x RCA Audio L/R
• 1x cinch audio
• součástí dodávky bude montáž repro na zeď a propojení s projektorem
Specifikace dodávky (minimální parametry)
Zařízení bude nové, nerepasované"
</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</si>
</sst>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0.00%"/>
    <numFmt numFmtId="165" formatCode="dd\.mm\.yyyy"/>
    <numFmt numFmtId="166" formatCode="#,##0.00000"/>
    <numFmt numFmtId="167" formatCode="#,##0.000"/>
  </numFmts>
  <fonts count="44">
    <font>
      <sz val="8"/>
      <name val="Arial CE"/>
      <family val="2"/>
    </font>
    <font>
      <sz val="10"/>
      <color rgb="FF969696"/>
      <name val="Arial CE"/>
    </font>
    <font>
      <sz val="10"/>
      <name val="Arial CE"/>
    </font>
    <font>
      <b/>
      <sz val="11"/>
      <name val="Arial CE"/>
    </font>
    <font>
      <b/>
      <sz val="12"/>
      <name val="Arial CE"/>
    </font>
    <font>
      <sz val="11"/>
      <name val="Arial CE"/>
    </font>
    <font>
      <sz val="12"/>
      <color rgb="FF003366"/>
      <name val="Arial CE"/>
    </font>
    <font>
      <sz val="8"/>
      <color rgb="FF003366"/>
      <name val="Arial CE"/>
    </font>
    <font>
      <sz val="8"/>
      <color rgb="FFFFFFFF"/>
      <name val="Arial CE"/>
    </font>
    <font>
      <b/>
      <sz val="14"/>
      <name val="Arial CE"/>
    </font>
    <font>
      <sz val="8"/>
      <color rgb="FF3366FF"/>
      <name val="Arial CE"/>
    </font>
    <font>
      <b/>
      <sz val="12"/>
      <color rgb="FF969696"/>
      <name val="Arial CE"/>
    </font>
    <font>
      <b/>
      <sz val="8"/>
      <color rgb="FF969696"/>
      <name val="Arial CE"/>
    </font>
    <font>
      <b/>
      <sz val="10"/>
      <name val="Arial CE"/>
    </font>
    <font>
      <b/>
      <sz val="10"/>
      <color rgb="FF969696"/>
      <name val="Arial CE"/>
    </font>
    <font>
      <sz val="12"/>
      <color rgb="FF969696"/>
      <name val="Arial CE"/>
    </font>
    <font>
      <sz val="8"/>
      <color rgb="FF969696"/>
      <name val="Arial CE"/>
    </font>
    <font>
      <sz val="9"/>
      <name val="Arial CE"/>
    </font>
    <font>
      <sz val="9"/>
      <color rgb="FF969696"/>
      <name val="Arial CE"/>
    </font>
    <font>
      <b/>
      <sz val="12"/>
      <color rgb="FF960000"/>
      <name val="Arial CE"/>
    </font>
    <font>
      <sz val="12"/>
      <name val="Arial CE"/>
    </font>
    <font>
      <sz val="18"/>
      <color theme="10"/>
      <name val="Wingdings 2"/>
    </font>
    <font>
      <b/>
      <sz val="11"/>
      <color rgb="FF003366"/>
      <name val="Arial CE"/>
    </font>
    <font>
      <sz val="11"/>
      <color rgb="FF003366"/>
      <name val="Arial CE"/>
    </font>
    <font>
      <sz val="11"/>
      <color rgb="FF969696"/>
      <name val="Arial CE"/>
    </font>
    <font>
      <sz val="10"/>
      <color rgb="FF3366FF"/>
      <name val="Arial CE"/>
    </font>
    <font>
      <b/>
      <sz val="12"/>
      <color rgb="FF800000"/>
      <name val="Arial CE"/>
    </font>
    <font>
      <sz val="8"/>
      <color rgb="FF960000"/>
      <name val="Arial CE"/>
    </font>
    <font>
      <b/>
      <sz val="8"/>
      <name val="Arial CE"/>
    </font>
    <font>
      <sz val="7"/>
      <color rgb="FF969696"/>
      <name val="Arial CE"/>
    </font>
    <font>
      <i/>
      <sz val="7"/>
      <color rgb="FF969696"/>
      <name val="Arial CE"/>
    </font>
    <font>
      <sz val="8"/>
      <name val="Trebuchet MS"/>
      <charset val="238"/>
    </font>
    <font>
      <b/>
      <sz val="16"/>
      <name val="Trebuchet MS"/>
      <charset val="238"/>
    </font>
    <font>
      <b/>
      <sz val="11"/>
      <name val="Trebuchet MS"/>
      <charset val="238"/>
    </font>
    <font>
      <sz val="8"/>
      <name val="Arial CE"/>
      <charset val="238"/>
    </font>
    <font>
      <sz val="9"/>
      <name val="Trebuchet MS"/>
      <charset val="238"/>
    </font>
    <font>
      <sz val="10"/>
      <name val="Trebuchet MS"/>
      <charset val="238"/>
    </font>
    <font>
      <sz val="11"/>
      <name val="Trebuchet MS"/>
      <charset val="238"/>
    </font>
    <font>
      <b/>
      <sz val="9"/>
      <name val="Trebuchet MS"/>
      <charset val="238"/>
    </font>
    <font>
      <b/>
      <sz val="8"/>
      <name val="Arial CE"/>
      <charset val="238"/>
    </font>
    <font>
      <sz val="9"/>
      <name val="Trebuchet MS"/>
      <charset val="238"/>
    </font>
    <font>
      <sz val="8"/>
      <name val="Arial CE"/>
      <charset val="238"/>
    </font>
    <font>
      <u/>
      <sz val="11"/>
      <color theme="10"/>
      <name val="Calibri"/>
      <scheme val="minor"/>
    </font>
    <font>
      <i/>
      <sz val="8"/>
      <name val="Arial CE"/>
      <charset val="238"/>
    </font>
  </fonts>
  <fills count="5">
    <fill>
      <patternFill patternType="none"/>
    </fill>
    <fill>
      <patternFill patternType="gray125"/>
    </fill>
    <fill>
      <patternFill patternType="solid">
        <fgColor rgb="FFFFFFCC"/>
      </patternFill>
    </fill>
    <fill>
      <patternFill patternType="solid">
        <fgColor rgb="FFBEBEBE"/>
      </patternFill>
    </fill>
    <fill>
      <patternFill patternType="solid">
        <fgColor rgb="FFD2D2D2"/>
      </patternFill>
    </fill>
  </fills>
  <borders count="36">
    <border>
      <left/>
      <right/>
      <top/>
      <bottom/>
      <diagonal/>
    </border>
    <border>
      <left/>
      <right/>
      <top/>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right/>
      <top style="hair">
        <color rgb="FF000000"/>
      </top>
      <bottom/>
      <diagonal/>
    </border>
    <border>
      <left/>
      <right/>
      <top/>
      <bottom style="hair">
        <color rgb="FF000000"/>
      </bottom>
      <diagonal/>
    </border>
    <border>
      <left style="hair">
        <color rgb="FF000000"/>
      </left>
      <right/>
      <top style="hair">
        <color rgb="FF000000"/>
      </top>
      <bottom style="hair">
        <color rgb="FF000000"/>
      </bottom>
      <diagonal/>
    </border>
    <border>
      <left/>
      <right/>
      <top style="hair">
        <color rgb="FF000000"/>
      </top>
      <bottom style="hair">
        <color rgb="FF000000"/>
      </bottom>
      <diagonal/>
    </border>
    <border>
      <left/>
      <right style="hair">
        <color rgb="FF000000"/>
      </right>
      <top style="hair">
        <color rgb="FF000000"/>
      </top>
      <bottom style="hair">
        <color rgb="FF000000"/>
      </bottom>
      <diagonal/>
    </border>
    <border>
      <left style="thin">
        <color rgb="FF000000"/>
      </left>
      <right/>
      <top/>
      <bottom style="thin">
        <color rgb="FF000000"/>
      </bottom>
      <diagonal/>
    </border>
    <border>
      <left/>
      <right/>
      <top/>
      <bottom style="thin">
        <color rgb="FF000000"/>
      </bottom>
      <diagonal/>
    </border>
    <border>
      <left style="hair">
        <color rgb="FF969696"/>
      </left>
      <right/>
      <top style="hair">
        <color rgb="FF969696"/>
      </top>
      <bottom/>
      <diagonal/>
    </border>
    <border>
      <left/>
      <right/>
      <top style="hair">
        <color rgb="FF969696"/>
      </top>
      <bottom/>
      <diagonal/>
    </border>
    <border>
      <left/>
      <right style="hair">
        <color rgb="FF969696"/>
      </right>
      <top style="hair">
        <color rgb="FF969696"/>
      </top>
      <bottom/>
      <diagonal/>
    </border>
    <border>
      <left style="hair">
        <color rgb="FF969696"/>
      </left>
      <right/>
      <top/>
      <bottom/>
      <diagonal/>
    </border>
    <border>
      <left/>
      <right style="hair">
        <color rgb="FF969696"/>
      </right>
      <top/>
      <bottom/>
      <diagonal/>
    </border>
    <border>
      <left style="hair">
        <color rgb="FF969696"/>
      </left>
      <right/>
      <top style="hair">
        <color rgb="FF969696"/>
      </top>
      <bottom style="hair">
        <color rgb="FF969696"/>
      </bottom>
      <diagonal/>
    </border>
    <border>
      <left/>
      <right/>
      <top style="hair">
        <color rgb="FF969696"/>
      </top>
      <bottom style="hair">
        <color rgb="FF969696"/>
      </bottom>
      <diagonal/>
    </border>
    <border>
      <left/>
      <right style="hair">
        <color rgb="FF969696"/>
      </right>
      <top style="hair">
        <color rgb="FF969696"/>
      </top>
      <bottom style="hair">
        <color rgb="FF969696"/>
      </bottom>
      <diagonal/>
    </border>
    <border>
      <left style="hair">
        <color rgb="FF969696"/>
      </left>
      <right/>
      <top/>
      <bottom style="hair">
        <color rgb="FF969696"/>
      </bottom>
      <diagonal/>
    </border>
    <border>
      <left/>
      <right/>
      <top/>
      <bottom style="hair">
        <color rgb="FF969696"/>
      </bottom>
      <diagonal/>
    </border>
    <border>
      <left/>
      <right style="hair">
        <color rgb="FF969696"/>
      </right>
      <top/>
      <bottom style="hair">
        <color rgb="FF969696"/>
      </bottom>
      <diagonal/>
    </border>
    <border>
      <left style="hair">
        <color rgb="FF969696"/>
      </left>
      <right style="hair">
        <color rgb="FF969696"/>
      </right>
      <top style="hair">
        <color rgb="FF969696"/>
      </top>
      <bottom style="hair">
        <color rgb="FF969696"/>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hair">
        <color rgb="FF969696"/>
      </left>
      <right style="hair">
        <color rgb="FF969696"/>
      </right>
      <top style="hair">
        <color rgb="FF969696"/>
      </top>
      <bottom/>
      <diagonal/>
    </border>
    <border>
      <left style="hair">
        <color rgb="FF969696"/>
      </left>
      <right style="hair">
        <color rgb="FF969696"/>
      </right>
      <top/>
      <bottom style="hair">
        <color rgb="FF969696"/>
      </bottom>
      <diagonal/>
    </border>
    <border>
      <left style="hair">
        <color rgb="FF969696"/>
      </left>
      <right style="thin">
        <color rgb="FF000000"/>
      </right>
      <top style="hair">
        <color rgb="FF969696"/>
      </top>
      <bottom/>
      <diagonal/>
    </border>
    <border>
      <left style="hair">
        <color rgb="FF969696"/>
      </left>
      <right style="thin">
        <color rgb="FF000000"/>
      </right>
      <top/>
      <bottom style="hair">
        <color rgb="FF969696"/>
      </bottom>
      <diagonal/>
    </border>
  </borders>
  <cellStyleXfs count="2">
    <xf numFmtId="0" fontId="0" fillId="0" borderId="0"/>
    <xf numFmtId="0" fontId="42" fillId="0" borderId="0" applyNumberFormat="0" applyFill="0" applyBorder="0" applyAlignment="0" applyProtection="0"/>
  </cellStyleXfs>
  <cellXfs count="353">
    <xf numFmtId="0" fontId="0" fillId="0" borderId="0" xfId="0"/>
    <xf numFmtId="0" fontId="0" fillId="0" borderId="0" xfId="0"/>
    <xf numFmtId="0" fontId="0" fillId="0" borderId="0" xfId="0" applyAlignment="1">
      <alignment vertical="center"/>
    </xf>
    <xf numFmtId="0" fontId="1" fillId="0" borderId="0" xfId="0" applyFont="1" applyAlignment="1">
      <alignment vertical="center"/>
    </xf>
    <xf numFmtId="0" fontId="2"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5" fillId="0" borderId="0" xfId="0" applyFont="1" applyAlignment="1">
      <alignment vertical="center"/>
    </xf>
    <xf numFmtId="0" fontId="0" fillId="0" borderId="0" xfId="0" applyAlignment="1">
      <alignment vertical="center" wrapText="1"/>
    </xf>
    <xf numFmtId="0" fontId="6" fillId="0" borderId="0" xfId="0" applyFont="1" applyAlignment="1">
      <alignment vertical="center"/>
    </xf>
    <xf numFmtId="0" fontId="0" fillId="0" borderId="0" xfId="0" applyAlignment="1">
      <alignment horizontal="center" vertical="center" wrapText="1"/>
    </xf>
    <xf numFmtId="0" fontId="7" fillId="0" borderId="0" xfId="0" applyFont="1" applyAlignment="1"/>
    <xf numFmtId="0" fontId="0" fillId="0" borderId="0" xfId="0" applyAlignment="1">
      <alignment horizontal="center" vertical="center"/>
    </xf>
    <xf numFmtId="0" fontId="0" fillId="0" borderId="0" xfId="0" applyAlignment="1" applyProtection="1"/>
    <xf numFmtId="0" fontId="8" fillId="0" borderId="0" xfId="0" applyFont="1" applyAlignment="1">
      <alignment horizontal="left" vertical="center"/>
    </xf>
    <xf numFmtId="0" fontId="0" fillId="0" borderId="0" xfId="0" applyFont="1" applyAlignment="1">
      <alignment horizontal="left" vertical="center"/>
    </xf>
    <xf numFmtId="0" fontId="0" fillId="0" borderId="2" xfId="0" applyBorder="1" applyProtection="1"/>
    <xf numFmtId="0" fontId="0" fillId="0" borderId="3" xfId="0" applyBorder="1" applyProtection="1"/>
    <xf numFmtId="0" fontId="0" fillId="0" borderId="4" xfId="0" applyBorder="1"/>
    <xf numFmtId="0" fontId="0" fillId="0" borderId="4" xfId="0" applyBorder="1" applyProtection="1"/>
    <xf numFmtId="0" fontId="0" fillId="0" borderId="0" xfId="0" applyProtection="1"/>
    <xf numFmtId="0" fontId="9" fillId="0" borderId="0" xfId="0" applyFont="1" applyAlignment="1" applyProtection="1">
      <alignment horizontal="left" vertical="center"/>
    </xf>
    <xf numFmtId="0" fontId="10" fillId="0" borderId="0" xfId="0" applyFont="1" applyAlignment="1">
      <alignment horizontal="left" vertical="center"/>
    </xf>
    <xf numFmtId="0" fontId="11" fillId="0" borderId="0" xfId="0" applyFont="1" applyAlignment="1">
      <alignment horizontal="left" vertical="center"/>
    </xf>
    <xf numFmtId="0" fontId="1" fillId="0" borderId="0" xfId="0" applyFont="1" applyAlignment="1" applyProtection="1">
      <alignment horizontal="left" vertical="top"/>
    </xf>
    <xf numFmtId="0" fontId="2" fillId="0" borderId="0" xfId="0" applyFont="1" applyAlignment="1" applyProtection="1">
      <alignment horizontal="left" vertical="center"/>
    </xf>
    <xf numFmtId="0" fontId="3" fillId="0" borderId="0" xfId="0" applyFont="1" applyAlignment="1" applyProtection="1">
      <alignment horizontal="left" vertical="top"/>
    </xf>
    <xf numFmtId="0" fontId="1" fillId="0" borderId="0" xfId="0" applyFont="1" applyAlignment="1" applyProtection="1">
      <alignment horizontal="left" vertical="center"/>
    </xf>
    <xf numFmtId="0" fontId="2" fillId="2" borderId="0" xfId="0" applyFont="1" applyFill="1" applyAlignment="1" applyProtection="1">
      <alignment horizontal="left" vertical="center"/>
      <protection locked="0"/>
    </xf>
    <xf numFmtId="49" fontId="2" fillId="2" borderId="0" xfId="0" applyNumberFormat="1" applyFont="1" applyFill="1" applyAlignment="1" applyProtection="1">
      <alignment horizontal="left" vertical="center"/>
      <protection locked="0"/>
    </xf>
    <xf numFmtId="0" fontId="2" fillId="0" borderId="0" xfId="0" applyFont="1" applyAlignment="1" applyProtection="1">
      <alignment horizontal="left" vertical="center" wrapText="1"/>
    </xf>
    <xf numFmtId="0" fontId="0" fillId="0" borderId="5" xfId="0" applyBorder="1" applyProtection="1"/>
    <xf numFmtId="0" fontId="0" fillId="0" borderId="0" xfId="0" applyFont="1" applyAlignment="1">
      <alignment vertical="center"/>
    </xf>
    <xf numFmtId="0" fontId="0" fillId="0" borderId="4" xfId="0" applyFont="1" applyBorder="1" applyAlignment="1" applyProtection="1">
      <alignment vertical="center"/>
    </xf>
    <xf numFmtId="0" fontId="0" fillId="0" borderId="0" xfId="0" applyFont="1" applyAlignment="1" applyProtection="1">
      <alignment vertical="center"/>
    </xf>
    <xf numFmtId="0" fontId="13" fillId="0" borderId="6" xfId="0" applyFont="1" applyBorder="1" applyAlignment="1" applyProtection="1">
      <alignment horizontal="left" vertical="center"/>
    </xf>
    <xf numFmtId="0" fontId="0" fillId="0" borderId="6" xfId="0" applyFont="1" applyBorder="1" applyAlignment="1" applyProtection="1">
      <alignment vertical="center"/>
    </xf>
    <xf numFmtId="0" fontId="0" fillId="0" borderId="4" xfId="0" applyFont="1" applyBorder="1" applyAlignment="1">
      <alignment vertical="center"/>
    </xf>
    <xf numFmtId="0" fontId="1" fillId="0" borderId="4" xfId="0" applyFont="1" applyBorder="1" applyAlignment="1" applyProtection="1">
      <alignment vertical="center"/>
    </xf>
    <xf numFmtId="0" fontId="1" fillId="0" borderId="0" xfId="0" applyFont="1" applyAlignment="1" applyProtection="1">
      <alignment vertical="center"/>
    </xf>
    <xf numFmtId="0" fontId="1" fillId="0" borderId="4" xfId="0" applyFont="1" applyBorder="1" applyAlignment="1">
      <alignment vertical="center"/>
    </xf>
    <xf numFmtId="0" fontId="0" fillId="3" borderId="0" xfId="0" applyFont="1" applyFill="1" applyAlignment="1" applyProtection="1">
      <alignment vertical="center"/>
    </xf>
    <xf numFmtId="0" fontId="4" fillId="3" borderId="7" xfId="0" applyFont="1" applyFill="1" applyBorder="1" applyAlignment="1" applyProtection="1">
      <alignment horizontal="left" vertical="center"/>
    </xf>
    <xf numFmtId="0" fontId="0" fillId="3" borderId="8" xfId="0" applyFont="1" applyFill="1" applyBorder="1" applyAlignment="1" applyProtection="1">
      <alignment vertical="center"/>
    </xf>
    <xf numFmtId="0" fontId="4" fillId="3" borderId="8" xfId="0" applyFont="1" applyFill="1" applyBorder="1" applyAlignment="1" applyProtection="1">
      <alignment horizontal="center" vertical="center"/>
    </xf>
    <xf numFmtId="0" fontId="0" fillId="0" borderId="10" xfId="0" applyFont="1" applyBorder="1" applyAlignment="1" applyProtection="1">
      <alignment vertical="center"/>
    </xf>
    <xf numFmtId="0" fontId="0" fillId="0" borderId="11" xfId="0" applyFont="1" applyBorder="1" applyAlignment="1" applyProtection="1">
      <alignment vertical="center"/>
    </xf>
    <xf numFmtId="0" fontId="0" fillId="0" borderId="2" xfId="0" applyFont="1" applyBorder="1" applyAlignment="1" applyProtection="1">
      <alignment vertical="center"/>
    </xf>
    <xf numFmtId="0" fontId="0" fillId="0" borderId="3" xfId="0" applyFont="1" applyBorder="1" applyAlignment="1" applyProtection="1">
      <alignment vertical="center"/>
    </xf>
    <xf numFmtId="0" fontId="2" fillId="0" borderId="4" xfId="0" applyFont="1" applyBorder="1" applyAlignment="1" applyProtection="1">
      <alignment vertical="center"/>
    </xf>
    <xf numFmtId="0" fontId="2" fillId="0" borderId="0" xfId="0" applyFont="1" applyAlignment="1" applyProtection="1">
      <alignment vertical="center"/>
    </xf>
    <xf numFmtId="0" fontId="2" fillId="0" borderId="4" xfId="0" applyFont="1" applyBorder="1" applyAlignment="1">
      <alignment vertical="center"/>
    </xf>
    <xf numFmtId="0" fontId="3" fillId="0" borderId="4" xfId="0" applyFont="1" applyBorder="1" applyAlignment="1" applyProtection="1">
      <alignment vertical="center"/>
    </xf>
    <xf numFmtId="0" fontId="3" fillId="0" borderId="0" xfId="0" applyFont="1" applyAlignment="1" applyProtection="1">
      <alignment horizontal="left" vertical="center"/>
    </xf>
    <xf numFmtId="0" fontId="3" fillId="0" borderId="0" xfId="0" applyFont="1" applyAlignment="1" applyProtection="1">
      <alignment vertical="center"/>
    </xf>
    <xf numFmtId="0" fontId="3" fillId="0" borderId="4" xfId="0" applyFont="1" applyBorder="1" applyAlignment="1">
      <alignment vertical="center"/>
    </xf>
    <xf numFmtId="0" fontId="13" fillId="0" borderId="0" xfId="0" applyFont="1" applyAlignment="1" applyProtection="1">
      <alignment vertical="center"/>
    </xf>
    <xf numFmtId="165" fontId="2" fillId="0" borderId="0" xfId="0" applyNumberFormat="1" applyFont="1" applyAlignment="1" applyProtection="1">
      <alignment horizontal="left" vertical="center"/>
    </xf>
    <xf numFmtId="0" fontId="0" fillId="0" borderId="13" xfId="0" applyBorder="1" applyAlignment="1">
      <alignment vertical="center"/>
    </xf>
    <xf numFmtId="0" fontId="0" fillId="0" borderId="14" xfId="0" applyBorder="1" applyAlignment="1">
      <alignment vertical="center"/>
    </xf>
    <xf numFmtId="0" fontId="0" fillId="0" borderId="0" xfId="0" applyFont="1" applyBorder="1" applyAlignment="1">
      <alignment vertical="center"/>
    </xf>
    <xf numFmtId="0" fontId="0" fillId="0" borderId="16" xfId="0" applyFont="1" applyBorder="1" applyAlignment="1">
      <alignment vertical="center"/>
    </xf>
    <xf numFmtId="0" fontId="0" fillId="0" borderId="0" xfId="0" applyFont="1" applyBorder="1" applyAlignment="1" applyProtection="1">
      <alignment vertical="center"/>
    </xf>
    <xf numFmtId="0" fontId="0" fillId="0" borderId="16" xfId="0" applyFont="1" applyBorder="1" applyAlignment="1" applyProtection="1">
      <alignment vertical="center"/>
    </xf>
    <xf numFmtId="0" fontId="0" fillId="4" borderId="8" xfId="0" applyFont="1" applyFill="1" applyBorder="1" applyAlignment="1" applyProtection="1">
      <alignment vertical="center"/>
    </xf>
    <xf numFmtId="0" fontId="17" fillId="4" borderId="9" xfId="0" applyFont="1" applyFill="1" applyBorder="1" applyAlignment="1" applyProtection="1">
      <alignment horizontal="center" vertical="center"/>
    </xf>
    <xf numFmtId="0" fontId="18" fillId="0" borderId="17" xfId="0" applyFont="1" applyBorder="1" applyAlignment="1" applyProtection="1">
      <alignment horizontal="center" vertical="center" wrapText="1"/>
    </xf>
    <xf numFmtId="0" fontId="18" fillId="0" borderId="18" xfId="0" applyFont="1" applyBorder="1" applyAlignment="1" applyProtection="1">
      <alignment horizontal="center" vertical="center" wrapText="1"/>
    </xf>
    <xf numFmtId="0" fontId="18" fillId="0" borderId="19" xfId="0" applyFont="1" applyBorder="1" applyAlignment="1" applyProtection="1">
      <alignment horizontal="center" vertical="center" wrapText="1"/>
    </xf>
    <xf numFmtId="0" fontId="0" fillId="0" borderId="12" xfId="0" applyFont="1" applyBorder="1" applyAlignment="1" applyProtection="1">
      <alignment vertical="center"/>
    </xf>
    <xf numFmtId="0" fontId="0" fillId="0" borderId="13" xfId="0" applyFont="1" applyBorder="1" applyAlignment="1" applyProtection="1">
      <alignment vertical="center"/>
    </xf>
    <xf numFmtId="0" fontId="0" fillId="0" borderId="14" xfId="0" applyFont="1" applyBorder="1" applyAlignment="1" applyProtection="1">
      <alignment vertical="center"/>
    </xf>
    <xf numFmtId="0" fontId="4" fillId="0" borderId="4" xfId="0" applyFont="1" applyBorder="1" applyAlignment="1" applyProtection="1">
      <alignment vertical="center"/>
    </xf>
    <xf numFmtId="0" fontId="19" fillId="0" borderId="0" xfId="0" applyFont="1" applyAlignment="1" applyProtection="1">
      <alignment horizontal="left" vertical="center"/>
    </xf>
    <xf numFmtId="0" fontId="19" fillId="0" borderId="0" xfId="0" applyFont="1" applyAlignment="1" applyProtection="1">
      <alignment vertical="center"/>
    </xf>
    <xf numFmtId="4" fontId="19" fillId="0" borderId="0" xfId="0" applyNumberFormat="1" applyFont="1" applyAlignment="1" applyProtection="1">
      <alignment vertical="center"/>
    </xf>
    <xf numFmtId="0" fontId="4" fillId="0" borderId="0" xfId="0" applyFont="1" applyAlignment="1" applyProtection="1">
      <alignment horizontal="center" vertical="center"/>
    </xf>
    <xf numFmtId="0" fontId="4" fillId="0" borderId="4" xfId="0" applyFont="1" applyBorder="1" applyAlignment="1">
      <alignment vertical="center"/>
    </xf>
    <xf numFmtId="4" fontId="15" fillId="0" borderId="15" xfId="0" applyNumberFormat="1" applyFont="1" applyBorder="1" applyAlignment="1" applyProtection="1">
      <alignment vertical="center"/>
    </xf>
    <xf numFmtId="4" fontId="15" fillId="0" borderId="0" xfId="0" applyNumberFormat="1" applyFont="1" applyBorder="1" applyAlignment="1" applyProtection="1">
      <alignment vertical="center"/>
    </xf>
    <xf numFmtId="166" fontId="15" fillId="0" borderId="0" xfId="0" applyNumberFormat="1" applyFont="1" applyBorder="1" applyAlignment="1" applyProtection="1">
      <alignment vertical="center"/>
    </xf>
    <xf numFmtId="4" fontId="15" fillId="0" borderId="16" xfId="0" applyNumberFormat="1" applyFont="1" applyBorder="1" applyAlignment="1" applyProtection="1">
      <alignment vertical="center"/>
    </xf>
    <xf numFmtId="0" fontId="4" fillId="0" borderId="0" xfId="0" applyFont="1" applyAlignment="1">
      <alignment horizontal="left" vertical="center"/>
    </xf>
    <xf numFmtId="0" fontId="20" fillId="0" borderId="0" xfId="0" applyFont="1" applyAlignment="1">
      <alignment horizontal="left" vertical="center"/>
    </xf>
    <xf numFmtId="0" fontId="21" fillId="0" borderId="0" xfId="1" applyFont="1" applyAlignment="1">
      <alignment horizontal="center" vertical="center"/>
    </xf>
    <xf numFmtId="0" fontId="5" fillId="0" borderId="4" xfId="0" applyFont="1" applyBorder="1" applyAlignment="1" applyProtection="1">
      <alignment vertical="center"/>
    </xf>
    <xf numFmtId="0" fontId="22" fillId="0" borderId="0" xfId="0" applyFont="1" applyAlignment="1" applyProtection="1">
      <alignment vertical="center"/>
    </xf>
    <xf numFmtId="0" fontId="23" fillId="0" borderId="0" xfId="0" applyFont="1" applyAlignment="1" applyProtection="1">
      <alignment vertical="center"/>
    </xf>
    <xf numFmtId="0" fontId="3" fillId="0" borderId="0" xfId="0" applyFont="1" applyAlignment="1" applyProtection="1">
      <alignment horizontal="center" vertical="center"/>
    </xf>
    <xf numFmtId="0" fontId="5" fillId="0" borderId="4" xfId="0" applyFont="1" applyBorder="1" applyAlignment="1">
      <alignment vertical="center"/>
    </xf>
    <xf numFmtId="4" fontId="24" fillId="0" borderId="15" xfId="0" applyNumberFormat="1" applyFont="1" applyBorder="1" applyAlignment="1" applyProtection="1">
      <alignment vertical="center"/>
    </xf>
    <xf numFmtId="4" fontId="24" fillId="0" borderId="0" xfId="0" applyNumberFormat="1" applyFont="1" applyBorder="1" applyAlignment="1" applyProtection="1">
      <alignment vertical="center"/>
    </xf>
    <xf numFmtId="166" fontId="24" fillId="0" borderId="0" xfId="0" applyNumberFormat="1" applyFont="1" applyBorder="1" applyAlignment="1" applyProtection="1">
      <alignment vertical="center"/>
    </xf>
    <xf numFmtId="4" fontId="24" fillId="0" borderId="16" xfId="0" applyNumberFormat="1" applyFont="1" applyBorder="1" applyAlignment="1" applyProtection="1">
      <alignment vertical="center"/>
    </xf>
    <xf numFmtId="0" fontId="5" fillId="0" borderId="0" xfId="0" applyFont="1" applyAlignment="1">
      <alignment horizontal="left" vertical="center"/>
    </xf>
    <xf numFmtId="4" fontId="24" fillId="0" borderId="20" xfId="0" applyNumberFormat="1" applyFont="1" applyBorder="1" applyAlignment="1" applyProtection="1">
      <alignment vertical="center"/>
    </xf>
    <xf numFmtId="4" fontId="24" fillId="0" borderId="21" xfId="0" applyNumberFormat="1" applyFont="1" applyBorder="1" applyAlignment="1" applyProtection="1">
      <alignment vertical="center"/>
    </xf>
    <xf numFmtId="166" fontId="24" fillId="0" borderId="21" xfId="0" applyNumberFormat="1" applyFont="1" applyBorder="1" applyAlignment="1" applyProtection="1">
      <alignment vertical="center"/>
    </xf>
    <xf numFmtId="4" fontId="24" fillId="0" borderId="22" xfId="0" applyNumberFormat="1" applyFont="1" applyBorder="1" applyAlignment="1" applyProtection="1">
      <alignment vertical="center"/>
    </xf>
    <xf numFmtId="0" fontId="0" fillId="0" borderId="2" xfId="0" applyBorder="1"/>
    <xf numFmtId="0" fontId="0" fillId="0" borderId="3" xfId="0" applyBorder="1"/>
    <xf numFmtId="0" fontId="9" fillId="0" borderId="0" xfId="0" applyFont="1" applyAlignment="1">
      <alignment horizontal="left" vertical="center"/>
    </xf>
    <xf numFmtId="0" fontId="25" fillId="0" borderId="0" xfId="0" applyFont="1" applyAlignment="1">
      <alignment horizontal="left" vertical="center"/>
    </xf>
    <xf numFmtId="0" fontId="1" fillId="0" borderId="0" xfId="0" applyFont="1" applyAlignment="1">
      <alignment horizontal="left" vertical="center"/>
    </xf>
    <xf numFmtId="0" fontId="0" fillId="0" borderId="4" xfId="0" applyBorder="1" applyAlignment="1">
      <alignment vertical="center"/>
    </xf>
    <xf numFmtId="0" fontId="2" fillId="0" borderId="0" xfId="0" applyFont="1" applyAlignment="1">
      <alignment horizontal="left" vertical="center"/>
    </xf>
    <xf numFmtId="165" fontId="2" fillId="0" borderId="0" xfId="0" applyNumberFormat="1" applyFont="1" applyAlignment="1">
      <alignment horizontal="left" vertical="center"/>
    </xf>
    <xf numFmtId="0" fontId="0" fillId="0" borderId="0" xfId="0" applyFont="1" applyAlignment="1">
      <alignment vertical="center" wrapText="1"/>
    </xf>
    <xf numFmtId="0" fontId="0" fillId="0" borderId="4" xfId="0" applyFont="1" applyBorder="1" applyAlignment="1">
      <alignment vertical="center" wrapText="1"/>
    </xf>
    <xf numFmtId="0" fontId="0" fillId="0" borderId="4" xfId="0" applyBorder="1" applyAlignment="1">
      <alignment vertical="center" wrapText="1"/>
    </xf>
    <xf numFmtId="0" fontId="0" fillId="0" borderId="13" xfId="0" applyFont="1" applyBorder="1" applyAlignment="1">
      <alignment vertical="center"/>
    </xf>
    <xf numFmtId="0" fontId="13" fillId="0" borderId="0" xfId="0" applyFont="1" applyAlignment="1">
      <alignment horizontal="left" vertical="center"/>
    </xf>
    <xf numFmtId="4" fontId="19" fillId="0" borderId="0" xfId="0" applyNumberFormat="1" applyFont="1" applyAlignment="1">
      <alignment vertical="center"/>
    </xf>
    <xf numFmtId="0" fontId="1" fillId="0" borderId="0" xfId="0" applyFont="1" applyAlignment="1">
      <alignment horizontal="right" vertical="center"/>
    </xf>
    <xf numFmtId="0" fontId="16" fillId="0" borderId="0" xfId="0" applyFont="1" applyAlignment="1">
      <alignment horizontal="left" vertical="center"/>
    </xf>
    <xf numFmtId="4" fontId="1" fillId="0" borderId="0" xfId="0" applyNumberFormat="1" applyFont="1" applyAlignment="1">
      <alignment vertical="center"/>
    </xf>
    <xf numFmtId="164" fontId="1" fillId="0" borderId="0" xfId="0" applyNumberFormat="1" applyFont="1" applyAlignment="1">
      <alignment horizontal="right" vertical="center"/>
    </xf>
    <xf numFmtId="0" fontId="0" fillId="4" borderId="0" xfId="0" applyFont="1" applyFill="1" applyAlignment="1">
      <alignment vertical="center"/>
    </xf>
    <xf numFmtId="0" fontId="4" fillId="4" borderId="7" xfId="0" applyFont="1" applyFill="1" applyBorder="1" applyAlignment="1">
      <alignment horizontal="left" vertical="center"/>
    </xf>
    <xf numFmtId="0" fontId="0" fillId="4" borderId="8" xfId="0" applyFont="1" applyFill="1" applyBorder="1" applyAlignment="1">
      <alignment vertical="center"/>
    </xf>
    <xf numFmtId="0" fontId="4" fillId="4" borderId="8" xfId="0" applyFont="1" applyFill="1" applyBorder="1" applyAlignment="1">
      <alignment horizontal="right" vertical="center"/>
    </xf>
    <xf numFmtId="0" fontId="4" fillId="4" borderId="8" xfId="0" applyFont="1" applyFill="1" applyBorder="1" applyAlignment="1">
      <alignment horizontal="center" vertical="center"/>
    </xf>
    <xf numFmtId="4" fontId="4" fillId="4" borderId="8" xfId="0" applyNumberFormat="1" applyFont="1" applyFill="1" applyBorder="1" applyAlignment="1">
      <alignment vertical="center"/>
    </xf>
    <xf numFmtId="0" fontId="0" fillId="4" borderId="9" xfId="0" applyFont="1" applyFill="1" applyBorder="1" applyAlignment="1">
      <alignment vertical="center"/>
    </xf>
    <xf numFmtId="0" fontId="0" fillId="0" borderId="10" xfId="0" applyFont="1" applyBorder="1" applyAlignment="1">
      <alignment vertical="center"/>
    </xf>
    <xf numFmtId="0" fontId="0" fillId="0" borderId="11" xfId="0" applyFont="1" applyBorder="1" applyAlignment="1">
      <alignment vertical="center"/>
    </xf>
    <xf numFmtId="0" fontId="0" fillId="0" borderId="2" xfId="0" applyFont="1" applyBorder="1" applyAlignment="1">
      <alignment vertical="center"/>
    </xf>
    <xf numFmtId="0" fontId="0" fillId="0" borderId="3" xfId="0" applyFont="1" applyBorder="1" applyAlignment="1">
      <alignment vertical="center"/>
    </xf>
    <xf numFmtId="0" fontId="17" fillId="4" borderId="0" xfId="0" applyFont="1" applyFill="1" applyAlignment="1" applyProtection="1">
      <alignment horizontal="left" vertical="center"/>
    </xf>
    <xf numFmtId="0" fontId="0" fillId="4" borderId="0" xfId="0" applyFont="1" applyFill="1" applyAlignment="1" applyProtection="1">
      <alignment vertical="center"/>
    </xf>
    <xf numFmtId="0" fontId="17" fillId="4" borderId="0" xfId="0" applyFont="1" applyFill="1" applyAlignment="1" applyProtection="1">
      <alignment horizontal="right" vertical="center"/>
    </xf>
    <xf numFmtId="0" fontId="26" fillId="0" borderId="0" xfId="0" applyFont="1" applyAlignment="1" applyProtection="1">
      <alignment horizontal="left" vertical="center"/>
    </xf>
    <xf numFmtId="0" fontId="6" fillId="0" borderId="4" xfId="0" applyFont="1" applyBorder="1" applyAlignment="1" applyProtection="1">
      <alignment vertical="center"/>
    </xf>
    <xf numFmtId="0" fontId="6" fillId="0" borderId="0" xfId="0" applyFont="1" applyAlignment="1" applyProtection="1">
      <alignment vertical="center"/>
    </xf>
    <xf numFmtId="0" fontId="6" fillId="0" borderId="21" xfId="0" applyFont="1" applyBorder="1" applyAlignment="1" applyProtection="1">
      <alignment horizontal="left" vertical="center"/>
    </xf>
    <xf numFmtId="0" fontId="6" fillId="0" borderId="21" xfId="0" applyFont="1" applyBorder="1" applyAlignment="1" applyProtection="1">
      <alignment vertical="center"/>
    </xf>
    <xf numFmtId="4" fontId="6" fillId="0" borderId="21" xfId="0" applyNumberFormat="1" applyFont="1" applyBorder="1" applyAlignment="1" applyProtection="1">
      <alignment vertical="center"/>
    </xf>
    <xf numFmtId="0" fontId="6" fillId="0" borderId="4" xfId="0" applyFont="1" applyBorder="1" applyAlignment="1">
      <alignment vertical="center"/>
    </xf>
    <xf numFmtId="0" fontId="0" fillId="0" borderId="0" xfId="0" applyFont="1" applyAlignment="1">
      <alignment horizontal="center" vertical="center" wrapText="1"/>
    </xf>
    <xf numFmtId="0" fontId="0" fillId="0" borderId="4" xfId="0" applyFont="1" applyBorder="1" applyAlignment="1" applyProtection="1">
      <alignment horizontal="center" vertical="center" wrapText="1"/>
    </xf>
    <xf numFmtId="0" fontId="17" fillId="4" borderId="17" xfId="0" applyFont="1" applyFill="1" applyBorder="1" applyAlignment="1" applyProtection="1">
      <alignment horizontal="center" vertical="center" wrapText="1"/>
    </xf>
    <xf numFmtId="0" fontId="17" fillId="4" borderId="18" xfId="0" applyFont="1" applyFill="1" applyBorder="1" applyAlignment="1" applyProtection="1">
      <alignment horizontal="center" vertical="center" wrapText="1"/>
    </xf>
    <xf numFmtId="0" fontId="17" fillId="4" borderId="19" xfId="0" applyFont="1" applyFill="1" applyBorder="1" applyAlignment="1" applyProtection="1">
      <alignment horizontal="center" vertical="center" wrapText="1"/>
    </xf>
    <xf numFmtId="0" fontId="0" fillId="0" borderId="4" xfId="0" applyBorder="1" applyAlignment="1">
      <alignment horizontal="center" vertical="center" wrapText="1"/>
    </xf>
    <xf numFmtId="4" fontId="19" fillId="0" borderId="0" xfId="0" applyNumberFormat="1" applyFont="1" applyAlignment="1" applyProtection="1"/>
    <xf numFmtId="0" fontId="0" fillId="0" borderId="13" xfId="0" applyBorder="1" applyAlignment="1" applyProtection="1">
      <alignment vertical="center"/>
    </xf>
    <xf numFmtId="166" fontId="27" fillId="0" borderId="13" xfId="0" applyNumberFormat="1" applyFont="1" applyBorder="1" applyAlignment="1" applyProtection="1"/>
    <xf numFmtId="166" fontId="27" fillId="0" borderId="14" xfId="0" applyNumberFormat="1" applyFont="1" applyBorder="1" applyAlignment="1" applyProtection="1"/>
    <xf numFmtId="4" fontId="28" fillId="0" borderId="0" xfId="0" applyNumberFormat="1" applyFont="1" applyAlignment="1">
      <alignment vertical="center"/>
    </xf>
    <xf numFmtId="0" fontId="7" fillId="0" borderId="4" xfId="0" applyFont="1" applyBorder="1" applyAlignment="1" applyProtection="1"/>
    <xf numFmtId="0" fontId="7" fillId="0" borderId="0" xfId="0" applyFont="1" applyAlignment="1" applyProtection="1"/>
    <xf numFmtId="0" fontId="7" fillId="0" borderId="0" xfId="0" applyFont="1" applyAlignment="1" applyProtection="1">
      <alignment horizontal="left"/>
    </xf>
    <xf numFmtId="0" fontId="6" fillId="0" borderId="0" xfId="0" applyFont="1" applyAlignment="1" applyProtection="1">
      <alignment horizontal="left"/>
    </xf>
    <xf numFmtId="0" fontId="7" fillId="0" borderId="0" xfId="0" applyFont="1" applyAlignment="1" applyProtection="1">
      <protection locked="0"/>
    </xf>
    <xf numFmtId="4" fontId="6" fillId="0" borderId="0" xfId="0" applyNumberFormat="1" applyFont="1" applyAlignment="1" applyProtection="1"/>
    <xf numFmtId="0" fontId="7" fillId="0" borderId="4" xfId="0" applyFont="1" applyBorder="1" applyAlignment="1"/>
    <xf numFmtId="0" fontId="7" fillId="0" borderId="15" xfId="0" applyFont="1" applyBorder="1" applyAlignment="1" applyProtection="1"/>
    <xf numFmtId="0" fontId="7" fillId="0" borderId="0" xfId="0" applyFont="1" applyBorder="1" applyAlignment="1" applyProtection="1"/>
    <xf numFmtId="166" fontId="7" fillId="0" borderId="0" xfId="0" applyNumberFormat="1" applyFont="1" applyBorder="1" applyAlignment="1" applyProtection="1"/>
    <xf numFmtId="166" fontId="7" fillId="0" borderId="16" xfId="0" applyNumberFormat="1" applyFont="1" applyBorder="1" applyAlignment="1" applyProtection="1"/>
    <xf numFmtId="0" fontId="7" fillId="0" borderId="0" xfId="0" applyFont="1" applyAlignment="1">
      <alignment horizontal="left"/>
    </xf>
    <xf numFmtId="0" fontId="7" fillId="0" borderId="0" xfId="0" applyFont="1" applyAlignment="1">
      <alignment horizontal="center"/>
    </xf>
    <xf numFmtId="4" fontId="7" fillId="0" borderId="0" xfId="0" applyNumberFormat="1" applyFont="1" applyAlignment="1">
      <alignment vertical="center"/>
    </xf>
    <xf numFmtId="0" fontId="17" fillId="0" borderId="23" xfId="0" applyFont="1" applyBorder="1" applyAlignment="1" applyProtection="1">
      <alignment horizontal="center" vertical="center"/>
    </xf>
    <xf numFmtId="49" fontId="17" fillId="0" borderId="23" xfId="0" applyNumberFormat="1" applyFont="1" applyBorder="1" applyAlignment="1" applyProtection="1">
      <alignment horizontal="left" vertical="center" wrapText="1"/>
    </xf>
    <xf numFmtId="0" fontId="17" fillId="0" borderId="23" xfId="0" applyFont="1" applyBorder="1" applyAlignment="1" applyProtection="1">
      <alignment horizontal="left" vertical="center" wrapText="1"/>
    </xf>
    <xf numFmtId="0" fontId="17" fillId="0" borderId="23" xfId="0" applyFont="1" applyBorder="1" applyAlignment="1" applyProtection="1">
      <alignment horizontal="center" vertical="center" wrapText="1"/>
    </xf>
    <xf numFmtId="167" fontId="17" fillId="0" borderId="23" xfId="0" applyNumberFormat="1" applyFont="1" applyBorder="1" applyAlignment="1" applyProtection="1">
      <alignment vertical="center"/>
    </xf>
    <xf numFmtId="4" fontId="17" fillId="2" borderId="23" xfId="0" applyNumberFormat="1" applyFont="1" applyFill="1" applyBorder="1" applyAlignment="1" applyProtection="1">
      <alignment vertical="center"/>
      <protection locked="0"/>
    </xf>
    <xf numFmtId="4" fontId="17" fillId="0" borderId="23" xfId="0" applyNumberFormat="1" applyFont="1" applyBorder="1" applyAlignment="1" applyProtection="1">
      <alignment vertical="center"/>
    </xf>
    <xf numFmtId="0" fontId="18" fillId="2" borderId="15" xfId="0" applyFont="1" applyFill="1" applyBorder="1" applyAlignment="1" applyProtection="1">
      <alignment horizontal="left" vertical="center"/>
      <protection locked="0"/>
    </xf>
    <xf numFmtId="0" fontId="18" fillId="0" borderId="0" xfId="0" applyFont="1" applyBorder="1" applyAlignment="1" applyProtection="1">
      <alignment horizontal="center" vertical="center"/>
    </xf>
    <xf numFmtId="166" fontId="18" fillId="0" borderId="0" xfId="0" applyNumberFormat="1" applyFont="1" applyBorder="1" applyAlignment="1" applyProtection="1">
      <alignment vertical="center"/>
    </xf>
    <xf numFmtId="166" fontId="18" fillId="0" borderId="16" xfId="0" applyNumberFormat="1" applyFont="1" applyBorder="1" applyAlignment="1" applyProtection="1">
      <alignment vertical="center"/>
    </xf>
    <xf numFmtId="0" fontId="17" fillId="0" borderId="0" xfId="0" applyFont="1" applyAlignment="1">
      <alignment horizontal="left" vertical="center"/>
    </xf>
    <xf numFmtId="4" fontId="0" fillId="0" borderId="0" xfId="0" applyNumberFormat="1" applyFont="1" applyAlignment="1">
      <alignment vertical="center"/>
    </xf>
    <xf numFmtId="0" fontId="18" fillId="2" borderId="20" xfId="0" applyFont="1" applyFill="1" applyBorder="1" applyAlignment="1" applyProtection="1">
      <alignment horizontal="left" vertical="center"/>
      <protection locked="0"/>
    </xf>
    <xf numFmtId="0" fontId="18" fillId="0" borderId="21" xfId="0" applyFont="1" applyBorder="1" applyAlignment="1" applyProtection="1">
      <alignment horizontal="center" vertical="center"/>
    </xf>
    <xf numFmtId="0" fontId="0" fillId="0" borderId="21" xfId="0" applyFont="1" applyBorder="1" applyAlignment="1" applyProtection="1">
      <alignment vertical="center"/>
    </xf>
    <xf numFmtId="166" fontId="18" fillId="0" borderId="21" xfId="0" applyNumberFormat="1" applyFont="1" applyBorder="1" applyAlignment="1" applyProtection="1">
      <alignment vertical="center"/>
    </xf>
    <xf numFmtId="166" fontId="18" fillId="0" borderId="22" xfId="0" applyNumberFormat="1" applyFont="1" applyBorder="1" applyAlignment="1" applyProtection="1">
      <alignment vertical="center"/>
    </xf>
    <xf numFmtId="0" fontId="17" fillId="0" borderId="23" xfId="0" applyFont="1" applyBorder="1" applyAlignment="1" applyProtection="1">
      <alignment horizontal="left" vertical="top" wrapText="1"/>
    </xf>
    <xf numFmtId="0" fontId="29" fillId="0" borderId="0" xfId="0" applyFont="1" applyAlignment="1" applyProtection="1">
      <alignment horizontal="left" vertical="center"/>
    </xf>
    <xf numFmtId="0" fontId="30" fillId="0" borderId="0" xfId="0" applyFont="1" applyAlignment="1" applyProtection="1">
      <alignment vertical="center" wrapText="1"/>
    </xf>
    <xf numFmtId="0" fontId="0" fillId="0" borderId="0" xfId="0" applyFont="1" applyAlignment="1" applyProtection="1">
      <alignment vertical="center"/>
      <protection locked="0"/>
    </xf>
    <xf numFmtId="0" fontId="0" fillId="0" borderId="15" xfId="0" applyFont="1" applyBorder="1" applyAlignment="1" applyProtection="1">
      <alignment vertical="center"/>
    </xf>
    <xf numFmtId="0" fontId="0" fillId="0" borderId="0" xfId="0" applyBorder="1" applyAlignment="1" applyProtection="1">
      <alignment vertical="center"/>
    </xf>
    <xf numFmtId="0" fontId="0" fillId="0" borderId="0" xfId="0" applyAlignment="1">
      <alignment vertical="top"/>
    </xf>
    <xf numFmtId="0" fontId="31" fillId="0" borderId="24" xfId="0" applyFont="1" applyBorder="1" applyAlignment="1">
      <alignment vertical="center" wrapText="1"/>
    </xf>
    <xf numFmtId="0" fontId="31" fillId="0" borderId="25" xfId="0" applyFont="1" applyBorder="1" applyAlignment="1">
      <alignment vertical="center" wrapText="1"/>
    </xf>
    <xf numFmtId="0" fontId="31" fillId="0" borderId="26" xfId="0" applyFont="1" applyBorder="1" applyAlignment="1">
      <alignment vertical="center" wrapText="1"/>
    </xf>
    <xf numFmtId="0" fontId="31" fillId="0" borderId="27" xfId="0" applyFont="1" applyBorder="1" applyAlignment="1">
      <alignment horizontal="center" vertical="center" wrapText="1"/>
    </xf>
    <xf numFmtId="0" fontId="31" fillId="0" borderId="28" xfId="0" applyFont="1" applyBorder="1" applyAlignment="1">
      <alignment horizontal="center" vertical="center" wrapText="1"/>
    </xf>
    <xf numFmtId="0" fontId="31" fillId="0" borderId="27" xfId="0" applyFont="1" applyBorder="1" applyAlignment="1">
      <alignment vertical="center" wrapText="1"/>
    </xf>
    <xf numFmtId="0" fontId="31" fillId="0" borderId="28" xfId="0" applyFont="1" applyBorder="1" applyAlignment="1">
      <alignment vertical="center" wrapText="1"/>
    </xf>
    <xf numFmtId="0" fontId="33" fillId="0" borderId="1" xfId="0" applyFont="1" applyBorder="1" applyAlignment="1">
      <alignment horizontal="left" vertical="center" wrapText="1"/>
    </xf>
    <xf numFmtId="0" fontId="34" fillId="0" borderId="1" xfId="0" applyFont="1" applyBorder="1" applyAlignment="1">
      <alignment horizontal="left" vertical="center" wrapText="1"/>
    </xf>
    <xf numFmtId="0" fontId="35" fillId="0" borderId="27" xfId="0" applyFont="1" applyBorder="1" applyAlignment="1">
      <alignment vertical="center" wrapText="1"/>
    </xf>
    <xf numFmtId="0" fontId="34" fillId="0" borderId="1" xfId="0" applyFont="1" applyBorder="1" applyAlignment="1">
      <alignment vertical="center" wrapText="1"/>
    </xf>
    <xf numFmtId="0" fontId="34" fillId="0" borderId="1" xfId="0" applyFont="1" applyBorder="1" applyAlignment="1">
      <alignment horizontal="left" vertical="center"/>
    </xf>
    <xf numFmtId="0" fontId="34" fillId="0" borderId="1" xfId="0" applyFont="1" applyBorder="1" applyAlignment="1">
      <alignment vertical="center"/>
    </xf>
    <xf numFmtId="49" fontId="34" fillId="0" borderId="1" xfId="0" applyNumberFormat="1" applyFont="1" applyBorder="1" applyAlignment="1">
      <alignment vertical="center" wrapText="1"/>
    </xf>
    <xf numFmtId="0" fontId="31" fillId="0" borderId="30" xfId="0" applyFont="1" applyBorder="1" applyAlignment="1">
      <alignment vertical="center" wrapText="1"/>
    </xf>
    <xf numFmtId="0" fontId="36" fillId="0" borderId="29" xfId="0" applyFont="1" applyBorder="1" applyAlignment="1">
      <alignment vertical="center" wrapText="1"/>
    </xf>
    <xf numFmtId="0" fontId="31" fillId="0" borderId="31" xfId="0" applyFont="1" applyBorder="1" applyAlignment="1">
      <alignment vertical="center" wrapText="1"/>
    </xf>
    <xf numFmtId="0" fontId="31" fillId="0" borderId="1" xfId="0" applyFont="1" applyBorder="1" applyAlignment="1">
      <alignment vertical="top"/>
    </xf>
    <xf numFmtId="0" fontId="31" fillId="0" borderId="0" xfId="0" applyFont="1" applyAlignment="1">
      <alignment vertical="top"/>
    </xf>
    <xf numFmtId="0" fontId="31" fillId="0" borderId="24" xfId="0" applyFont="1" applyBorder="1" applyAlignment="1">
      <alignment horizontal="left" vertical="center"/>
    </xf>
    <xf numFmtId="0" fontId="31" fillId="0" borderId="25" xfId="0" applyFont="1" applyBorder="1" applyAlignment="1">
      <alignment horizontal="left" vertical="center"/>
    </xf>
    <xf numFmtId="0" fontId="31" fillId="0" borderId="26" xfId="0" applyFont="1" applyBorder="1" applyAlignment="1">
      <alignment horizontal="left" vertical="center"/>
    </xf>
    <xf numFmtId="0" fontId="31" fillId="0" borderId="27" xfId="0" applyFont="1" applyBorder="1" applyAlignment="1">
      <alignment horizontal="left" vertical="center"/>
    </xf>
    <xf numFmtId="0" fontId="31" fillId="0" borderId="28" xfId="0" applyFont="1" applyBorder="1" applyAlignment="1">
      <alignment horizontal="left" vertical="center"/>
    </xf>
    <xf numFmtId="0" fontId="33" fillId="0" borderId="1" xfId="0" applyFont="1" applyBorder="1" applyAlignment="1">
      <alignment horizontal="left" vertical="center"/>
    </xf>
    <xf numFmtId="0" fontId="37" fillId="0" borderId="0" xfId="0" applyFont="1" applyAlignment="1">
      <alignment horizontal="left" vertical="center"/>
    </xf>
    <xf numFmtId="0" fontId="33" fillId="0" borderId="29" xfId="0" applyFont="1" applyBorder="1" applyAlignment="1">
      <alignment horizontal="left" vertical="center"/>
    </xf>
    <xf numFmtId="0" fontId="33" fillId="0" borderId="29" xfId="0" applyFont="1" applyBorder="1" applyAlignment="1">
      <alignment horizontal="center" vertical="center"/>
    </xf>
    <xf numFmtId="0" fontId="37" fillId="0" borderId="29" xfId="0" applyFont="1" applyBorder="1" applyAlignment="1">
      <alignment horizontal="left" vertical="center"/>
    </xf>
    <xf numFmtId="0" fontId="38" fillId="0" borderId="1" xfId="0" applyFont="1" applyBorder="1" applyAlignment="1">
      <alignment horizontal="left" vertical="center"/>
    </xf>
    <xf numFmtId="0" fontId="35" fillId="0" borderId="0" xfId="0" applyFont="1" applyAlignment="1">
      <alignment horizontal="left" vertical="center"/>
    </xf>
    <xf numFmtId="0" fontId="39" fillId="0" borderId="1" xfId="0" applyFont="1" applyBorder="1" applyAlignment="1">
      <alignment horizontal="left" vertical="center"/>
    </xf>
    <xf numFmtId="0" fontId="34" fillId="0" borderId="1" xfId="0" applyFont="1" applyBorder="1" applyAlignment="1">
      <alignment horizontal="center" vertical="center"/>
    </xf>
    <xf numFmtId="0" fontId="34" fillId="0" borderId="0" xfId="0" applyFont="1" applyAlignment="1">
      <alignment horizontal="left" vertical="center"/>
    </xf>
    <xf numFmtId="0" fontId="35" fillId="0" borderId="27" xfId="0" applyFont="1" applyBorder="1" applyAlignment="1">
      <alignment horizontal="left" vertical="center"/>
    </xf>
    <xf numFmtId="0" fontId="34" fillId="0" borderId="1" xfId="0" applyFont="1" applyFill="1" applyBorder="1" applyAlignment="1">
      <alignment horizontal="left" vertical="center"/>
    </xf>
    <xf numFmtId="0" fontId="34" fillId="0" borderId="1" xfId="0" applyFont="1" applyFill="1" applyBorder="1" applyAlignment="1">
      <alignment horizontal="center" vertical="center"/>
    </xf>
    <xf numFmtId="0" fontId="31" fillId="0" borderId="30" xfId="0" applyFont="1" applyBorder="1" applyAlignment="1">
      <alignment horizontal="left" vertical="center"/>
    </xf>
    <xf numFmtId="0" fontId="36" fillId="0" borderId="29" xfId="0" applyFont="1" applyBorder="1" applyAlignment="1">
      <alignment horizontal="left" vertical="center"/>
    </xf>
    <xf numFmtId="0" fontId="31" fillId="0" borderId="31" xfId="0" applyFont="1" applyBorder="1" applyAlignment="1">
      <alignment horizontal="left" vertical="center"/>
    </xf>
    <xf numFmtId="0" fontId="31" fillId="0" borderId="1" xfId="0" applyFont="1" applyBorder="1" applyAlignment="1">
      <alignment horizontal="left" vertical="center"/>
    </xf>
    <xf numFmtId="0" fontId="36" fillId="0" borderId="1" xfId="0" applyFont="1" applyBorder="1" applyAlignment="1">
      <alignment horizontal="left" vertical="center"/>
    </xf>
    <xf numFmtId="0" fontId="37" fillId="0" borderId="1" xfId="0" applyFont="1" applyBorder="1" applyAlignment="1">
      <alignment horizontal="left" vertical="center"/>
    </xf>
    <xf numFmtId="0" fontId="35" fillId="0" borderId="29" xfId="0" applyFont="1" applyBorder="1" applyAlignment="1">
      <alignment horizontal="left" vertical="center"/>
    </xf>
    <xf numFmtId="0" fontId="31" fillId="0" borderId="1" xfId="0" applyFont="1" applyBorder="1" applyAlignment="1">
      <alignment horizontal="left" vertical="center" wrapText="1"/>
    </xf>
    <xf numFmtId="0" fontId="35" fillId="0" borderId="1" xfId="0" applyFont="1" applyBorder="1" applyAlignment="1">
      <alignment horizontal="left" vertical="center" wrapText="1"/>
    </xf>
    <xf numFmtId="0" fontId="35" fillId="0" borderId="1" xfId="0" applyFont="1" applyBorder="1" applyAlignment="1">
      <alignment horizontal="center" vertical="center" wrapText="1"/>
    </xf>
    <xf numFmtId="0" fontId="31" fillId="0" borderId="24" xfId="0" applyFont="1" applyBorder="1" applyAlignment="1">
      <alignment horizontal="left" vertical="center" wrapText="1"/>
    </xf>
    <xf numFmtId="0" fontId="31" fillId="0" borderId="25" xfId="0" applyFont="1" applyBorder="1" applyAlignment="1">
      <alignment horizontal="left" vertical="center" wrapText="1"/>
    </xf>
    <xf numFmtId="0" fontId="31" fillId="0" borderId="26" xfId="0" applyFont="1" applyBorder="1" applyAlignment="1">
      <alignment horizontal="left" vertical="center" wrapText="1"/>
    </xf>
    <xf numFmtId="0" fontId="31" fillId="0" borderId="27" xfId="0" applyFont="1" applyBorder="1" applyAlignment="1">
      <alignment horizontal="left" vertical="center" wrapText="1"/>
    </xf>
    <xf numFmtId="0" fontId="31" fillId="0" borderId="28" xfId="0" applyFont="1" applyBorder="1" applyAlignment="1">
      <alignment horizontal="left" vertical="center" wrapText="1"/>
    </xf>
    <xf numFmtId="0" fontId="37" fillId="0" borderId="27" xfId="0" applyFont="1" applyBorder="1" applyAlignment="1">
      <alignment horizontal="left" vertical="center" wrapText="1"/>
    </xf>
    <xf numFmtId="0" fontId="37" fillId="0" borderId="28" xfId="0" applyFont="1" applyBorder="1" applyAlignment="1">
      <alignment horizontal="left" vertical="center" wrapText="1"/>
    </xf>
    <xf numFmtId="0" fontId="35" fillId="0" borderId="27" xfId="0" applyFont="1" applyBorder="1" applyAlignment="1">
      <alignment horizontal="left" vertical="center" wrapText="1"/>
    </xf>
    <xf numFmtId="0" fontId="35" fillId="0" borderId="1" xfId="0" applyFont="1" applyBorder="1" applyAlignment="1">
      <alignment horizontal="left" vertical="center"/>
    </xf>
    <xf numFmtId="0" fontId="35" fillId="0" borderId="28" xfId="0" applyFont="1" applyBorder="1" applyAlignment="1">
      <alignment horizontal="left" vertical="center" wrapText="1"/>
    </xf>
    <xf numFmtId="0" fontId="35" fillId="0" borderId="28" xfId="0" applyFont="1" applyBorder="1" applyAlignment="1">
      <alignment horizontal="left" vertical="center"/>
    </xf>
    <xf numFmtId="0" fontId="35" fillId="0" borderId="30" xfId="0" applyFont="1" applyBorder="1" applyAlignment="1">
      <alignment horizontal="left" vertical="center" wrapText="1"/>
    </xf>
    <xf numFmtId="0" fontId="35" fillId="0" borderId="29" xfId="0" applyFont="1" applyBorder="1" applyAlignment="1">
      <alignment horizontal="left" vertical="center" wrapText="1"/>
    </xf>
    <xf numFmtId="0" fontId="35" fillId="0" borderId="31" xfId="0" applyFont="1" applyBorder="1" applyAlignment="1">
      <alignment horizontal="left" vertical="center" wrapText="1"/>
    </xf>
    <xf numFmtId="0" fontId="34" fillId="0" borderId="1" xfId="0" applyFont="1" applyBorder="1" applyAlignment="1">
      <alignment horizontal="left" vertical="top"/>
    </xf>
    <xf numFmtId="0" fontId="34" fillId="0" borderId="1" xfId="0" applyFont="1" applyBorder="1" applyAlignment="1">
      <alignment horizontal="center" vertical="top"/>
    </xf>
    <xf numFmtId="0" fontId="35" fillId="0" borderId="30" xfId="0" applyFont="1" applyBorder="1" applyAlignment="1">
      <alignment horizontal="left" vertical="center"/>
    </xf>
    <xf numFmtId="0" fontId="35" fillId="0" borderId="31" xfId="0" applyFont="1" applyBorder="1" applyAlignment="1">
      <alignment horizontal="left" vertical="center"/>
    </xf>
    <xf numFmtId="0" fontId="35" fillId="0" borderId="1" xfId="0" applyFont="1" applyBorder="1" applyAlignment="1">
      <alignment horizontal="center" vertical="center"/>
    </xf>
    <xf numFmtId="0" fontId="37" fillId="0" borderId="0" xfId="0" applyFont="1" applyAlignment="1">
      <alignment vertical="center"/>
    </xf>
    <xf numFmtId="0" fontId="33" fillId="0" borderId="1" xfId="0" applyFont="1" applyBorder="1" applyAlignment="1">
      <alignment vertical="center"/>
    </xf>
    <xf numFmtId="0" fontId="37" fillId="0" borderId="29" xfId="0" applyFont="1" applyBorder="1" applyAlignment="1">
      <alignment vertical="center"/>
    </xf>
    <xf numFmtId="0" fontId="33" fillId="0" borderId="29" xfId="0" applyFont="1" applyBorder="1" applyAlignment="1">
      <alignment vertical="center"/>
    </xf>
    <xf numFmtId="0" fontId="34" fillId="0" borderId="1" xfId="0" applyFont="1" applyBorder="1" applyAlignment="1">
      <alignment vertical="top"/>
    </xf>
    <xf numFmtId="49" fontId="34" fillId="0" borderId="1" xfId="0" applyNumberFormat="1" applyFont="1" applyBorder="1" applyAlignment="1">
      <alignment horizontal="left" vertical="center"/>
    </xf>
    <xf numFmtId="0" fontId="40" fillId="0" borderId="27" xfId="0" applyFont="1" applyBorder="1" applyAlignment="1" applyProtection="1">
      <alignment horizontal="left" vertical="center"/>
    </xf>
    <xf numFmtId="0" fontId="41" fillId="0" borderId="1" xfId="0" applyFont="1" applyBorder="1" applyAlignment="1" applyProtection="1">
      <alignment vertical="top"/>
    </xf>
    <xf numFmtId="0" fontId="41" fillId="0" borderId="1" xfId="0" applyFont="1" applyBorder="1" applyAlignment="1" applyProtection="1">
      <alignment horizontal="left" vertical="center"/>
    </xf>
    <xf numFmtId="0" fontId="41" fillId="0" borderId="1" xfId="0" applyFont="1" applyBorder="1" applyAlignment="1" applyProtection="1">
      <alignment horizontal="center" vertical="center"/>
    </xf>
    <xf numFmtId="49" fontId="41" fillId="0" borderId="1" xfId="0" applyNumberFormat="1" applyFont="1" applyBorder="1" applyAlignment="1" applyProtection="1">
      <alignment horizontal="left" vertical="center"/>
    </xf>
    <xf numFmtId="0" fontId="40" fillId="0" borderId="28" xfId="0" applyFont="1" applyBorder="1" applyAlignment="1" applyProtection="1">
      <alignment horizontal="left" vertical="center"/>
    </xf>
    <xf numFmtId="0" fontId="0" fillId="0" borderId="29" xfId="0" applyBorder="1" applyAlignment="1">
      <alignment vertical="top"/>
    </xf>
    <xf numFmtId="0" fontId="33" fillId="0" borderId="29" xfId="0" applyFont="1" applyBorder="1" applyAlignment="1">
      <alignment horizontal="left"/>
    </xf>
    <xf numFmtId="0" fontId="37" fillId="0" borderId="29" xfId="0" applyFont="1" applyBorder="1" applyAlignment="1"/>
    <xf numFmtId="0" fontId="31" fillId="0" borderId="27" xfId="0" applyFont="1" applyBorder="1" applyAlignment="1">
      <alignment vertical="top"/>
    </xf>
    <xf numFmtId="0" fontId="31" fillId="0" borderId="28" xfId="0" applyFont="1" applyBorder="1" applyAlignment="1">
      <alignment vertical="top"/>
    </xf>
    <xf numFmtId="0" fontId="31" fillId="0" borderId="30" xfId="0" applyFont="1" applyBorder="1" applyAlignment="1">
      <alignment vertical="top"/>
    </xf>
    <xf numFmtId="0" fontId="31" fillId="0" borderId="29" xfId="0" applyFont="1" applyBorder="1" applyAlignment="1">
      <alignment vertical="top"/>
    </xf>
    <xf numFmtId="0" fontId="31" fillId="0" borderId="31" xfId="0" applyFont="1" applyBorder="1" applyAlignment="1">
      <alignment vertical="top"/>
    </xf>
    <xf numFmtId="0" fontId="2" fillId="2" borderId="0" xfId="0" applyFont="1" applyFill="1" applyAlignment="1" applyProtection="1">
      <alignment horizontal="left" vertical="center"/>
      <protection locked="0"/>
    </xf>
    <xf numFmtId="0" fontId="0" fillId="0" borderId="0" xfId="0" applyFont="1" applyAlignment="1">
      <alignment vertical="center"/>
    </xf>
    <xf numFmtId="0" fontId="18" fillId="0" borderId="1" xfId="0" applyFont="1" applyBorder="1" applyAlignment="1" applyProtection="1">
      <alignment horizontal="center" vertical="center"/>
    </xf>
    <xf numFmtId="0" fontId="0" fillId="0" borderId="1" xfId="0" applyFont="1" applyBorder="1" applyAlignment="1" applyProtection="1">
      <alignment vertical="center"/>
    </xf>
    <xf numFmtId="166" fontId="18" fillId="0" borderId="1" xfId="0" applyNumberFormat="1" applyFont="1" applyBorder="1" applyAlignment="1" applyProtection="1">
      <alignment vertical="center"/>
    </xf>
    <xf numFmtId="0" fontId="18" fillId="2" borderId="1" xfId="0" applyFont="1" applyFill="1" applyBorder="1" applyAlignment="1" applyProtection="1">
      <alignment horizontal="left" vertical="center"/>
      <protection locked="0"/>
    </xf>
    <xf numFmtId="4" fontId="14" fillId="0" borderId="0" xfId="0" applyNumberFormat="1" applyFont="1" applyAlignment="1" applyProtection="1">
      <alignment vertical="center"/>
    </xf>
    <xf numFmtId="0" fontId="1" fillId="0" borderId="0" xfId="0" applyFont="1" applyAlignment="1" applyProtection="1">
      <alignment vertical="center"/>
    </xf>
    <xf numFmtId="164" fontId="1" fillId="0" borderId="0" xfId="0" applyNumberFormat="1" applyFont="1" applyAlignment="1" applyProtection="1">
      <alignment horizontal="left" vertical="center"/>
    </xf>
    <xf numFmtId="0" fontId="12" fillId="0" borderId="0" xfId="0" applyFont="1" applyAlignment="1">
      <alignment horizontal="left" vertical="top" wrapText="1"/>
    </xf>
    <xf numFmtId="0" fontId="12" fillId="0" borderId="0" xfId="0" applyFont="1" applyAlignment="1">
      <alignment horizontal="left" vertical="center"/>
    </xf>
    <xf numFmtId="0" fontId="14" fillId="0" borderId="0" xfId="0" applyFont="1" applyAlignment="1">
      <alignment horizontal="left" vertical="center"/>
    </xf>
    <xf numFmtId="0" fontId="2" fillId="0" borderId="0" xfId="0" applyFont="1" applyAlignment="1" applyProtection="1">
      <alignment horizontal="left" vertical="center"/>
    </xf>
    <xf numFmtId="0" fontId="0" fillId="0" borderId="0" xfId="0" applyProtection="1"/>
    <xf numFmtId="0" fontId="3" fillId="0" borderId="0" xfId="0" applyFont="1" applyAlignment="1" applyProtection="1">
      <alignment horizontal="left" vertical="top" wrapText="1"/>
    </xf>
    <xf numFmtId="49" fontId="2" fillId="2" borderId="0" xfId="0" applyNumberFormat="1" applyFont="1" applyFill="1" applyAlignment="1" applyProtection="1">
      <alignment horizontal="left" vertical="center"/>
      <protection locked="0"/>
    </xf>
    <xf numFmtId="49" fontId="2" fillId="0" borderId="0" xfId="0" applyNumberFormat="1" applyFont="1" applyAlignment="1" applyProtection="1">
      <alignment horizontal="left" vertical="center"/>
    </xf>
    <xf numFmtId="0" fontId="2" fillId="0" borderId="0" xfId="0" applyFont="1" applyAlignment="1" applyProtection="1">
      <alignment horizontal="left" vertical="center" wrapText="1"/>
    </xf>
    <xf numFmtId="4" fontId="13" fillId="0" borderId="6" xfId="0" applyNumberFormat="1" applyFont="1" applyBorder="1" applyAlignment="1" applyProtection="1">
      <alignment vertical="center"/>
    </xf>
    <xf numFmtId="0" fontId="0" fillId="0" borderId="6" xfId="0" applyFont="1" applyBorder="1" applyAlignment="1" applyProtection="1">
      <alignment vertical="center"/>
    </xf>
    <xf numFmtId="0" fontId="1" fillId="0" borderId="0" xfId="0" applyFont="1" applyAlignment="1" applyProtection="1">
      <alignment horizontal="right" vertical="center"/>
    </xf>
    <xf numFmtId="4" fontId="23" fillId="0" borderId="0" xfId="0" applyNumberFormat="1" applyFont="1" applyAlignment="1" applyProtection="1">
      <alignment vertical="center"/>
    </xf>
    <xf numFmtId="0" fontId="23" fillId="0" borderId="0" xfId="0" applyFont="1" applyAlignment="1" applyProtection="1">
      <alignment vertical="center"/>
    </xf>
    <xf numFmtId="0" fontId="22" fillId="0" borderId="0" xfId="0" applyFont="1" applyAlignment="1" applyProtection="1">
      <alignment horizontal="left" vertical="center" wrapText="1"/>
    </xf>
    <xf numFmtId="0" fontId="17" fillId="4" borderId="7" xfId="0" applyFont="1" applyFill="1" applyBorder="1" applyAlignment="1" applyProtection="1">
      <alignment horizontal="center" vertical="center"/>
    </xf>
    <xf numFmtId="0" fontId="17" fillId="4" borderId="8" xfId="0" applyFont="1" applyFill="1" applyBorder="1" applyAlignment="1" applyProtection="1">
      <alignment horizontal="left" vertical="center"/>
    </xf>
    <xf numFmtId="0" fontId="17" fillId="4" borderId="8" xfId="0" applyFont="1" applyFill="1" applyBorder="1" applyAlignment="1" applyProtection="1">
      <alignment horizontal="center" vertical="center"/>
    </xf>
    <xf numFmtId="0" fontId="17" fillId="4" borderId="8" xfId="0" applyFont="1" applyFill="1" applyBorder="1" applyAlignment="1" applyProtection="1">
      <alignment horizontal="right" vertical="center"/>
    </xf>
    <xf numFmtId="4" fontId="19" fillId="0" borderId="0" xfId="0" applyNumberFormat="1" applyFont="1" applyAlignment="1" applyProtection="1">
      <alignment horizontal="right" vertical="center"/>
    </xf>
    <xf numFmtId="4" fontId="19" fillId="0" borderId="0" xfId="0" applyNumberFormat="1" applyFont="1" applyAlignment="1" applyProtection="1">
      <alignment vertical="center"/>
    </xf>
    <xf numFmtId="0" fontId="0" fillId="0" borderId="0" xfId="0"/>
    <xf numFmtId="0" fontId="3" fillId="0" borderId="0" xfId="0" applyFont="1" applyAlignment="1" applyProtection="1">
      <alignment horizontal="left" vertical="center" wrapText="1"/>
    </xf>
    <xf numFmtId="0" fontId="3" fillId="0" borderId="0" xfId="0" applyFont="1" applyAlignment="1" applyProtection="1">
      <alignment vertical="center"/>
    </xf>
    <xf numFmtId="165" fontId="2" fillId="0" borderId="0" xfId="0" applyNumberFormat="1" applyFont="1" applyAlignment="1" applyProtection="1">
      <alignment horizontal="left" vertical="center"/>
    </xf>
    <xf numFmtId="0" fontId="2" fillId="0" borderId="0" xfId="0" applyFont="1" applyAlignment="1" applyProtection="1">
      <alignment vertical="center" wrapText="1"/>
    </xf>
    <xf numFmtId="0" fontId="2" fillId="0" borderId="0" xfId="0" applyFont="1" applyAlignment="1" applyProtection="1">
      <alignment vertical="center"/>
    </xf>
    <xf numFmtId="0" fontId="15" fillId="0" borderId="12" xfId="0" applyFont="1" applyBorder="1" applyAlignment="1">
      <alignment horizontal="center" vertical="center"/>
    </xf>
    <xf numFmtId="0" fontId="15" fillId="0" borderId="13" xfId="0" applyFont="1" applyBorder="1" applyAlignment="1">
      <alignment horizontal="left" vertical="center"/>
    </xf>
    <xf numFmtId="0" fontId="16" fillId="0" borderId="15" xfId="0" applyFont="1" applyBorder="1" applyAlignment="1">
      <alignment horizontal="left" vertical="center"/>
    </xf>
    <xf numFmtId="0" fontId="16" fillId="0" borderId="0" xfId="0" applyFont="1" applyBorder="1" applyAlignment="1">
      <alignment horizontal="left" vertical="center"/>
    </xf>
    <xf numFmtId="0" fontId="16" fillId="0" borderId="15" xfId="0" applyFont="1" applyBorder="1" applyAlignment="1" applyProtection="1">
      <alignment horizontal="left" vertical="center"/>
    </xf>
    <xf numFmtId="0" fontId="16" fillId="0" borderId="0" xfId="0" applyFont="1" applyBorder="1" applyAlignment="1" applyProtection="1">
      <alignment horizontal="left" vertical="center"/>
    </xf>
    <xf numFmtId="0" fontId="4" fillId="3" borderId="8" xfId="0" applyFont="1" applyFill="1" applyBorder="1" applyAlignment="1" applyProtection="1">
      <alignment horizontal="left" vertical="center"/>
    </xf>
    <xf numFmtId="0" fontId="0" fillId="3" borderId="8" xfId="0" applyFont="1" applyFill="1" applyBorder="1" applyAlignment="1" applyProtection="1">
      <alignment vertical="center"/>
    </xf>
    <xf numFmtId="4" fontId="4" fillId="3" borderId="8" xfId="0" applyNumberFormat="1" applyFont="1" applyFill="1" applyBorder="1" applyAlignment="1" applyProtection="1">
      <alignment vertical="center"/>
    </xf>
    <xf numFmtId="0" fontId="0" fillId="3" borderId="9" xfId="0" applyFont="1" applyFill="1" applyBorder="1" applyAlignment="1" applyProtection="1">
      <alignment vertical="center"/>
    </xf>
    <xf numFmtId="0" fontId="0" fillId="0" borderId="0" xfId="0" applyFont="1" applyAlignment="1" applyProtection="1">
      <alignment vertical="center"/>
    </xf>
    <xf numFmtId="0" fontId="1" fillId="0" borderId="0" xfId="0" applyFont="1" applyAlignment="1" applyProtection="1">
      <alignment horizontal="left" vertical="center" wrapText="1"/>
    </xf>
    <xf numFmtId="0" fontId="1" fillId="0" borderId="0" xfId="0" applyFont="1" applyAlignment="1" applyProtection="1">
      <alignment horizontal="left" vertical="center"/>
    </xf>
    <xf numFmtId="0" fontId="1" fillId="0" borderId="0" xfId="0" applyFont="1" applyAlignment="1">
      <alignment horizontal="left" vertical="center" wrapText="1"/>
    </xf>
    <xf numFmtId="0" fontId="1" fillId="0" borderId="0" xfId="0" applyFont="1" applyAlignment="1">
      <alignment horizontal="left" vertical="center"/>
    </xf>
    <xf numFmtId="0" fontId="3" fillId="0" borderId="0" xfId="0" applyFont="1" applyAlignment="1">
      <alignment horizontal="left" vertical="center" wrapText="1"/>
    </xf>
    <xf numFmtId="0" fontId="0" fillId="0" borderId="0" xfId="0" applyFont="1" applyAlignment="1">
      <alignment vertical="center"/>
    </xf>
    <xf numFmtId="0" fontId="2" fillId="2" borderId="0" xfId="0" applyFont="1" applyFill="1" applyAlignment="1" applyProtection="1">
      <alignment horizontal="left" vertical="center"/>
      <protection locked="0"/>
    </xf>
    <xf numFmtId="0" fontId="2" fillId="0" borderId="0" xfId="0" applyFont="1" applyAlignment="1">
      <alignment horizontal="left" vertical="center"/>
    </xf>
    <xf numFmtId="0" fontId="2" fillId="0" borderId="0" xfId="0" applyFont="1" applyAlignment="1">
      <alignment horizontal="left" vertical="center" wrapText="1"/>
    </xf>
    <xf numFmtId="49" fontId="17" fillId="0" borderId="32" xfId="0" applyNumberFormat="1" applyFont="1" applyBorder="1" applyAlignment="1" applyProtection="1">
      <alignment horizontal="center" vertical="center" wrapText="1"/>
    </xf>
    <xf numFmtId="49" fontId="17" fillId="0" borderId="33" xfId="0" applyNumberFormat="1" applyFont="1" applyBorder="1" applyAlignment="1" applyProtection="1">
      <alignment horizontal="center" vertical="center" wrapText="1"/>
    </xf>
    <xf numFmtId="0" fontId="17" fillId="0" borderId="32" xfId="0" applyFont="1" applyBorder="1" applyAlignment="1" applyProtection="1">
      <alignment horizontal="center" vertical="center"/>
    </xf>
    <xf numFmtId="0" fontId="17" fillId="0" borderId="33" xfId="0" applyFont="1" applyBorder="1" applyAlignment="1" applyProtection="1">
      <alignment horizontal="center" vertical="center"/>
    </xf>
    <xf numFmtId="0" fontId="17" fillId="0" borderId="32" xfId="0" applyFont="1" applyBorder="1" applyAlignment="1" applyProtection="1">
      <alignment horizontal="center" vertical="center" wrapText="1"/>
    </xf>
    <xf numFmtId="0" fontId="17" fillId="0" borderId="33" xfId="0" applyFont="1" applyBorder="1" applyAlignment="1" applyProtection="1">
      <alignment horizontal="center" vertical="center" wrapText="1"/>
    </xf>
    <xf numFmtId="167" fontId="17" fillId="0" borderId="32" xfId="0" applyNumberFormat="1" applyFont="1" applyBorder="1" applyAlignment="1" applyProtection="1">
      <alignment horizontal="center" vertical="center"/>
    </xf>
    <xf numFmtId="167" fontId="17" fillId="0" borderId="33" xfId="0" applyNumberFormat="1" applyFont="1" applyBorder="1" applyAlignment="1" applyProtection="1">
      <alignment horizontal="center" vertical="center"/>
    </xf>
    <xf numFmtId="4" fontId="17" fillId="2" borderId="32" xfId="0" applyNumberFormat="1" applyFont="1" applyFill="1" applyBorder="1" applyAlignment="1" applyProtection="1">
      <alignment horizontal="center" vertical="center"/>
      <protection locked="0"/>
    </xf>
    <xf numFmtId="4" fontId="17" fillId="2" borderId="33" xfId="0" applyNumberFormat="1" applyFont="1" applyFill="1" applyBorder="1" applyAlignment="1" applyProtection="1">
      <alignment horizontal="center" vertical="center"/>
      <protection locked="0"/>
    </xf>
    <xf numFmtId="4" fontId="17" fillId="0" borderId="32" xfId="0" applyNumberFormat="1" applyFont="1" applyBorder="1" applyAlignment="1" applyProtection="1">
      <alignment horizontal="center" vertical="center"/>
    </xf>
    <xf numFmtId="4" fontId="17" fillId="0" borderId="33" xfId="0" applyNumberFormat="1" applyFont="1" applyBorder="1" applyAlignment="1" applyProtection="1">
      <alignment horizontal="center" vertical="center"/>
    </xf>
    <xf numFmtId="0" fontId="17" fillId="0" borderId="34" xfId="0" applyFont="1" applyBorder="1" applyAlignment="1" applyProtection="1">
      <alignment horizontal="center" vertical="center" wrapText="1"/>
    </xf>
    <xf numFmtId="0" fontId="17" fillId="0" borderId="35" xfId="0" applyFont="1" applyBorder="1" applyAlignment="1" applyProtection="1">
      <alignment horizontal="center" vertical="center" wrapText="1"/>
    </xf>
    <xf numFmtId="0" fontId="2" fillId="0" borderId="0" xfId="0" applyFont="1" applyAlignment="1" applyProtection="1">
      <alignment horizontal="left" vertical="center"/>
      <protection locked="0"/>
    </xf>
    <xf numFmtId="0" fontId="34" fillId="0" borderId="1" xfId="0" applyFont="1" applyBorder="1" applyAlignment="1">
      <alignment horizontal="left" vertical="center" wrapText="1"/>
    </xf>
    <xf numFmtId="0" fontId="33" fillId="0" borderId="29" xfId="0" applyFont="1" applyBorder="1" applyAlignment="1">
      <alignment horizontal="left" wrapText="1"/>
    </xf>
    <xf numFmtId="0" fontId="32" fillId="0" borderId="1" xfId="0" applyFont="1" applyBorder="1" applyAlignment="1">
      <alignment horizontal="center" vertical="center" wrapText="1"/>
    </xf>
    <xf numFmtId="49" fontId="34" fillId="0" borderId="1" xfId="0" applyNumberFormat="1" applyFont="1" applyBorder="1" applyAlignment="1">
      <alignment horizontal="left" vertical="center" wrapText="1"/>
    </xf>
    <xf numFmtId="0" fontId="32" fillId="0" borderId="1" xfId="0" applyFont="1" applyBorder="1" applyAlignment="1">
      <alignment horizontal="center" vertical="center"/>
    </xf>
    <xf numFmtId="0" fontId="33" fillId="0" borderId="29" xfId="0" applyFont="1" applyBorder="1" applyAlignment="1">
      <alignment horizontal="left"/>
    </xf>
    <xf numFmtId="0" fontId="34" fillId="0" borderId="1" xfId="0" applyFont="1" applyBorder="1" applyAlignment="1">
      <alignment horizontal="left" vertical="center"/>
    </xf>
    <xf numFmtId="0" fontId="34" fillId="0" borderId="1" xfId="0" applyFont="1" applyBorder="1" applyAlignment="1">
      <alignment horizontal="left" vertical="top"/>
    </xf>
  </cellXfs>
  <cellStyles count="2">
    <cellStyle name="Hypertextový odkaz" xfId="1" builtinId="8"/>
    <cellStyle name="Normální" xfId="0" builtinId="0" customBuiltin="1"/>
  </cellStyles>
  <dxfs count="0"/>
  <tableStyles count="0"/>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drawing1.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2.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3.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4.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M59"/>
  <sheetViews>
    <sheetView showGridLines="0" tabSelected="1" workbookViewId="0">
      <selection activeCell="B1" sqref="B1"/>
    </sheetView>
  </sheetViews>
  <sheetFormatPr defaultRowHeight="11.25"/>
  <cols>
    <col min="1" max="1" width="8.33203125" style="1" customWidth="1"/>
    <col min="2" max="2" width="1.6640625" style="1" customWidth="1"/>
    <col min="3" max="3" width="4.1640625" style="1" customWidth="1"/>
    <col min="4" max="33" width="2.6640625" style="1" customWidth="1"/>
    <col min="34" max="34" width="3.33203125" style="1" customWidth="1"/>
    <col min="35" max="35" width="31.6640625" style="1" customWidth="1"/>
    <col min="36" max="37" width="2.5" style="1" customWidth="1"/>
    <col min="38" max="38" width="8.33203125" style="1" customWidth="1"/>
    <col min="39" max="39" width="3.33203125" style="1" customWidth="1"/>
    <col min="40" max="40" width="13.33203125" style="1" customWidth="1"/>
    <col min="41" max="41" width="7.5" style="1" customWidth="1"/>
    <col min="42" max="42" width="4.1640625" style="1" customWidth="1"/>
    <col min="43" max="43" width="15.6640625" style="1" customWidth="1"/>
    <col min="44" max="44" width="13.6640625" style="1" customWidth="1"/>
    <col min="45" max="47" width="25.83203125" style="1" hidden="1" customWidth="1"/>
    <col min="48" max="49" width="21.6640625" style="1" hidden="1" customWidth="1"/>
    <col min="50" max="51" width="25" style="1" hidden="1" customWidth="1"/>
    <col min="52" max="52" width="21.6640625" style="1" hidden="1" customWidth="1"/>
    <col min="53" max="53" width="19.1640625" style="1" hidden="1" customWidth="1"/>
    <col min="54" max="54" width="25" style="1" hidden="1" customWidth="1"/>
    <col min="55" max="55" width="21.6640625" style="1" hidden="1" customWidth="1"/>
    <col min="56" max="56" width="19.1640625" style="1" hidden="1" customWidth="1"/>
    <col min="57" max="57" width="66.5" style="1" customWidth="1"/>
    <col min="71" max="91" width="9.33203125" style="1" hidden="1"/>
  </cols>
  <sheetData>
    <row r="1" spans="1:74">
      <c r="A1" s="14" t="s">
        <v>0</v>
      </c>
      <c r="AZ1" s="14" t="s">
        <v>1</v>
      </c>
      <c r="BA1" s="14" t="s">
        <v>2</v>
      </c>
      <c r="BB1" s="14" t="s">
        <v>3</v>
      </c>
      <c r="BT1" s="14" t="s">
        <v>4</v>
      </c>
      <c r="BU1" s="14" t="s">
        <v>4</v>
      </c>
      <c r="BV1" s="14" t="s">
        <v>5</v>
      </c>
    </row>
    <row r="2" spans="1:74" s="1" customFormat="1" ht="36.950000000000003" customHeight="1">
      <c r="AR2" s="304"/>
      <c r="AS2" s="304"/>
      <c r="AT2" s="304"/>
      <c r="AU2" s="304"/>
      <c r="AV2" s="304"/>
      <c r="AW2" s="304"/>
      <c r="AX2" s="304"/>
      <c r="AY2" s="304"/>
      <c r="AZ2" s="304"/>
      <c r="BA2" s="304"/>
      <c r="BB2" s="304"/>
      <c r="BC2" s="304"/>
      <c r="BD2" s="304"/>
      <c r="BE2" s="304"/>
      <c r="BS2" s="15" t="s">
        <v>6</v>
      </c>
      <c r="BT2" s="15" t="s">
        <v>7</v>
      </c>
    </row>
    <row r="3" spans="1:74" s="1" customFormat="1" ht="6.95" customHeight="1">
      <c r="B3" s="16"/>
      <c r="C3" s="17"/>
      <c r="D3" s="17"/>
      <c r="E3" s="17"/>
      <c r="F3" s="17"/>
      <c r="G3" s="17"/>
      <c r="H3" s="17"/>
      <c r="I3" s="17"/>
      <c r="J3" s="17"/>
      <c r="K3" s="17"/>
      <c r="L3" s="17"/>
      <c r="M3" s="17"/>
      <c r="N3" s="17"/>
      <c r="O3" s="17"/>
      <c r="P3" s="17"/>
      <c r="Q3" s="17"/>
      <c r="R3" s="17"/>
      <c r="S3" s="17"/>
      <c r="T3" s="17"/>
      <c r="U3" s="17"/>
      <c r="V3" s="17"/>
      <c r="W3" s="17"/>
      <c r="X3" s="17"/>
      <c r="Y3" s="17"/>
      <c r="Z3" s="17"/>
      <c r="AA3" s="17"/>
      <c r="AB3" s="17"/>
      <c r="AC3" s="17"/>
      <c r="AD3" s="17"/>
      <c r="AE3" s="17"/>
      <c r="AF3" s="17"/>
      <c r="AG3" s="17"/>
      <c r="AH3" s="17"/>
      <c r="AI3" s="17"/>
      <c r="AJ3" s="17"/>
      <c r="AK3" s="17"/>
      <c r="AL3" s="17"/>
      <c r="AM3" s="17"/>
      <c r="AN3" s="17"/>
      <c r="AO3" s="17"/>
      <c r="AP3" s="17"/>
      <c r="AQ3" s="17"/>
      <c r="AR3" s="18"/>
      <c r="BS3" s="15" t="s">
        <v>6</v>
      </c>
      <c r="BT3" s="15" t="s">
        <v>8</v>
      </c>
    </row>
    <row r="4" spans="1:74" s="1" customFormat="1" ht="24.95" customHeight="1">
      <c r="B4" s="19"/>
      <c r="C4" s="20"/>
      <c r="D4" s="21" t="s">
        <v>9</v>
      </c>
      <c r="E4" s="20"/>
      <c r="F4" s="20"/>
      <c r="G4" s="20"/>
      <c r="H4" s="20"/>
      <c r="I4" s="20"/>
      <c r="J4" s="20"/>
      <c r="K4" s="20"/>
      <c r="L4" s="20"/>
      <c r="M4" s="20"/>
      <c r="N4" s="20"/>
      <c r="O4" s="20"/>
      <c r="P4" s="20"/>
      <c r="Q4" s="20"/>
      <c r="R4" s="20"/>
      <c r="S4" s="20"/>
      <c r="T4" s="20"/>
      <c r="U4" s="20"/>
      <c r="V4" s="20"/>
      <c r="W4" s="20"/>
      <c r="X4" s="20"/>
      <c r="Y4" s="20"/>
      <c r="Z4" s="20"/>
      <c r="AA4" s="20"/>
      <c r="AB4" s="20"/>
      <c r="AC4" s="20"/>
      <c r="AD4" s="20"/>
      <c r="AE4" s="20"/>
      <c r="AF4" s="20"/>
      <c r="AG4" s="20"/>
      <c r="AH4" s="20"/>
      <c r="AI4" s="20"/>
      <c r="AJ4" s="20"/>
      <c r="AK4" s="20"/>
      <c r="AL4" s="20"/>
      <c r="AM4" s="20"/>
      <c r="AN4" s="20"/>
      <c r="AO4" s="20"/>
      <c r="AP4" s="20"/>
      <c r="AQ4" s="20"/>
      <c r="AR4" s="18"/>
      <c r="AS4" s="22" t="s">
        <v>10</v>
      </c>
      <c r="BE4" s="23" t="s">
        <v>11</v>
      </c>
      <c r="BS4" s="15" t="s">
        <v>12</v>
      </c>
    </row>
    <row r="5" spans="1:74" s="1" customFormat="1" ht="12" customHeight="1">
      <c r="B5" s="19"/>
      <c r="C5" s="20"/>
      <c r="D5" s="24" t="s">
        <v>13</v>
      </c>
      <c r="E5" s="20"/>
      <c r="F5" s="20"/>
      <c r="G5" s="20"/>
      <c r="H5" s="20"/>
      <c r="I5" s="20"/>
      <c r="J5" s="20"/>
      <c r="K5" s="286" t="s">
        <v>14</v>
      </c>
      <c r="L5" s="287"/>
      <c r="M5" s="287"/>
      <c r="N5" s="287"/>
      <c r="O5" s="287"/>
      <c r="P5" s="287"/>
      <c r="Q5" s="287"/>
      <c r="R5" s="287"/>
      <c r="S5" s="287"/>
      <c r="T5" s="287"/>
      <c r="U5" s="287"/>
      <c r="V5" s="287"/>
      <c r="W5" s="287"/>
      <c r="X5" s="287"/>
      <c r="Y5" s="287"/>
      <c r="Z5" s="287"/>
      <c r="AA5" s="287"/>
      <c r="AB5" s="287"/>
      <c r="AC5" s="287"/>
      <c r="AD5" s="287"/>
      <c r="AE5" s="287"/>
      <c r="AF5" s="287"/>
      <c r="AG5" s="287"/>
      <c r="AH5" s="287"/>
      <c r="AI5" s="287"/>
      <c r="AJ5" s="287"/>
      <c r="AK5" s="287"/>
      <c r="AL5" s="287"/>
      <c r="AM5" s="287"/>
      <c r="AN5" s="287"/>
      <c r="AO5" s="287"/>
      <c r="AP5" s="20"/>
      <c r="AQ5" s="20"/>
      <c r="AR5" s="18"/>
      <c r="BE5" s="283" t="s">
        <v>15</v>
      </c>
      <c r="BS5" s="15" t="s">
        <v>6</v>
      </c>
    </row>
    <row r="6" spans="1:74" s="1" customFormat="1" ht="36.950000000000003" customHeight="1">
      <c r="B6" s="19"/>
      <c r="C6" s="20"/>
      <c r="D6" s="26" t="s">
        <v>16</v>
      </c>
      <c r="E6" s="20"/>
      <c r="F6" s="20"/>
      <c r="G6" s="20"/>
      <c r="H6" s="20"/>
      <c r="I6" s="20"/>
      <c r="J6" s="20"/>
      <c r="K6" s="288" t="s">
        <v>17</v>
      </c>
      <c r="L6" s="287"/>
      <c r="M6" s="287"/>
      <c r="N6" s="287"/>
      <c r="O6" s="287"/>
      <c r="P6" s="287"/>
      <c r="Q6" s="287"/>
      <c r="R6" s="287"/>
      <c r="S6" s="287"/>
      <c r="T6" s="287"/>
      <c r="U6" s="287"/>
      <c r="V6" s="287"/>
      <c r="W6" s="287"/>
      <c r="X6" s="287"/>
      <c r="Y6" s="287"/>
      <c r="Z6" s="287"/>
      <c r="AA6" s="287"/>
      <c r="AB6" s="287"/>
      <c r="AC6" s="287"/>
      <c r="AD6" s="287"/>
      <c r="AE6" s="287"/>
      <c r="AF6" s="287"/>
      <c r="AG6" s="287"/>
      <c r="AH6" s="287"/>
      <c r="AI6" s="287"/>
      <c r="AJ6" s="287"/>
      <c r="AK6" s="287"/>
      <c r="AL6" s="287"/>
      <c r="AM6" s="287"/>
      <c r="AN6" s="287"/>
      <c r="AO6" s="287"/>
      <c r="AP6" s="20"/>
      <c r="AQ6" s="20"/>
      <c r="AR6" s="18"/>
      <c r="BE6" s="284"/>
      <c r="BS6" s="15" t="s">
        <v>6</v>
      </c>
    </row>
    <row r="7" spans="1:74" s="1" customFormat="1" ht="12" customHeight="1">
      <c r="B7" s="19"/>
      <c r="C7" s="20"/>
      <c r="D7" s="27" t="s">
        <v>18</v>
      </c>
      <c r="E7" s="20"/>
      <c r="F7" s="20"/>
      <c r="G7" s="20"/>
      <c r="H7" s="20"/>
      <c r="I7" s="20"/>
      <c r="J7" s="20"/>
      <c r="K7" s="25" t="s">
        <v>19</v>
      </c>
      <c r="L7" s="20"/>
      <c r="M7" s="20"/>
      <c r="N7" s="20"/>
      <c r="O7" s="20"/>
      <c r="P7" s="20"/>
      <c r="Q7" s="20"/>
      <c r="R7" s="20"/>
      <c r="S7" s="20"/>
      <c r="T7" s="20"/>
      <c r="U7" s="20"/>
      <c r="V7" s="20"/>
      <c r="W7" s="20"/>
      <c r="X7" s="20"/>
      <c r="Y7" s="20"/>
      <c r="Z7" s="20"/>
      <c r="AA7" s="20"/>
      <c r="AB7" s="20"/>
      <c r="AC7" s="20"/>
      <c r="AD7" s="20"/>
      <c r="AE7" s="20"/>
      <c r="AF7" s="20"/>
      <c r="AG7" s="20"/>
      <c r="AH7" s="20"/>
      <c r="AI7" s="20"/>
      <c r="AJ7" s="20"/>
      <c r="AK7" s="27" t="s">
        <v>20</v>
      </c>
      <c r="AL7" s="20"/>
      <c r="AM7" s="20"/>
      <c r="AN7" s="25" t="s">
        <v>19</v>
      </c>
      <c r="AO7" s="20"/>
      <c r="AP7" s="20"/>
      <c r="AQ7" s="20"/>
      <c r="AR7" s="18"/>
      <c r="BE7" s="284"/>
      <c r="BS7" s="15" t="s">
        <v>6</v>
      </c>
    </row>
    <row r="8" spans="1:74" s="1" customFormat="1" ht="12" customHeight="1">
      <c r="B8" s="19"/>
      <c r="C8" s="20"/>
      <c r="D8" s="27" t="s">
        <v>21</v>
      </c>
      <c r="E8" s="20"/>
      <c r="F8" s="20"/>
      <c r="G8" s="20"/>
      <c r="H8" s="20"/>
      <c r="I8" s="20"/>
      <c r="J8" s="20"/>
      <c r="K8" s="25" t="s">
        <v>22</v>
      </c>
      <c r="L8" s="20"/>
      <c r="M8" s="20"/>
      <c r="N8" s="20"/>
      <c r="O8" s="20"/>
      <c r="P8" s="20"/>
      <c r="Q8" s="20"/>
      <c r="R8" s="20"/>
      <c r="S8" s="20"/>
      <c r="T8" s="20"/>
      <c r="U8" s="20"/>
      <c r="V8" s="20"/>
      <c r="W8" s="20"/>
      <c r="X8" s="20"/>
      <c r="Y8" s="20"/>
      <c r="Z8" s="20"/>
      <c r="AA8" s="20"/>
      <c r="AB8" s="20"/>
      <c r="AC8" s="20"/>
      <c r="AD8" s="20"/>
      <c r="AE8" s="20"/>
      <c r="AF8" s="20"/>
      <c r="AG8" s="20"/>
      <c r="AH8" s="20"/>
      <c r="AI8" s="20"/>
      <c r="AJ8" s="20"/>
      <c r="AK8" s="27" t="s">
        <v>23</v>
      </c>
      <c r="AL8" s="20"/>
      <c r="AM8" s="20"/>
      <c r="AN8" s="28" t="s">
        <v>29</v>
      </c>
      <c r="AO8" s="20"/>
      <c r="AP8" s="20"/>
      <c r="AQ8" s="20"/>
      <c r="AR8" s="18"/>
      <c r="BE8" s="284"/>
      <c r="BS8" s="15" t="s">
        <v>6</v>
      </c>
    </row>
    <row r="9" spans="1:74" s="1" customFormat="1" ht="14.45" customHeight="1">
      <c r="B9" s="19"/>
      <c r="C9" s="20"/>
      <c r="D9" s="20"/>
      <c r="E9" s="20"/>
      <c r="F9" s="20"/>
      <c r="G9" s="20"/>
      <c r="H9" s="20"/>
      <c r="I9" s="20"/>
      <c r="J9" s="20"/>
      <c r="K9" s="20"/>
      <c r="L9" s="20"/>
      <c r="M9" s="20"/>
      <c r="N9" s="20"/>
      <c r="O9" s="20"/>
      <c r="P9" s="20"/>
      <c r="Q9" s="20"/>
      <c r="R9" s="20"/>
      <c r="S9" s="20"/>
      <c r="T9" s="20"/>
      <c r="U9" s="20"/>
      <c r="V9" s="20"/>
      <c r="W9" s="20"/>
      <c r="X9" s="20"/>
      <c r="Y9" s="20"/>
      <c r="Z9" s="20"/>
      <c r="AA9" s="20"/>
      <c r="AB9" s="20"/>
      <c r="AC9" s="20"/>
      <c r="AD9" s="20"/>
      <c r="AE9" s="20"/>
      <c r="AF9" s="20"/>
      <c r="AG9" s="20"/>
      <c r="AH9" s="20"/>
      <c r="AI9" s="20"/>
      <c r="AJ9" s="20"/>
      <c r="AK9" s="20"/>
      <c r="AL9" s="20"/>
      <c r="AM9" s="20"/>
      <c r="AN9" s="20"/>
      <c r="AO9" s="20"/>
      <c r="AP9" s="20"/>
      <c r="AQ9" s="20"/>
      <c r="AR9" s="18"/>
      <c r="BE9" s="284"/>
      <c r="BS9" s="15" t="s">
        <v>6</v>
      </c>
    </row>
    <row r="10" spans="1:74" s="1" customFormat="1" ht="12" customHeight="1">
      <c r="B10" s="19"/>
      <c r="C10" s="20"/>
      <c r="D10" s="27" t="s">
        <v>24</v>
      </c>
      <c r="E10" s="20"/>
      <c r="F10" s="20"/>
      <c r="G10" s="20"/>
      <c r="H10" s="20"/>
      <c r="I10" s="20"/>
      <c r="J10" s="20"/>
      <c r="K10" s="20"/>
      <c r="L10" s="20"/>
      <c r="M10" s="20"/>
      <c r="N10" s="20"/>
      <c r="O10" s="20"/>
      <c r="P10" s="20"/>
      <c r="Q10" s="20"/>
      <c r="R10" s="20"/>
      <c r="S10" s="20"/>
      <c r="T10" s="20"/>
      <c r="U10" s="20"/>
      <c r="V10" s="20"/>
      <c r="W10" s="20"/>
      <c r="X10" s="20"/>
      <c r="Y10" s="20"/>
      <c r="Z10" s="20"/>
      <c r="AA10" s="20"/>
      <c r="AB10" s="20"/>
      <c r="AC10" s="20"/>
      <c r="AD10" s="20"/>
      <c r="AE10" s="20"/>
      <c r="AF10" s="20"/>
      <c r="AG10" s="20"/>
      <c r="AH10" s="20"/>
      <c r="AI10" s="20"/>
      <c r="AJ10" s="20"/>
      <c r="AK10" s="27" t="s">
        <v>25</v>
      </c>
      <c r="AL10" s="20"/>
      <c r="AM10" s="20"/>
      <c r="AN10" s="25" t="s">
        <v>19</v>
      </c>
      <c r="AO10" s="20"/>
      <c r="AP10" s="20"/>
      <c r="AQ10" s="20"/>
      <c r="AR10" s="18"/>
      <c r="BE10" s="284"/>
      <c r="BS10" s="15" t="s">
        <v>6</v>
      </c>
    </row>
    <row r="11" spans="1:74" s="1" customFormat="1" ht="18.399999999999999" customHeight="1">
      <c r="B11" s="19"/>
      <c r="C11" s="20"/>
      <c r="D11" s="20"/>
      <c r="E11" s="25" t="s">
        <v>26</v>
      </c>
      <c r="F11" s="20"/>
      <c r="G11" s="20"/>
      <c r="H11" s="20"/>
      <c r="I11" s="20"/>
      <c r="J11" s="20"/>
      <c r="K11" s="20"/>
      <c r="L11" s="20"/>
      <c r="M11" s="20"/>
      <c r="N11" s="20"/>
      <c r="O11" s="20"/>
      <c r="P11" s="20"/>
      <c r="Q11" s="20"/>
      <c r="R11" s="20"/>
      <c r="S11" s="20"/>
      <c r="T11" s="20"/>
      <c r="U11" s="20"/>
      <c r="V11" s="20"/>
      <c r="W11" s="20"/>
      <c r="X11" s="20"/>
      <c r="Y11" s="20"/>
      <c r="Z11" s="20"/>
      <c r="AA11" s="20"/>
      <c r="AB11" s="20"/>
      <c r="AC11" s="20"/>
      <c r="AD11" s="20"/>
      <c r="AE11" s="20"/>
      <c r="AF11" s="20"/>
      <c r="AG11" s="20"/>
      <c r="AH11" s="20"/>
      <c r="AI11" s="20"/>
      <c r="AJ11" s="20"/>
      <c r="AK11" s="27" t="s">
        <v>27</v>
      </c>
      <c r="AL11" s="20"/>
      <c r="AM11" s="20"/>
      <c r="AN11" s="25" t="s">
        <v>19</v>
      </c>
      <c r="AO11" s="20"/>
      <c r="AP11" s="20"/>
      <c r="AQ11" s="20"/>
      <c r="AR11" s="18"/>
      <c r="BE11" s="284"/>
      <c r="BS11" s="15" t="s">
        <v>6</v>
      </c>
    </row>
    <row r="12" spans="1:74" s="1" customFormat="1" ht="6.95" customHeight="1">
      <c r="B12" s="19"/>
      <c r="C12" s="20"/>
      <c r="D12" s="20"/>
      <c r="E12" s="20"/>
      <c r="F12" s="20"/>
      <c r="G12" s="20"/>
      <c r="H12" s="20"/>
      <c r="I12" s="20"/>
      <c r="J12" s="20"/>
      <c r="K12" s="20"/>
      <c r="L12" s="20"/>
      <c r="M12" s="20"/>
      <c r="N12" s="20"/>
      <c r="O12" s="20"/>
      <c r="P12" s="20"/>
      <c r="Q12" s="20"/>
      <c r="R12" s="20"/>
      <c r="S12" s="20"/>
      <c r="T12" s="20"/>
      <c r="U12" s="20"/>
      <c r="V12" s="20"/>
      <c r="W12" s="20"/>
      <c r="X12" s="20"/>
      <c r="Y12" s="20"/>
      <c r="Z12" s="20"/>
      <c r="AA12" s="20"/>
      <c r="AB12" s="20"/>
      <c r="AC12" s="20"/>
      <c r="AD12" s="20"/>
      <c r="AE12" s="20"/>
      <c r="AF12" s="20"/>
      <c r="AG12" s="20"/>
      <c r="AH12" s="20"/>
      <c r="AI12" s="20"/>
      <c r="AJ12" s="20"/>
      <c r="AK12" s="20"/>
      <c r="AL12" s="20"/>
      <c r="AM12" s="20"/>
      <c r="AN12" s="20"/>
      <c r="AO12" s="20"/>
      <c r="AP12" s="20"/>
      <c r="AQ12" s="20"/>
      <c r="AR12" s="18"/>
      <c r="BE12" s="284"/>
      <c r="BS12" s="15" t="s">
        <v>6</v>
      </c>
    </row>
    <row r="13" spans="1:74" s="1" customFormat="1" ht="12" customHeight="1">
      <c r="B13" s="19"/>
      <c r="C13" s="20"/>
      <c r="D13" s="27" t="s">
        <v>28</v>
      </c>
      <c r="E13" s="20"/>
      <c r="F13" s="20"/>
      <c r="G13" s="20"/>
      <c r="H13" s="20"/>
      <c r="I13" s="20"/>
      <c r="J13" s="20"/>
      <c r="K13" s="20"/>
      <c r="L13" s="20"/>
      <c r="M13" s="20"/>
      <c r="N13" s="20"/>
      <c r="O13" s="20"/>
      <c r="P13" s="20"/>
      <c r="Q13" s="20"/>
      <c r="R13" s="20"/>
      <c r="S13" s="20"/>
      <c r="T13" s="20"/>
      <c r="U13" s="20"/>
      <c r="V13" s="20"/>
      <c r="W13" s="20"/>
      <c r="X13" s="20"/>
      <c r="Y13" s="20"/>
      <c r="Z13" s="20"/>
      <c r="AA13" s="20"/>
      <c r="AB13" s="20"/>
      <c r="AC13" s="20"/>
      <c r="AD13" s="20"/>
      <c r="AE13" s="20"/>
      <c r="AF13" s="20"/>
      <c r="AG13" s="20"/>
      <c r="AH13" s="20"/>
      <c r="AI13" s="20"/>
      <c r="AJ13" s="20"/>
      <c r="AK13" s="27" t="s">
        <v>25</v>
      </c>
      <c r="AL13" s="20"/>
      <c r="AM13" s="20"/>
      <c r="AN13" s="29" t="s">
        <v>29</v>
      </c>
      <c r="AO13" s="20"/>
      <c r="AP13" s="20"/>
      <c r="AQ13" s="20"/>
      <c r="AR13" s="18"/>
      <c r="BE13" s="284"/>
      <c r="BS13" s="15" t="s">
        <v>6</v>
      </c>
    </row>
    <row r="14" spans="1:74" ht="12.75">
      <c r="B14" s="19"/>
      <c r="C14" s="20"/>
      <c r="D14" s="20"/>
      <c r="E14" s="289" t="s">
        <v>29</v>
      </c>
      <c r="F14" s="290"/>
      <c r="G14" s="290"/>
      <c r="H14" s="290"/>
      <c r="I14" s="290"/>
      <c r="J14" s="290"/>
      <c r="K14" s="290"/>
      <c r="L14" s="290"/>
      <c r="M14" s="290"/>
      <c r="N14" s="290"/>
      <c r="O14" s="290"/>
      <c r="P14" s="290"/>
      <c r="Q14" s="290"/>
      <c r="R14" s="290"/>
      <c r="S14" s="290"/>
      <c r="T14" s="290"/>
      <c r="U14" s="290"/>
      <c r="V14" s="290"/>
      <c r="W14" s="290"/>
      <c r="X14" s="290"/>
      <c r="Y14" s="290"/>
      <c r="Z14" s="290"/>
      <c r="AA14" s="290"/>
      <c r="AB14" s="290"/>
      <c r="AC14" s="290"/>
      <c r="AD14" s="290"/>
      <c r="AE14" s="290"/>
      <c r="AF14" s="290"/>
      <c r="AG14" s="290"/>
      <c r="AH14" s="290"/>
      <c r="AI14" s="290"/>
      <c r="AJ14" s="290"/>
      <c r="AK14" s="27" t="s">
        <v>27</v>
      </c>
      <c r="AL14" s="20"/>
      <c r="AM14" s="20"/>
      <c r="AN14" s="29" t="s">
        <v>29</v>
      </c>
      <c r="AO14" s="20"/>
      <c r="AP14" s="20"/>
      <c r="AQ14" s="20"/>
      <c r="AR14" s="18"/>
      <c r="BE14" s="284"/>
      <c r="BS14" s="15" t="s">
        <v>6</v>
      </c>
    </row>
    <row r="15" spans="1:74" s="1" customFormat="1" ht="6.95" customHeight="1">
      <c r="B15" s="19"/>
      <c r="C15" s="20"/>
      <c r="D15" s="20"/>
      <c r="E15" s="20"/>
      <c r="F15" s="20"/>
      <c r="G15" s="20"/>
      <c r="H15" s="20"/>
      <c r="I15" s="20"/>
      <c r="J15" s="20"/>
      <c r="K15" s="20"/>
      <c r="L15" s="20"/>
      <c r="M15" s="20"/>
      <c r="N15" s="20"/>
      <c r="O15" s="20"/>
      <c r="P15" s="20"/>
      <c r="Q15" s="20"/>
      <c r="R15" s="20"/>
      <c r="S15" s="20"/>
      <c r="T15" s="20"/>
      <c r="U15" s="20"/>
      <c r="V15" s="20"/>
      <c r="W15" s="20"/>
      <c r="X15" s="20"/>
      <c r="Y15" s="20"/>
      <c r="Z15" s="20"/>
      <c r="AA15" s="20"/>
      <c r="AB15" s="20"/>
      <c r="AC15" s="20"/>
      <c r="AD15" s="20"/>
      <c r="AE15" s="20"/>
      <c r="AF15" s="20"/>
      <c r="AG15" s="20"/>
      <c r="AH15" s="20"/>
      <c r="AI15" s="20"/>
      <c r="AJ15" s="20"/>
      <c r="AK15" s="20"/>
      <c r="AL15" s="20"/>
      <c r="AM15" s="20"/>
      <c r="AN15" s="20"/>
      <c r="AO15" s="20"/>
      <c r="AP15" s="20"/>
      <c r="AQ15" s="20"/>
      <c r="AR15" s="18"/>
      <c r="BE15" s="284"/>
      <c r="BS15" s="15" t="s">
        <v>4</v>
      </c>
    </row>
    <row r="16" spans="1:74" s="1" customFormat="1" ht="12" customHeight="1">
      <c r="B16" s="19"/>
      <c r="C16" s="20"/>
      <c r="D16" s="27" t="s">
        <v>30</v>
      </c>
      <c r="E16" s="20"/>
      <c r="F16" s="20"/>
      <c r="G16" s="20"/>
      <c r="H16" s="20"/>
      <c r="I16" s="20"/>
      <c r="J16" s="20"/>
      <c r="K16" s="20"/>
      <c r="L16" s="20"/>
      <c r="M16" s="20"/>
      <c r="N16" s="20"/>
      <c r="O16" s="20"/>
      <c r="P16" s="20"/>
      <c r="Q16" s="20"/>
      <c r="R16" s="20"/>
      <c r="S16" s="20"/>
      <c r="T16" s="20"/>
      <c r="U16" s="20"/>
      <c r="V16" s="20"/>
      <c r="W16" s="20"/>
      <c r="X16" s="20"/>
      <c r="Y16" s="20"/>
      <c r="Z16" s="20"/>
      <c r="AA16" s="20"/>
      <c r="AB16" s="20"/>
      <c r="AC16" s="20"/>
      <c r="AD16" s="20"/>
      <c r="AE16" s="20"/>
      <c r="AF16" s="20"/>
      <c r="AG16" s="20"/>
      <c r="AH16" s="20"/>
      <c r="AI16" s="20"/>
      <c r="AJ16" s="20"/>
      <c r="AK16" s="27" t="s">
        <v>25</v>
      </c>
      <c r="AL16" s="20"/>
      <c r="AM16" s="20"/>
      <c r="AN16" s="25" t="s">
        <v>19</v>
      </c>
      <c r="AO16" s="20"/>
      <c r="AP16" s="20"/>
      <c r="AQ16" s="20"/>
      <c r="AR16" s="18"/>
      <c r="BE16" s="284"/>
      <c r="BS16" s="15" t="s">
        <v>4</v>
      </c>
    </row>
    <row r="17" spans="1:71" s="1" customFormat="1" ht="18.399999999999999" customHeight="1">
      <c r="B17" s="19"/>
      <c r="C17" s="20"/>
      <c r="D17" s="20"/>
      <c r="E17" s="25" t="s">
        <v>31</v>
      </c>
      <c r="F17" s="20"/>
      <c r="G17" s="20"/>
      <c r="H17" s="20"/>
      <c r="I17" s="20"/>
      <c r="J17" s="20"/>
      <c r="K17" s="20"/>
      <c r="L17" s="20"/>
      <c r="M17" s="20"/>
      <c r="N17" s="20"/>
      <c r="O17" s="20"/>
      <c r="P17" s="20"/>
      <c r="Q17" s="20"/>
      <c r="R17" s="20"/>
      <c r="S17" s="20"/>
      <c r="T17" s="20"/>
      <c r="U17" s="20"/>
      <c r="V17" s="20"/>
      <c r="W17" s="20"/>
      <c r="X17" s="20"/>
      <c r="Y17" s="20"/>
      <c r="Z17" s="20"/>
      <c r="AA17" s="20"/>
      <c r="AB17" s="20"/>
      <c r="AC17" s="20"/>
      <c r="AD17" s="20"/>
      <c r="AE17" s="20"/>
      <c r="AF17" s="20"/>
      <c r="AG17" s="20"/>
      <c r="AH17" s="20"/>
      <c r="AI17" s="20"/>
      <c r="AJ17" s="20"/>
      <c r="AK17" s="27" t="s">
        <v>27</v>
      </c>
      <c r="AL17" s="20"/>
      <c r="AM17" s="20"/>
      <c r="AN17" s="25" t="s">
        <v>19</v>
      </c>
      <c r="AO17" s="20"/>
      <c r="AP17" s="20"/>
      <c r="AQ17" s="20"/>
      <c r="AR17" s="18"/>
      <c r="BE17" s="284"/>
      <c r="BS17" s="15" t="s">
        <v>32</v>
      </c>
    </row>
    <row r="18" spans="1:71" s="1" customFormat="1" ht="6.95" customHeight="1">
      <c r="B18" s="19"/>
      <c r="C18" s="20"/>
      <c r="D18" s="20"/>
      <c r="E18" s="20"/>
      <c r="F18" s="20"/>
      <c r="G18" s="20"/>
      <c r="H18" s="20"/>
      <c r="I18" s="20"/>
      <c r="J18" s="20"/>
      <c r="K18" s="20"/>
      <c r="L18" s="20"/>
      <c r="M18" s="20"/>
      <c r="N18" s="20"/>
      <c r="O18" s="20"/>
      <c r="P18" s="20"/>
      <c r="Q18" s="20"/>
      <c r="R18" s="20"/>
      <c r="S18" s="20"/>
      <c r="T18" s="20"/>
      <c r="U18" s="20"/>
      <c r="V18" s="20"/>
      <c r="W18" s="20"/>
      <c r="X18" s="20"/>
      <c r="Y18" s="20"/>
      <c r="Z18" s="20"/>
      <c r="AA18" s="20"/>
      <c r="AB18" s="20"/>
      <c r="AC18" s="20"/>
      <c r="AD18" s="20"/>
      <c r="AE18" s="20"/>
      <c r="AF18" s="20"/>
      <c r="AG18" s="20"/>
      <c r="AH18" s="20"/>
      <c r="AI18" s="20"/>
      <c r="AJ18" s="20"/>
      <c r="AK18" s="20"/>
      <c r="AL18" s="20"/>
      <c r="AM18" s="20"/>
      <c r="AN18" s="20"/>
      <c r="AO18" s="20"/>
      <c r="AP18" s="20"/>
      <c r="AQ18" s="20"/>
      <c r="AR18" s="18"/>
      <c r="BE18" s="284"/>
      <c r="BS18" s="15" t="s">
        <v>6</v>
      </c>
    </row>
    <row r="19" spans="1:71" s="1" customFormat="1" ht="12" customHeight="1">
      <c r="B19" s="19"/>
      <c r="C19" s="20"/>
      <c r="D19" s="27" t="s">
        <v>33</v>
      </c>
      <c r="E19" s="20"/>
      <c r="F19" s="20"/>
      <c r="G19" s="20"/>
      <c r="H19" s="20"/>
      <c r="I19" s="20"/>
      <c r="J19" s="20"/>
      <c r="K19" s="20"/>
      <c r="L19" s="20"/>
      <c r="M19" s="20"/>
      <c r="N19" s="20"/>
      <c r="O19" s="20"/>
      <c r="P19" s="20"/>
      <c r="Q19" s="20"/>
      <c r="R19" s="20"/>
      <c r="S19" s="20"/>
      <c r="T19" s="20"/>
      <c r="U19" s="20"/>
      <c r="V19" s="20"/>
      <c r="W19" s="20"/>
      <c r="X19" s="20"/>
      <c r="Y19" s="20"/>
      <c r="Z19" s="20"/>
      <c r="AA19" s="20"/>
      <c r="AB19" s="20"/>
      <c r="AC19" s="20"/>
      <c r="AD19" s="20"/>
      <c r="AE19" s="20"/>
      <c r="AF19" s="20"/>
      <c r="AG19" s="20"/>
      <c r="AH19" s="20"/>
      <c r="AI19" s="20"/>
      <c r="AJ19" s="20"/>
      <c r="AK19" s="27" t="s">
        <v>25</v>
      </c>
      <c r="AL19" s="20"/>
      <c r="AM19" s="20"/>
      <c r="AN19" s="25" t="s">
        <v>19</v>
      </c>
      <c r="AO19" s="20"/>
      <c r="AP19" s="20"/>
      <c r="AQ19" s="20"/>
      <c r="AR19" s="18"/>
      <c r="BE19" s="284"/>
      <c r="BS19" s="15" t="s">
        <v>6</v>
      </c>
    </row>
    <row r="20" spans="1:71" s="1" customFormat="1" ht="18.399999999999999" customHeight="1">
      <c r="B20" s="19"/>
      <c r="C20" s="20"/>
      <c r="D20" s="20"/>
      <c r="E20" s="25" t="s">
        <v>34</v>
      </c>
      <c r="F20" s="20"/>
      <c r="G20" s="20"/>
      <c r="H20" s="20"/>
      <c r="I20" s="20"/>
      <c r="J20" s="20"/>
      <c r="K20" s="20"/>
      <c r="L20" s="20"/>
      <c r="M20" s="20"/>
      <c r="N20" s="20"/>
      <c r="O20" s="20"/>
      <c r="P20" s="20"/>
      <c r="Q20" s="20"/>
      <c r="R20" s="20"/>
      <c r="S20" s="20"/>
      <c r="T20" s="20"/>
      <c r="U20" s="20"/>
      <c r="V20" s="20"/>
      <c r="W20" s="20"/>
      <c r="X20" s="20"/>
      <c r="Y20" s="20"/>
      <c r="Z20" s="20"/>
      <c r="AA20" s="20"/>
      <c r="AB20" s="20"/>
      <c r="AC20" s="20"/>
      <c r="AD20" s="20"/>
      <c r="AE20" s="20"/>
      <c r="AF20" s="20"/>
      <c r="AG20" s="20"/>
      <c r="AH20" s="20"/>
      <c r="AI20" s="20"/>
      <c r="AJ20" s="20"/>
      <c r="AK20" s="27" t="s">
        <v>27</v>
      </c>
      <c r="AL20" s="20"/>
      <c r="AM20" s="20"/>
      <c r="AN20" s="25" t="s">
        <v>19</v>
      </c>
      <c r="AO20" s="20"/>
      <c r="AP20" s="20"/>
      <c r="AQ20" s="20"/>
      <c r="AR20" s="18"/>
      <c r="BE20" s="284"/>
      <c r="BS20" s="15" t="s">
        <v>4</v>
      </c>
    </row>
    <row r="21" spans="1:71" s="1" customFormat="1" ht="6.95" customHeight="1">
      <c r="B21" s="19"/>
      <c r="C21" s="20"/>
      <c r="D21" s="20"/>
      <c r="E21" s="20"/>
      <c r="F21" s="20"/>
      <c r="G21" s="20"/>
      <c r="H21" s="20"/>
      <c r="I21" s="20"/>
      <c r="J21" s="20"/>
      <c r="K21" s="20"/>
      <c r="L21" s="20"/>
      <c r="M21" s="20"/>
      <c r="N21" s="20"/>
      <c r="O21" s="20"/>
      <c r="P21" s="20"/>
      <c r="Q21" s="20"/>
      <c r="R21" s="20"/>
      <c r="S21" s="20"/>
      <c r="T21" s="20"/>
      <c r="U21" s="20"/>
      <c r="V21" s="20"/>
      <c r="W21" s="20"/>
      <c r="X21" s="20"/>
      <c r="Y21" s="20"/>
      <c r="Z21" s="20"/>
      <c r="AA21" s="20"/>
      <c r="AB21" s="20"/>
      <c r="AC21" s="20"/>
      <c r="AD21" s="20"/>
      <c r="AE21" s="20"/>
      <c r="AF21" s="20"/>
      <c r="AG21" s="20"/>
      <c r="AH21" s="20"/>
      <c r="AI21" s="20"/>
      <c r="AJ21" s="20"/>
      <c r="AK21" s="20"/>
      <c r="AL21" s="20"/>
      <c r="AM21" s="20"/>
      <c r="AN21" s="20"/>
      <c r="AO21" s="20"/>
      <c r="AP21" s="20"/>
      <c r="AQ21" s="20"/>
      <c r="AR21" s="18"/>
      <c r="BE21" s="284"/>
    </row>
    <row r="22" spans="1:71" s="1" customFormat="1" ht="12" customHeight="1">
      <c r="B22" s="19"/>
      <c r="C22" s="20"/>
      <c r="D22" s="27" t="s">
        <v>35</v>
      </c>
      <c r="E22" s="20"/>
      <c r="F22" s="20"/>
      <c r="G22" s="20"/>
      <c r="H22" s="20"/>
      <c r="I22" s="20"/>
      <c r="J22" s="20"/>
      <c r="K22" s="20"/>
      <c r="L22" s="20"/>
      <c r="M22" s="20"/>
      <c r="N22" s="20"/>
      <c r="O22" s="20"/>
      <c r="P22" s="20"/>
      <c r="Q22" s="20"/>
      <c r="R22" s="20"/>
      <c r="S22" s="20"/>
      <c r="T22" s="20"/>
      <c r="U22" s="20"/>
      <c r="V22" s="20"/>
      <c r="W22" s="20"/>
      <c r="X22" s="20"/>
      <c r="Y22" s="20"/>
      <c r="Z22" s="20"/>
      <c r="AA22" s="20"/>
      <c r="AB22" s="20"/>
      <c r="AC22" s="20"/>
      <c r="AD22" s="20"/>
      <c r="AE22" s="20"/>
      <c r="AF22" s="20"/>
      <c r="AG22" s="20"/>
      <c r="AH22" s="20"/>
      <c r="AI22" s="20"/>
      <c r="AJ22" s="20"/>
      <c r="AK22" s="20"/>
      <c r="AL22" s="20"/>
      <c r="AM22" s="20"/>
      <c r="AN22" s="20"/>
      <c r="AO22" s="20"/>
      <c r="AP22" s="20"/>
      <c r="AQ22" s="20"/>
      <c r="AR22" s="18"/>
      <c r="BE22" s="284"/>
    </row>
    <row r="23" spans="1:71" s="1" customFormat="1" ht="47.25" customHeight="1">
      <c r="B23" s="19"/>
      <c r="C23" s="20"/>
      <c r="D23" s="20"/>
      <c r="E23" s="291" t="s">
        <v>36</v>
      </c>
      <c r="F23" s="291"/>
      <c r="G23" s="291"/>
      <c r="H23" s="291"/>
      <c r="I23" s="291"/>
      <c r="J23" s="291"/>
      <c r="K23" s="291"/>
      <c r="L23" s="291"/>
      <c r="M23" s="291"/>
      <c r="N23" s="291"/>
      <c r="O23" s="291"/>
      <c r="P23" s="291"/>
      <c r="Q23" s="291"/>
      <c r="R23" s="291"/>
      <c r="S23" s="291"/>
      <c r="T23" s="291"/>
      <c r="U23" s="291"/>
      <c r="V23" s="291"/>
      <c r="W23" s="291"/>
      <c r="X23" s="291"/>
      <c r="Y23" s="291"/>
      <c r="Z23" s="291"/>
      <c r="AA23" s="291"/>
      <c r="AB23" s="291"/>
      <c r="AC23" s="291"/>
      <c r="AD23" s="291"/>
      <c r="AE23" s="291"/>
      <c r="AF23" s="291"/>
      <c r="AG23" s="291"/>
      <c r="AH23" s="291"/>
      <c r="AI23" s="291"/>
      <c r="AJ23" s="291"/>
      <c r="AK23" s="291"/>
      <c r="AL23" s="291"/>
      <c r="AM23" s="291"/>
      <c r="AN23" s="291"/>
      <c r="AO23" s="20"/>
      <c r="AP23" s="20"/>
      <c r="AQ23" s="20"/>
      <c r="AR23" s="18"/>
      <c r="BE23" s="284"/>
    </row>
    <row r="24" spans="1:71" s="1" customFormat="1" ht="6.95" customHeight="1">
      <c r="B24" s="19"/>
      <c r="C24" s="20"/>
      <c r="D24" s="20"/>
      <c r="E24" s="20"/>
      <c r="F24" s="20"/>
      <c r="G24" s="20"/>
      <c r="H24" s="20"/>
      <c r="I24" s="20"/>
      <c r="J24" s="20"/>
      <c r="K24" s="20"/>
      <c r="L24" s="20"/>
      <c r="M24" s="20"/>
      <c r="N24" s="20"/>
      <c r="O24" s="20"/>
      <c r="P24" s="20"/>
      <c r="Q24" s="20"/>
      <c r="R24" s="20"/>
      <c r="S24" s="20"/>
      <c r="T24" s="20"/>
      <c r="U24" s="20"/>
      <c r="V24" s="20"/>
      <c r="W24" s="20"/>
      <c r="X24" s="20"/>
      <c r="Y24" s="20"/>
      <c r="Z24" s="20"/>
      <c r="AA24" s="20"/>
      <c r="AB24" s="20"/>
      <c r="AC24" s="20"/>
      <c r="AD24" s="20"/>
      <c r="AE24" s="20"/>
      <c r="AF24" s="20"/>
      <c r="AG24" s="20"/>
      <c r="AH24" s="20"/>
      <c r="AI24" s="20"/>
      <c r="AJ24" s="20"/>
      <c r="AK24" s="20"/>
      <c r="AL24" s="20"/>
      <c r="AM24" s="20"/>
      <c r="AN24" s="20"/>
      <c r="AO24" s="20"/>
      <c r="AP24" s="20"/>
      <c r="AQ24" s="20"/>
      <c r="AR24" s="18"/>
      <c r="BE24" s="284"/>
    </row>
    <row r="25" spans="1:71" s="1" customFormat="1" ht="6.95" customHeight="1">
      <c r="B25" s="19"/>
      <c r="C25" s="20"/>
      <c r="D25" s="31"/>
      <c r="E25" s="31"/>
      <c r="F25" s="31"/>
      <c r="G25" s="31"/>
      <c r="H25" s="31"/>
      <c r="I25" s="31"/>
      <c r="J25" s="31"/>
      <c r="K25" s="31"/>
      <c r="L25" s="31"/>
      <c r="M25" s="31"/>
      <c r="N25" s="31"/>
      <c r="O25" s="31"/>
      <c r="P25" s="31"/>
      <c r="Q25" s="31"/>
      <c r="R25" s="31"/>
      <c r="S25" s="31"/>
      <c r="T25" s="31"/>
      <c r="U25" s="31"/>
      <c r="V25" s="31"/>
      <c r="W25" s="31"/>
      <c r="X25" s="31"/>
      <c r="Y25" s="31"/>
      <c r="Z25" s="31"/>
      <c r="AA25" s="31"/>
      <c r="AB25" s="31"/>
      <c r="AC25" s="31"/>
      <c r="AD25" s="31"/>
      <c r="AE25" s="31"/>
      <c r="AF25" s="31"/>
      <c r="AG25" s="31"/>
      <c r="AH25" s="31"/>
      <c r="AI25" s="31"/>
      <c r="AJ25" s="31"/>
      <c r="AK25" s="31"/>
      <c r="AL25" s="31"/>
      <c r="AM25" s="31"/>
      <c r="AN25" s="31"/>
      <c r="AO25" s="31"/>
      <c r="AP25" s="20"/>
      <c r="AQ25" s="20"/>
      <c r="AR25" s="18"/>
      <c r="BE25" s="284"/>
    </row>
    <row r="26" spans="1:71" s="2" customFormat="1" ht="25.9" customHeight="1">
      <c r="A26" s="32"/>
      <c r="B26" s="33"/>
      <c r="C26" s="34"/>
      <c r="D26" s="35" t="s">
        <v>37</v>
      </c>
      <c r="E26" s="36"/>
      <c r="F26" s="36"/>
      <c r="G26" s="36"/>
      <c r="H26" s="36"/>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292">
        <f>ROUND(AG54,2)</f>
        <v>0</v>
      </c>
      <c r="AL26" s="293"/>
      <c r="AM26" s="293"/>
      <c r="AN26" s="293"/>
      <c r="AO26" s="293"/>
      <c r="AP26" s="34"/>
      <c r="AQ26" s="34"/>
      <c r="AR26" s="37"/>
      <c r="BE26" s="284"/>
    </row>
    <row r="27" spans="1:71" s="2" customFormat="1" ht="6.95" customHeight="1">
      <c r="A27" s="32"/>
      <c r="B27" s="33"/>
      <c r="C27" s="34"/>
      <c r="D27" s="34"/>
      <c r="E27" s="34"/>
      <c r="F27" s="34"/>
      <c r="G27" s="34"/>
      <c r="H27" s="34"/>
      <c r="I27" s="34"/>
      <c r="J27" s="34"/>
      <c r="K27" s="34"/>
      <c r="L27" s="34"/>
      <c r="M27" s="34"/>
      <c r="N27" s="34"/>
      <c r="O27" s="34"/>
      <c r="P27" s="34"/>
      <c r="Q27" s="34"/>
      <c r="R27" s="34"/>
      <c r="S27" s="34"/>
      <c r="T27" s="34"/>
      <c r="U27" s="34"/>
      <c r="V27" s="34"/>
      <c r="W27" s="34"/>
      <c r="X27" s="34"/>
      <c r="Y27" s="34"/>
      <c r="Z27" s="34"/>
      <c r="AA27" s="34"/>
      <c r="AB27" s="34"/>
      <c r="AC27" s="34"/>
      <c r="AD27" s="34"/>
      <c r="AE27" s="34"/>
      <c r="AF27" s="34"/>
      <c r="AG27" s="34"/>
      <c r="AH27" s="34"/>
      <c r="AI27" s="34"/>
      <c r="AJ27" s="34"/>
      <c r="AK27" s="34"/>
      <c r="AL27" s="34"/>
      <c r="AM27" s="34"/>
      <c r="AN27" s="34"/>
      <c r="AO27" s="34"/>
      <c r="AP27" s="34"/>
      <c r="AQ27" s="34"/>
      <c r="AR27" s="37"/>
      <c r="BE27" s="284"/>
    </row>
    <row r="28" spans="1:71" s="2" customFormat="1" ht="12.75">
      <c r="A28" s="32"/>
      <c r="B28" s="33"/>
      <c r="C28" s="34"/>
      <c r="D28" s="34"/>
      <c r="E28" s="34"/>
      <c r="F28" s="34"/>
      <c r="G28" s="34"/>
      <c r="H28" s="34"/>
      <c r="I28" s="34"/>
      <c r="J28" s="34"/>
      <c r="K28" s="34"/>
      <c r="L28" s="294" t="s">
        <v>38</v>
      </c>
      <c r="M28" s="294"/>
      <c r="N28" s="294"/>
      <c r="O28" s="294"/>
      <c r="P28" s="294"/>
      <c r="Q28" s="34"/>
      <c r="R28" s="34"/>
      <c r="S28" s="34"/>
      <c r="T28" s="34"/>
      <c r="U28" s="34"/>
      <c r="V28" s="34"/>
      <c r="W28" s="294" t="s">
        <v>39</v>
      </c>
      <c r="X28" s="294"/>
      <c r="Y28" s="294"/>
      <c r="Z28" s="294"/>
      <c r="AA28" s="294"/>
      <c r="AB28" s="294"/>
      <c r="AC28" s="294"/>
      <c r="AD28" s="294"/>
      <c r="AE28" s="294"/>
      <c r="AF28" s="34"/>
      <c r="AG28" s="34"/>
      <c r="AH28" s="34"/>
      <c r="AI28" s="34"/>
      <c r="AJ28" s="34"/>
      <c r="AK28" s="294" t="s">
        <v>40</v>
      </c>
      <c r="AL28" s="294"/>
      <c r="AM28" s="294"/>
      <c r="AN28" s="294"/>
      <c r="AO28" s="294"/>
      <c r="AP28" s="34"/>
      <c r="AQ28" s="34"/>
      <c r="AR28" s="37"/>
      <c r="BE28" s="284"/>
    </row>
    <row r="29" spans="1:71" s="3" customFormat="1" ht="14.45" customHeight="1">
      <c r="B29" s="38"/>
      <c r="C29" s="39"/>
      <c r="D29" s="27" t="s">
        <v>41</v>
      </c>
      <c r="E29" s="39"/>
      <c r="F29" s="27" t="s">
        <v>42</v>
      </c>
      <c r="G29" s="39"/>
      <c r="H29" s="39"/>
      <c r="I29" s="39"/>
      <c r="J29" s="39"/>
      <c r="K29" s="39"/>
      <c r="L29" s="282">
        <v>0.21</v>
      </c>
      <c r="M29" s="281"/>
      <c r="N29" s="281"/>
      <c r="O29" s="281"/>
      <c r="P29" s="281"/>
      <c r="Q29" s="39"/>
      <c r="R29" s="39"/>
      <c r="S29" s="39"/>
      <c r="T29" s="39"/>
      <c r="U29" s="39"/>
      <c r="V29" s="39"/>
      <c r="W29" s="280">
        <f>ROUND(AZ54, 2)</f>
        <v>0</v>
      </c>
      <c r="X29" s="281"/>
      <c r="Y29" s="281"/>
      <c r="Z29" s="281"/>
      <c r="AA29" s="281"/>
      <c r="AB29" s="281"/>
      <c r="AC29" s="281"/>
      <c r="AD29" s="281"/>
      <c r="AE29" s="281"/>
      <c r="AF29" s="39"/>
      <c r="AG29" s="39"/>
      <c r="AH29" s="39"/>
      <c r="AI29" s="39"/>
      <c r="AJ29" s="39"/>
      <c r="AK29" s="280">
        <f>ROUND(AV54, 2)</f>
        <v>0</v>
      </c>
      <c r="AL29" s="281"/>
      <c r="AM29" s="281"/>
      <c r="AN29" s="281"/>
      <c r="AO29" s="281"/>
      <c r="AP29" s="39"/>
      <c r="AQ29" s="39"/>
      <c r="AR29" s="40"/>
      <c r="BE29" s="285"/>
    </row>
    <row r="30" spans="1:71" s="3" customFormat="1" ht="14.45" customHeight="1">
      <c r="B30" s="38"/>
      <c r="C30" s="39"/>
      <c r="D30" s="39"/>
      <c r="E30" s="39"/>
      <c r="F30" s="27" t="s">
        <v>43</v>
      </c>
      <c r="G30" s="39"/>
      <c r="H30" s="39"/>
      <c r="I30" s="39"/>
      <c r="J30" s="39"/>
      <c r="K30" s="39"/>
      <c r="L30" s="282">
        <v>0.12</v>
      </c>
      <c r="M30" s="281"/>
      <c r="N30" s="281"/>
      <c r="O30" s="281"/>
      <c r="P30" s="281"/>
      <c r="Q30" s="39"/>
      <c r="R30" s="39"/>
      <c r="S30" s="39"/>
      <c r="T30" s="39"/>
      <c r="U30" s="39"/>
      <c r="V30" s="39"/>
      <c r="W30" s="280">
        <f>ROUND(BA54, 2)</f>
        <v>0</v>
      </c>
      <c r="X30" s="281"/>
      <c r="Y30" s="281"/>
      <c r="Z30" s="281"/>
      <c r="AA30" s="281"/>
      <c r="AB30" s="281"/>
      <c r="AC30" s="281"/>
      <c r="AD30" s="281"/>
      <c r="AE30" s="281"/>
      <c r="AF30" s="39"/>
      <c r="AG30" s="39"/>
      <c r="AH30" s="39"/>
      <c r="AI30" s="39"/>
      <c r="AJ30" s="39"/>
      <c r="AK30" s="280">
        <f>ROUND(AW54, 2)</f>
        <v>0</v>
      </c>
      <c r="AL30" s="281"/>
      <c r="AM30" s="281"/>
      <c r="AN30" s="281"/>
      <c r="AO30" s="281"/>
      <c r="AP30" s="39"/>
      <c r="AQ30" s="39"/>
      <c r="AR30" s="40"/>
      <c r="BE30" s="285"/>
    </row>
    <row r="31" spans="1:71" s="3" customFormat="1" ht="14.45" hidden="1" customHeight="1">
      <c r="B31" s="38"/>
      <c r="C31" s="39"/>
      <c r="D31" s="39"/>
      <c r="E31" s="39"/>
      <c r="F31" s="27" t="s">
        <v>44</v>
      </c>
      <c r="G31" s="39"/>
      <c r="H31" s="39"/>
      <c r="I31" s="39"/>
      <c r="J31" s="39"/>
      <c r="K31" s="39"/>
      <c r="L31" s="282">
        <v>0.21</v>
      </c>
      <c r="M31" s="281"/>
      <c r="N31" s="281"/>
      <c r="O31" s="281"/>
      <c r="P31" s="281"/>
      <c r="Q31" s="39"/>
      <c r="R31" s="39"/>
      <c r="S31" s="39"/>
      <c r="T31" s="39"/>
      <c r="U31" s="39"/>
      <c r="V31" s="39"/>
      <c r="W31" s="280">
        <f>ROUND(BB54, 2)</f>
        <v>0</v>
      </c>
      <c r="X31" s="281"/>
      <c r="Y31" s="281"/>
      <c r="Z31" s="281"/>
      <c r="AA31" s="281"/>
      <c r="AB31" s="281"/>
      <c r="AC31" s="281"/>
      <c r="AD31" s="281"/>
      <c r="AE31" s="281"/>
      <c r="AF31" s="39"/>
      <c r="AG31" s="39"/>
      <c r="AH31" s="39"/>
      <c r="AI31" s="39"/>
      <c r="AJ31" s="39"/>
      <c r="AK31" s="280">
        <v>0</v>
      </c>
      <c r="AL31" s="281"/>
      <c r="AM31" s="281"/>
      <c r="AN31" s="281"/>
      <c r="AO31" s="281"/>
      <c r="AP31" s="39"/>
      <c r="AQ31" s="39"/>
      <c r="AR31" s="40"/>
      <c r="BE31" s="285"/>
    </row>
    <row r="32" spans="1:71" s="3" customFormat="1" ht="14.45" hidden="1" customHeight="1">
      <c r="B32" s="38"/>
      <c r="C32" s="39"/>
      <c r="D32" s="39"/>
      <c r="E32" s="39"/>
      <c r="F32" s="27" t="s">
        <v>45</v>
      </c>
      <c r="G32" s="39"/>
      <c r="H32" s="39"/>
      <c r="I32" s="39"/>
      <c r="J32" s="39"/>
      <c r="K32" s="39"/>
      <c r="L32" s="282">
        <v>0.12</v>
      </c>
      <c r="M32" s="281"/>
      <c r="N32" s="281"/>
      <c r="O32" s="281"/>
      <c r="P32" s="281"/>
      <c r="Q32" s="39"/>
      <c r="R32" s="39"/>
      <c r="S32" s="39"/>
      <c r="T32" s="39"/>
      <c r="U32" s="39"/>
      <c r="V32" s="39"/>
      <c r="W32" s="280">
        <f>ROUND(BC54, 2)</f>
        <v>0</v>
      </c>
      <c r="X32" s="281"/>
      <c r="Y32" s="281"/>
      <c r="Z32" s="281"/>
      <c r="AA32" s="281"/>
      <c r="AB32" s="281"/>
      <c r="AC32" s="281"/>
      <c r="AD32" s="281"/>
      <c r="AE32" s="281"/>
      <c r="AF32" s="39"/>
      <c r="AG32" s="39"/>
      <c r="AH32" s="39"/>
      <c r="AI32" s="39"/>
      <c r="AJ32" s="39"/>
      <c r="AK32" s="280">
        <v>0</v>
      </c>
      <c r="AL32" s="281"/>
      <c r="AM32" s="281"/>
      <c r="AN32" s="281"/>
      <c r="AO32" s="281"/>
      <c r="AP32" s="39"/>
      <c r="AQ32" s="39"/>
      <c r="AR32" s="40"/>
      <c r="BE32" s="285"/>
    </row>
    <row r="33" spans="1:57" s="3" customFormat="1" ht="14.45" hidden="1" customHeight="1">
      <c r="B33" s="38"/>
      <c r="C33" s="39"/>
      <c r="D33" s="39"/>
      <c r="E33" s="39"/>
      <c r="F33" s="27" t="s">
        <v>46</v>
      </c>
      <c r="G33" s="39"/>
      <c r="H33" s="39"/>
      <c r="I33" s="39"/>
      <c r="J33" s="39"/>
      <c r="K33" s="39"/>
      <c r="L33" s="282">
        <v>0</v>
      </c>
      <c r="M33" s="281"/>
      <c r="N33" s="281"/>
      <c r="O33" s="281"/>
      <c r="P33" s="281"/>
      <c r="Q33" s="39"/>
      <c r="R33" s="39"/>
      <c r="S33" s="39"/>
      <c r="T33" s="39"/>
      <c r="U33" s="39"/>
      <c r="V33" s="39"/>
      <c r="W33" s="280">
        <f>ROUND(BD54, 2)</f>
        <v>0</v>
      </c>
      <c r="X33" s="281"/>
      <c r="Y33" s="281"/>
      <c r="Z33" s="281"/>
      <c r="AA33" s="281"/>
      <c r="AB33" s="281"/>
      <c r="AC33" s="281"/>
      <c r="AD33" s="281"/>
      <c r="AE33" s="281"/>
      <c r="AF33" s="39"/>
      <c r="AG33" s="39"/>
      <c r="AH33" s="39"/>
      <c r="AI33" s="39"/>
      <c r="AJ33" s="39"/>
      <c r="AK33" s="280">
        <v>0</v>
      </c>
      <c r="AL33" s="281"/>
      <c r="AM33" s="281"/>
      <c r="AN33" s="281"/>
      <c r="AO33" s="281"/>
      <c r="AP33" s="39"/>
      <c r="AQ33" s="39"/>
      <c r="AR33" s="40"/>
    </row>
    <row r="34" spans="1:57" s="2" customFormat="1" ht="6.95" customHeight="1">
      <c r="A34" s="32"/>
      <c r="B34" s="33"/>
      <c r="C34" s="34"/>
      <c r="D34" s="34"/>
      <c r="E34" s="34"/>
      <c r="F34" s="34"/>
      <c r="G34" s="34"/>
      <c r="H34" s="34"/>
      <c r="I34" s="34"/>
      <c r="J34" s="34"/>
      <c r="K34" s="34"/>
      <c r="L34" s="34"/>
      <c r="M34" s="34"/>
      <c r="N34" s="34"/>
      <c r="O34" s="34"/>
      <c r="P34" s="34"/>
      <c r="Q34" s="34"/>
      <c r="R34" s="34"/>
      <c r="S34" s="34"/>
      <c r="T34" s="34"/>
      <c r="U34" s="34"/>
      <c r="V34" s="34"/>
      <c r="W34" s="34"/>
      <c r="X34" s="34"/>
      <c r="Y34" s="34"/>
      <c r="Z34" s="34"/>
      <c r="AA34" s="34"/>
      <c r="AB34" s="34"/>
      <c r="AC34" s="34"/>
      <c r="AD34" s="34"/>
      <c r="AE34" s="34"/>
      <c r="AF34" s="34"/>
      <c r="AG34" s="34"/>
      <c r="AH34" s="34"/>
      <c r="AI34" s="34"/>
      <c r="AJ34" s="34"/>
      <c r="AK34" s="34"/>
      <c r="AL34" s="34"/>
      <c r="AM34" s="34"/>
      <c r="AN34" s="34"/>
      <c r="AO34" s="34"/>
      <c r="AP34" s="34"/>
      <c r="AQ34" s="34"/>
      <c r="AR34" s="37"/>
      <c r="BE34" s="32"/>
    </row>
    <row r="35" spans="1:57" s="2" customFormat="1" ht="25.9" customHeight="1">
      <c r="A35" s="32"/>
      <c r="B35" s="33"/>
      <c r="C35" s="41"/>
      <c r="D35" s="42" t="s">
        <v>47</v>
      </c>
      <c r="E35" s="43"/>
      <c r="F35" s="43"/>
      <c r="G35" s="43"/>
      <c r="H35" s="43"/>
      <c r="I35" s="43"/>
      <c r="J35" s="43"/>
      <c r="K35" s="43"/>
      <c r="L35" s="43"/>
      <c r="M35" s="43"/>
      <c r="N35" s="43"/>
      <c r="O35" s="43"/>
      <c r="P35" s="43"/>
      <c r="Q35" s="43"/>
      <c r="R35" s="43"/>
      <c r="S35" s="43"/>
      <c r="T35" s="44" t="s">
        <v>48</v>
      </c>
      <c r="U35" s="43"/>
      <c r="V35" s="43"/>
      <c r="W35" s="43"/>
      <c r="X35" s="316" t="s">
        <v>49</v>
      </c>
      <c r="Y35" s="317"/>
      <c r="Z35" s="317"/>
      <c r="AA35" s="317"/>
      <c r="AB35" s="317"/>
      <c r="AC35" s="43"/>
      <c r="AD35" s="43"/>
      <c r="AE35" s="43"/>
      <c r="AF35" s="43"/>
      <c r="AG35" s="43"/>
      <c r="AH35" s="43"/>
      <c r="AI35" s="43"/>
      <c r="AJ35" s="43"/>
      <c r="AK35" s="318">
        <f>SUM(AK26:AK33)</f>
        <v>0</v>
      </c>
      <c r="AL35" s="317"/>
      <c r="AM35" s="317"/>
      <c r="AN35" s="317"/>
      <c r="AO35" s="319"/>
      <c r="AP35" s="41"/>
      <c r="AQ35" s="41"/>
      <c r="AR35" s="37"/>
      <c r="BE35" s="32"/>
    </row>
    <row r="36" spans="1:57" s="2" customFormat="1" ht="6.95" customHeight="1">
      <c r="A36" s="32"/>
      <c r="B36" s="33"/>
      <c r="C36" s="34"/>
      <c r="D36" s="34"/>
      <c r="E36" s="34"/>
      <c r="F36" s="34"/>
      <c r="G36" s="34"/>
      <c r="H36" s="34"/>
      <c r="I36" s="34"/>
      <c r="J36" s="34"/>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4"/>
      <c r="AM36" s="34"/>
      <c r="AN36" s="34"/>
      <c r="AO36" s="34"/>
      <c r="AP36" s="34"/>
      <c r="AQ36" s="34"/>
      <c r="AR36" s="37"/>
      <c r="BE36" s="32"/>
    </row>
    <row r="37" spans="1:57" s="2" customFormat="1" ht="6.95" customHeight="1">
      <c r="A37" s="32"/>
      <c r="B37" s="45"/>
      <c r="C37" s="46"/>
      <c r="D37" s="46"/>
      <c r="E37" s="46"/>
      <c r="F37" s="46"/>
      <c r="G37" s="46"/>
      <c r="H37" s="46"/>
      <c r="I37" s="46"/>
      <c r="J37" s="46"/>
      <c r="K37" s="46"/>
      <c r="L37" s="46"/>
      <c r="M37" s="46"/>
      <c r="N37" s="46"/>
      <c r="O37" s="46"/>
      <c r="P37" s="46"/>
      <c r="Q37" s="46"/>
      <c r="R37" s="46"/>
      <c r="S37" s="46"/>
      <c r="T37" s="46"/>
      <c r="U37" s="46"/>
      <c r="V37" s="46"/>
      <c r="W37" s="46"/>
      <c r="X37" s="46"/>
      <c r="Y37" s="46"/>
      <c r="Z37" s="46"/>
      <c r="AA37" s="46"/>
      <c r="AB37" s="46"/>
      <c r="AC37" s="46"/>
      <c r="AD37" s="46"/>
      <c r="AE37" s="46"/>
      <c r="AF37" s="46"/>
      <c r="AG37" s="46"/>
      <c r="AH37" s="46"/>
      <c r="AI37" s="46"/>
      <c r="AJ37" s="46"/>
      <c r="AK37" s="46"/>
      <c r="AL37" s="46"/>
      <c r="AM37" s="46"/>
      <c r="AN37" s="46"/>
      <c r="AO37" s="46"/>
      <c r="AP37" s="46"/>
      <c r="AQ37" s="46"/>
      <c r="AR37" s="37"/>
      <c r="BE37" s="32"/>
    </row>
    <row r="41" spans="1:57" s="2" customFormat="1" ht="6.95" customHeight="1">
      <c r="A41" s="32"/>
      <c r="B41" s="47"/>
      <c r="C41" s="48"/>
      <c r="D41" s="48"/>
      <c r="E41" s="48"/>
      <c r="F41" s="48"/>
      <c r="G41" s="48"/>
      <c r="H41" s="48"/>
      <c r="I41" s="48"/>
      <c r="J41" s="48"/>
      <c r="K41" s="48"/>
      <c r="L41" s="48"/>
      <c r="M41" s="48"/>
      <c r="N41" s="48"/>
      <c r="O41" s="48"/>
      <c r="P41" s="48"/>
      <c r="Q41" s="48"/>
      <c r="R41" s="48"/>
      <c r="S41" s="48"/>
      <c r="T41" s="48"/>
      <c r="U41" s="48"/>
      <c r="V41" s="48"/>
      <c r="W41" s="48"/>
      <c r="X41" s="48"/>
      <c r="Y41" s="48"/>
      <c r="Z41" s="48"/>
      <c r="AA41" s="48"/>
      <c r="AB41" s="48"/>
      <c r="AC41" s="48"/>
      <c r="AD41" s="48"/>
      <c r="AE41" s="48"/>
      <c r="AF41" s="48"/>
      <c r="AG41" s="48"/>
      <c r="AH41" s="48"/>
      <c r="AI41" s="48"/>
      <c r="AJ41" s="48"/>
      <c r="AK41" s="48"/>
      <c r="AL41" s="48"/>
      <c r="AM41" s="48"/>
      <c r="AN41" s="48"/>
      <c r="AO41" s="48"/>
      <c r="AP41" s="48"/>
      <c r="AQ41" s="48"/>
      <c r="AR41" s="37"/>
      <c r="BE41" s="32"/>
    </row>
    <row r="42" spans="1:57" s="2" customFormat="1" ht="24.95" customHeight="1">
      <c r="A42" s="32"/>
      <c r="B42" s="33"/>
      <c r="C42" s="21" t="s">
        <v>50</v>
      </c>
      <c r="D42" s="34"/>
      <c r="E42" s="34"/>
      <c r="F42" s="34"/>
      <c r="G42" s="34"/>
      <c r="H42" s="34"/>
      <c r="I42" s="34"/>
      <c r="J42" s="34"/>
      <c r="K42" s="34"/>
      <c r="L42" s="34"/>
      <c r="M42" s="34"/>
      <c r="N42" s="34"/>
      <c r="O42" s="34"/>
      <c r="P42" s="34"/>
      <c r="Q42" s="34"/>
      <c r="R42" s="34"/>
      <c r="S42" s="34"/>
      <c r="T42" s="34"/>
      <c r="U42" s="34"/>
      <c r="V42" s="34"/>
      <c r="W42" s="34"/>
      <c r="X42" s="34"/>
      <c r="Y42" s="34"/>
      <c r="Z42" s="34"/>
      <c r="AA42" s="34"/>
      <c r="AB42" s="34"/>
      <c r="AC42" s="34"/>
      <c r="AD42" s="34"/>
      <c r="AE42" s="34"/>
      <c r="AF42" s="34"/>
      <c r="AG42" s="34"/>
      <c r="AH42" s="34"/>
      <c r="AI42" s="34"/>
      <c r="AJ42" s="34"/>
      <c r="AK42" s="34"/>
      <c r="AL42" s="34"/>
      <c r="AM42" s="34"/>
      <c r="AN42" s="34"/>
      <c r="AO42" s="34"/>
      <c r="AP42" s="34"/>
      <c r="AQ42" s="34"/>
      <c r="AR42" s="37"/>
      <c r="BE42" s="32"/>
    </row>
    <row r="43" spans="1:57" s="2" customFormat="1" ht="6.95" customHeight="1">
      <c r="A43" s="32"/>
      <c r="B43" s="33"/>
      <c r="C43" s="34"/>
      <c r="D43" s="34"/>
      <c r="E43" s="34"/>
      <c r="F43" s="34"/>
      <c r="G43" s="34"/>
      <c r="H43" s="34"/>
      <c r="I43" s="34"/>
      <c r="J43" s="34"/>
      <c r="K43" s="34"/>
      <c r="L43" s="34"/>
      <c r="M43" s="34"/>
      <c r="N43" s="34"/>
      <c r="O43" s="34"/>
      <c r="P43" s="34"/>
      <c r="Q43" s="34"/>
      <c r="R43" s="34"/>
      <c r="S43" s="34"/>
      <c r="T43" s="34"/>
      <c r="U43" s="34"/>
      <c r="V43" s="34"/>
      <c r="W43" s="34"/>
      <c r="X43" s="34"/>
      <c r="Y43" s="34"/>
      <c r="Z43" s="34"/>
      <c r="AA43" s="34"/>
      <c r="AB43" s="34"/>
      <c r="AC43" s="34"/>
      <c r="AD43" s="34"/>
      <c r="AE43" s="34"/>
      <c r="AF43" s="34"/>
      <c r="AG43" s="34"/>
      <c r="AH43" s="34"/>
      <c r="AI43" s="34"/>
      <c r="AJ43" s="34"/>
      <c r="AK43" s="34"/>
      <c r="AL43" s="34"/>
      <c r="AM43" s="34"/>
      <c r="AN43" s="34"/>
      <c r="AO43" s="34"/>
      <c r="AP43" s="34"/>
      <c r="AQ43" s="34"/>
      <c r="AR43" s="37"/>
      <c r="BE43" s="32"/>
    </row>
    <row r="44" spans="1:57" s="4" customFormat="1" ht="12" customHeight="1">
      <c r="B44" s="49"/>
      <c r="C44" s="27" t="s">
        <v>13</v>
      </c>
      <c r="D44" s="50"/>
      <c r="E44" s="50"/>
      <c r="F44" s="50"/>
      <c r="G44" s="50"/>
      <c r="H44" s="50"/>
      <c r="I44" s="50"/>
      <c r="J44" s="50"/>
      <c r="K44" s="50"/>
      <c r="L44" s="50" t="str">
        <f>K5</f>
        <v>00</v>
      </c>
      <c r="M44" s="50"/>
      <c r="N44" s="50"/>
      <c r="O44" s="50"/>
      <c r="P44" s="50"/>
      <c r="Q44" s="50"/>
      <c r="R44" s="50"/>
      <c r="S44" s="50"/>
      <c r="T44" s="50"/>
      <c r="U44" s="50"/>
      <c r="V44" s="50"/>
      <c r="W44" s="50"/>
      <c r="X44" s="50"/>
      <c r="Y44" s="50"/>
      <c r="Z44" s="50"/>
      <c r="AA44" s="50"/>
      <c r="AB44" s="50"/>
      <c r="AC44" s="50"/>
      <c r="AD44" s="50"/>
      <c r="AE44" s="50"/>
      <c r="AF44" s="50"/>
      <c r="AG44" s="50"/>
      <c r="AH44" s="50"/>
      <c r="AI44" s="50"/>
      <c r="AJ44" s="50"/>
      <c r="AK44" s="50"/>
      <c r="AL44" s="50"/>
      <c r="AM44" s="50"/>
      <c r="AN44" s="50"/>
      <c r="AO44" s="50"/>
      <c r="AP44" s="50"/>
      <c r="AQ44" s="50"/>
      <c r="AR44" s="51"/>
    </row>
    <row r="45" spans="1:57" s="5" customFormat="1" ht="36.950000000000003" customHeight="1">
      <c r="B45" s="52"/>
      <c r="C45" s="53" t="s">
        <v>16</v>
      </c>
      <c r="D45" s="54"/>
      <c r="E45" s="54"/>
      <c r="F45" s="54"/>
      <c r="G45" s="54"/>
      <c r="H45" s="54"/>
      <c r="I45" s="54"/>
      <c r="J45" s="54"/>
      <c r="K45" s="54"/>
      <c r="L45" s="305" t="str">
        <f>K6</f>
        <v>ZŠ Sokolov, Křižíkova 1916 - Rekonstrukce odborné učebny přírodopisu - vybavení</v>
      </c>
      <c r="M45" s="306"/>
      <c r="N45" s="306"/>
      <c r="O45" s="306"/>
      <c r="P45" s="306"/>
      <c r="Q45" s="306"/>
      <c r="R45" s="306"/>
      <c r="S45" s="306"/>
      <c r="T45" s="306"/>
      <c r="U45" s="306"/>
      <c r="V45" s="306"/>
      <c r="W45" s="306"/>
      <c r="X45" s="306"/>
      <c r="Y45" s="306"/>
      <c r="Z45" s="306"/>
      <c r="AA45" s="306"/>
      <c r="AB45" s="306"/>
      <c r="AC45" s="306"/>
      <c r="AD45" s="306"/>
      <c r="AE45" s="306"/>
      <c r="AF45" s="306"/>
      <c r="AG45" s="306"/>
      <c r="AH45" s="306"/>
      <c r="AI45" s="306"/>
      <c r="AJ45" s="306"/>
      <c r="AK45" s="306"/>
      <c r="AL45" s="306"/>
      <c r="AM45" s="306"/>
      <c r="AN45" s="306"/>
      <c r="AO45" s="306"/>
      <c r="AP45" s="54"/>
      <c r="AQ45" s="54"/>
      <c r="AR45" s="55"/>
    </row>
    <row r="46" spans="1:57" s="2" customFormat="1" ht="6.95" customHeight="1">
      <c r="A46" s="32"/>
      <c r="B46" s="33"/>
      <c r="C46" s="34"/>
      <c r="D46" s="34"/>
      <c r="E46" s="34"/>
      <c r="F46" s="34"/>
      <c r="G46" s="34"/>
      <c r="H46" s="34"/>
      <c r="I46" s="34"/>
      <c r="J46" s="34"/>
      <c r="K46" s="34"/>
      <c r="L46" s="34"/>
      <c r="M46" s="34"/>
      <c r="N46" s="34"/>
      <c r="O46" s="34"/>
      <c r="P46" s="34"/>
      <c r="Q46" s="34"/>
      <c r="R46" s="34"/>
      <c r="S46" s="34"/>
      <c r="T46" s="34"/>
      <c r="U46" s="34"/>
      <c r="V46" s="34"/>
      <c r="W46" s="34"/>
      <c r="X46" s="34"/>
      <c r="Y46" s="34"/>
      <c r="Z46" s="34"/>
      <c r="AA46" s="34"/>
      <c r="AB46" s="34"/>
      <c r="AC46" s="34"/>
      <c r="AD46" s="34"/>
      <c r="AE46" s="34"/>
      <c r="AF46" s="34"/>
      <c r="AG46" s="34"/>
      <c r="AH46" s="34"/>
      <c r="AI46" s="34"/>
      <c r="AJ46" s="34"/>
      <c r="AK46" s="34"/>
      <c r="AL46" s="34"/>
      <c r="AM46" s="34"/>
      <c r="AN46" s="34"/>
      <c r="AO46" s="34"/>
      <c r="AP46" s="34"/>
      <c r="AQ46" s="34"/>
      <c r="AR46" s="37"/>
      <c r="BE46" s="32"/>
    </row>
    <row r="47" spans="1:57" s="2" customFormat="1" ht="12" customHeight="1">
      <c r="A47" s="32"/>
      <c r="B47" s="33"/>
      <c r="C47" s="27" t="s">
        <v>21</v>
      </c>
      <c r="D47" s="34"/>
      <c r="E47" s="34"/>
      <c r="F47" s="34"/>
      <c r="G47" s="34"/>
      <c r="H47" s="34"/>
      <c r="I47" s="34"/>
      <c r="J47" s="34"/>
      <c r="K47" s="34"/>
      <c r="L47" s="56" t="str">
        <f>IF(K8="","",K8)</f>
        <v>Sokolov, Křižíkova 1916</v>
      </c>
      <c r="M47" s="34"/>
      <c r="N47" s="34"/>
      <c r="O47" s="34"/>
      <c r="P47" s="34"/>
      <c r="Q47" s="34"/>
      <c r="R47" s="34"/>
      <c r="S47" s="34"/>
      <c r="T47" s="34"/>
      <c r="U47" s="34"/>
      <c r="V47" s="34"/>
      <c r="W47" s="34"/>
      <c r="X47" s="34"/>
      <c r="Y47" s="34"/>
      <c r="Z47" s="34"/>
      <c r="AA47" s="34"/>
      <c r="AB47" s="34"/>
      <c r="AC47" s="34"/>
      <c r="AD47" s="34"/>
      <c r="AE47" s="34"/>
      <c r="AF47" s="34"/>
      <c r="AG47" s="34"/>
      <c r="AH47" s="34"/>
      <c r="AI47" s="27" t="s">
        <v>23</v>
      </c>
      <c r="AJ47" s="34"/>
      <c r="AK47" s="34"/>
      <c r="AL47" s="34"/>
      <c r="AM47" s="307" t="str">
        <f>IF(AN8= "","",AN8)</f>
        <v>Vyplň údaj</v>
      </c>
      <c r="AN47" s="307"/>
      <c r="AO47" s="34"/>
      <c r="AP47" s="34"/>
      <c r="AQ47" s="34"/>
      <c r="AR47" s="37"/>
      <c r="BE47" s="32"/>
    </row>
    <row r="48" spans="1:57" s="2" customFormat="1" ht="6.95" customHeight="1">
      <c r="A48" s="32"/>
      <c r="B48" s="33"/>
      <c r="C48" s="34"/>
      <c r="D48" s="34"/>
      <c r="E48" s="34"/>
      <c r="F48" s="34"/>
      <c r="G48" s="34"/>
      <c r="H48" s="34"/>
      <c r="I48" s="34"/>
      <c r="J48" s="34"/>
      <c r="K48" s="34"/>
      <c r="L48" s="34"/>
      <c r="M48" s="34"/>
      <c r="N48" s="34"/>
      <c r="O48" s="34"/>
      <c r="P48" s="34"/>
      <c r="Q48" s="34"/>
      <c r="R48" s="34"/>
      <c r="S48" s="34"/>
      <c r="T48" s="34"/>
      <c r="U48" s="34"/>
      <c r="V48" s="34"/>
      <c r="W48" s="34"/>
      <c r="X48" s="34"/>
      <c r="Y48" s="34"/>
      <c r="Z48" s="34"/>
      <c r="AA48" s="34"/>
      <c r="AB48" s="34"/>
      <c r="AC48" s="34"/>
      <c r="AD48" s="34"/>
      <c r="AE48" s="34"/>
      <c r="AF48" s="34"/>
      <c r="AG48" s="34"/>
      <c r="AH48" s="34"/>
      <c r="AI48" s="34"/>
      <c r="AJ48" s="34"/>
      <c r="AK48" s="34"/>
      <c r="AL48" s="34"/>
      <c r="AM48" s="34"/>
      <c r="AN48" s="34"/>
      <c r="AO48" s="34"/>
      <c r="AP48" s="34"/>
      <c r="AQ48" s="34"/>
      <c r="AR48" s="37"/>
      <c r="BE48" s="32"/>
    </row>
    <row r="49" spans="1:91" s="2" customFormat="1" ht="15.2" customHeight="1">
      <c r="A49" s="32"/>
      <c r="B49" s="33"/>
      <c r="C49" s="27" t="s">
        <v>24</v>
      </c>
      <c r="D49" s="34"/>
      <c r="E49" s="34"/>
      <c r="F49" s="34"/>
      <c r="G49" s="34"/>
      <c r="H49" s="34"/>
      <c r="I49" s="34"/>
      <c r="J49" s="34"/>
      <c r="K49" s="34"/>
      <c r="L49" s="50" t="str">
        <f>IF(E11= "","",E11)</f>
        <v>Město Sokolov</v>
      </c>
      <c r="M49" s="34"/>
      <c r="N49" s="34"/>
      <c r="O49" s="34"/>
      <c r="P49" s="34"/>
      <c r="Q49" s="34"/>
      <c r="R49" s="34"/>
      <c r="S49" s="34"/>
      <c r="T49" s="34"/>
      <c r="U49" s="34"/>
      <c r="V49" s="34"/>
      <c r="W49" s="34"/>
      <c r="X49" s="34"/>
      <c r="Y49" s="34"/>
      <c r="Z49" s="34"/>
      <c r="AA49" s="34"/>
      <c r="AB49" s="34"/>
      <c r="AC49" s="34"/>
      <c r="AD49" s="34"/>
      <c r="AE49" s="34"/>
      <c r="AF49" s="34"/>
      <c r="AG49" s="34"/>
      <c r="AH49" s="34"/>
      <c r="AI49" s="27" t="s">
        <v>30</v>
      </c>
      <c r="AJ49" s="34"/>
      <c r="AK49" s="34"/>
      <c r="AL49" s="34"/>
      <c r="AM49" s="308" t="str">
        <f>IF(E17="","",E17)</f>
        <v xml:space="preserve"> </v>
      </c>
      <c r="AN49" s="309"/>
      <c r="AO49" s="309"/>
      <c r="AP49" s="309"/>
      <c r="AQ49" s="34"/>
      <c r="AR49" s="37"/>
      <c r="AS49" s="310" t="s">
        <v>51</v>
      </c>
      <c r="AT49" s="311"/>
      <c r="AU49" s="58"/>
      <c r="AV49" s="58"/>
      <c r="AW49" s="58"/>
      <c r="AX49" s="58"/>
      <c r="AY49" s="58"/>
      <c r="AZ49" s="58"/>
      <c r="BA49" s="58"/>
      <c r="BB49" s="58"/>
      <c r="BC49" s="58"/>
      <c r="BD49" s="59"/>
      <c r="BE49" s="32"/>
    </row>
    <row r="50" spans="1:91" s="2" customFormat="1" ht="15.2" customHeight="1">
      <c r="A50" s="32"/>
      <c r="B50" s="33"/>
      <c r="C50" s="27" t="s">
        <v>28</v>
      </c>
      <c r="D50" s="34"/>
      <c r="E50" s="34"/>
      <c r="F50" s="34"/>
      <c r="G50" s="34"/>
      <c r="H50" s="34"/>
      <c r="I50" s="34"/>
      <c r="J50" s="34"/>
      <c r="K50" s="34"/>
      <c r="L50" s="50" t="str">
        <f>IF(E14= "Vyplň údaj","",E14)</f>
        <v/>
      </c>
      <c r="M50" s="34"/>
      <c r="N50" s="34"/>
      <c r="O50" s="34"/>
      <c r="P50" s="34"/>
      <c r="Q50" s="34"/>
      <c r="R50" s="34"/>
      <c r="S50" s="34"/>
      <c r="T50" s="34"/>
      <c r="U50" s="34"/>
      <c r="V50" s="34"/>
      <c r="W50" s="34"/>
      <c r="X50" s="34"/>
      <c r="Y50" s="34"/>
      <c r="Z50" s="34"/>
      <c r="AA50" s="34"/>
      <c r="AB50" s="34"/>
      <c r="AC50" s="34"/>
      <c r="AD50" s="34"/>
      <c r="AE50" s="34"/>
      <c r="AF50" s="34"/>
      <c r="AG50" s="34"/>
      <c r="AH50" s="34"/>
      <c r="AI50" s="27" t="s">
        <v>33</v>
      </c>
      <c r="AJ50" s="34"/>
      <c r="AK50" s="34"/>
      <c r="AL50" s="34"/>
      <c r="AM50" s="308" t="str">
        <f>IF(E20="","",E20)</f>
        <v>Michal Kubelka</v>
      </c>
      <c r="AN50" s="309"/>
      <c r="AO50" s="309"/>
      <c r="AP50" s="309"/>
      <c r="AQ50" s="34"/>
      <c r="AR50" s="37"/>
      <c r="AS50" s="312"/>
      <c r="AT50" s="313"/>
      <c r="AU50" s="60"/>
      <c r="AV50" s="60"/>
      <c r="AW50" s="60"/>
      <c r="AX50" s="60"/>
      <c r="AY50" s="60"/>
      <c r="AZ50" s="60"/>
      <c r="BA50" s="60"/>
      <c r="BB50" s="60"/>
      <c r="BC50" s="60"/>
      <c r="BD50" s="61"/>
      <c r="BE50" s="32"/>
    </row>
    <row r="51" spans="1:91" s="2" customFormat="1" ht="10.9" customHeight="1">
      <c r="A51" s="32"/>
      <c r="B51" s="33"/>
      <c r="C51" s="34"/>
      <c r="D51" s="34"/>
      <c r="E51" s="34"/>
      <c r="F51" s="34"/>
      <c r="G51" s="34"/>
      <c r="H51" s="34"/>
      <c r="I51" s="34"/>
      <c r="J51" s="34"/>
      <c r="K51" s="34"/>
      <c r="L51" s="34"/>
      <c r="M51" s="34"/>
      <c r="N51" s="34"/>
      <c r="O51" s="34"/>
      <c r="P51" s="34"/>
      <c r="Q51" s="34"/>
      <c r="R51" s="34"/>
      <c r="S51" s="34"/>
      <c r="T51" s="34"/>
      <c r="U51" s="34"/>
      <c r="V51" s="34"/>
      <c r="W51" s="34"/>
      <c r="X51" s="34"/>
      <c r="Y51" s="34"/>
      <c r="Z51" s="34"/>
      <c r="AA51" s="34"/>
      <c r="AB51" s="34"/>
      <c r="AC51" s="34"/>
      <c r="AD51" s="34"/>
      <c r="AE51" s="34"/>
      <c r="AF51" s="34"/>
      <c r="AG51" s="34"/>
      <c r="AH51" s="34"/>
      <c r="AI51" s="34"/>
      <c r="AJ51" s="34"/>
      <c r="AK51" s="34"/>
      <c r="AL51" s="34"/>
      <c r="AM51" s="34"/>
      <c r="AN51" s="34"/>
      <c r="AO51" s="34"/>
      <c r="AP51" s="34"/>
      <c r="AQ51" s="34"/>
      <c r="AR51" s="37"/>
      <c r="AS51" s="314"/>
      <c r="AT51" s="315"/>
      <c r="AU51" s="62"/>
      <c r="AV51" s="62"/>
      <c r="AW51" s="62"/>
      <c r="AX51" s="62"/>
      <c r="AY51" s="62"/>
      <c r="AZ51" s="62"/>
      <c r="BA51" s="62"/>
      <c r="BB51" s="62"/>
      <c r="BC51" s="62"/>
      <c r="BD51" s="63"/>
      <c r="BE51" s="32"/>
    </row>
    <row r="52" spans="1:91" s="2" customFormat="1" ht="29.25" customHeight="1">
      <c r="A52" s="32"/>
      <c r="B52" s="33"/>
      <c r="C52" s="298" t="s">
        <v>52</v>
      </c>
      <c r="D52" s="299"/>
      <c r="E52" s="299"/>
      <c r="F52" s="299"/>
      <c r="G52" s="299"/>
      <c r="H52" s="64"/>
      <c r="I52" s="300" t="s">
        <v>53</v>
      </c>
      <c r="J52" s="299"/>
      <c r="K52" s="299"/>
      <c r="L52" s="299"/>
      <c r="M52" s="299"/>
      <c r="N52" s="299"/>
      <c r="O52" s="299"/>
      <c r="P52" s="299"/>
      <c r="Q52" s="299"/>
      <c r="R52" s="299"/>
      <c r="S52" s="299"/>
      <c r="T52" s="299"/>
      <c r="U52" s="299"/>
      <c r="V52" s="299"/>
      <c r="W52" s="299"/>
      <c r="X52" s="299"/>
      <c r="Y52" s="299"/>
      <c r="Z52" s="299"/>
      <c r="AA52" s="299"/>
      <c r="AB52" s="299"/>
      <c r="AC52" s="299"/>
      <c r="AD52" s="299"/>
      <c r="AE52" s="299"/>
      <c r="AF52" s="299"/>
      <c r="AG52" s="301" t="s">
        <v>54</v>
      </c>
      <c r="AH52" s="299"/>
      <c r="AI52" s="299"/>
      <c r="AJ52" s="299"/>
      <c r="AK52" s="299"/>
      <c r="AL52" s="299"/>
      <c r="AM52" s="299"/>
      <c r="AN52" s="300" t="s">
        <v>55</v>
      </c>
      <c r="AO52" s="299"/>
      <c r="AP52" s="299"/>
      <c r="AQ52" s="65" t="s">
        <v>56</v>
      </c>
      <c r="AR52" s="37"/>
      <c r="AS52" s="66" t="s">
        <v>57</v>
      </c>
      <c r="AT52" s="67" t="s">
        <v>58</v>
      </c>
      <c r="AU52" s="67" t="s">
        <v>59</v>
      </c>
      <c r="AV52" s="67" t="s">
        <v>60</v>
      </c>
      <c r="AW52" s="67" t="s">
        <v>61</v>
      </c>
      <c r="AX52" s="67" t="s">
        <v>62</v>
      </c>
      <c r="AY52" s="67" t="s">
        <v>63</v>
      </c>
      <c r="AZ52" s="67" t="s">
        <v>64</v>
      </c>
      <c r="BA52" s="67" t="s">
        <v>65</v>
      </c>
      <c r="BB52" s="67" t="s">
        <v>66</v>
      </c>
      <c r="BC52" s="67" t="s">
        <v>67</v>
      </c>
      <c r="BD52" s="68" t="s">
        <v>68</v>
      </c>
      <c r="BE52" s="32"/>
    </row>
    <row r="53" spans="1:91" s="2" customFormat="1" ht="10.9" customHeight="1">
      <c r="A53" s="32"/>
      <c r="B53" s="33"/>
      <c r="C53" s="34"/>
      <c r="D53" s="34"/>
      <c r="E53" s="34"/>
      <c r="F53" s="34"/>
      <c r="G53" s="34"/>
      <c r="H53" s="34"/>
      <c r="I53" s="34"/>
      <c r="J53" s="34"/>
      <c r="K53" s="34"/>
      <c r="L53" s="34"/>
      <c r="M53" s="34"/>
      <c r="N53" s="34"/>
      <c r="O53" s="34"/>
      <c r="P53" s="34"/>
      <c r="Q53" s="34"/>
      <c r="R53" s="34"/>
      <c r="S53" s="34"/>
      <c r="T53" s="34"/>
      <c r="U53" s="34"/>
      <c r="V53" s="34"/>
      <c r="W53" s="34"/>
      <c r="X53" s="34"/>
      <c r="Y53" s="34"/>
      <c r="Z53" s="34"/>
      <c r="AA53" s="34"/>
      <c r="AB53" s="34"/>
      <c r="AC53" s="34"/>
      <c r="AD53" s="34"/>
      <c r="AE53" s="34"/>
      <c r="AF53" s="34"/>
      <c r="AG53" s="34"/>
      <c r="AH53" s="34"/>
      <c r="AI53" s="34"/>
      <c r="AJ53" s="34"/>
      <c r="AK53" s="34"/>
      <c r="AL53" s="34"/>
      <c r="AM53" s="34"/>
      <c r="AN53" s="34"/>
      <c r="AO53" s="34"/>
      <c r="AP53" s="34"/>
      <c r="AQ53" s="34"/>
      <c r="AR53" s="37"/>
      <c r="AS53" s="69"/>
      <c r="AT53" s="70"/>
      <c r="AU53" s="70"/>
      <c r="AV53" s="70"/>
      <c r="AW53" s="70"/>
      <c r="AX53" s="70"/>
      <c r="AY53" s="70"/>
      <c r="AZ53" s="70"/>
      <c r="BA53" s="70"/>
      <c r="BB53" s="70"/>
      <c r="BC53" s="70"/>
      <c r="BD53" s="71"/>
      <c r="BE53" s="32"/>
    </row>
    <row r="54" spans="1:91" s="6" customFormat="1" ht="32.450000000000003" customHeight="1">
      <c r="B54" s="72"/>
      <c r="C54" s="73" t="s">
        <v>69</v>
      </c>
      <c r="D54" s="74"/>
      <c r="E54" s="74"/>
      <c r="F54" s="74"/>
      <c r="G54" s="74"/>
      <c r="H54" s="74"/>
      <c r="I54" s="74"/>
      <c r="J54" s="74"/>
      <c r="K54" s="74"/>
      <c r="L54" s="74"/>
      <c r="M54" s="74"/>
      <c r="N54" s="74"/>
      <c r="O54" s="74"/>
      <c r="P54" s="74"/>
      <c r="Q54" s="74"/>
      <c r="R54" s="74"/>
      <c r="S54" s="74"/>
      <c r="T54" s="74"/>
      <c r="U54" s="74"/>
      <c r="V54" s="74"/>
      <c r="W54" s="74"/>
      <c r="X54" s="74"/>
      <c r="Y54" s="74"/>
      <c r="Z54" s="74"/>
      <c r="AA54" s="74"/>
      <c r="AB54" s="74"/>
      <c r="AC54" s="74"/>
      <c r="AD54" s="74"/>
      <c r="AE54" s="74"/>
      <c r="AF54" s="74"/>
      <c r="AG54" s="302">
        <f>ROUND(SUM(AG55:AG57),2)</f>
        <v>0</v>
      </c>
      <c r="AH54" s="302"/>
      <c r="AI54" s="302"/>
      <c r="AJ54" s="302"/>
      <c r="AK54" s="302"/>
      <c r="AL54" s="302"/>
      <c r="AM54" s="302"/>
      <c r="AN54" s="303">
        <f>SUM(AG54,AT54)</f>
        <v>0</v>
      </c>
      <c r="AO54" s="303"/>
      <c r="AP54" s="303"/>
      <c r="AQ54" s="76" t="s">
        <v>19</v>
      </c>
      <c r="AR54" s="77"/>
      <c r="AS54" s="78">
        <f>ROUND(SUM(AS55:AS57),2)</f>
        <v>0</v>
      </c>
      <c r="AT54" s="79">
        <f>ROUND(SUM(AV54:AW54),2)</f>
        <v>0</v>
      </c>
      <c r="AU54" s="80">
        <f>ROUND(SUM(AU55:AU57),5)</f>
        <v>0</v>
      </c>
      <c r="AV54" s="79">
        <f>ROUND(AZ54*L29,2)</f>
        <v>0</v>
      </c>
      <c r="AW54" s="79">
        <f>ROUND(BA54*L30,2)</f>
        <v>0</v>
      </c>
      <c r="AX54" s="79">
        <f>ROUND(BB54*L29,2)</f>
        <v>0</v>
      </c>
      <c r="AY54" s="79">
        <f>ROUND(BC54*L30,2)</f>
        <v>0</v>
      </c>
      <c r="AZ54" s="79">
        <f>ROUND(SUM(AZ55:AZ57),2)</f>
        <v>0</v>
      </c>
      <c r="BA54" s="79">
        <f>ROUND(SUM(BA55:BA57),2)</f>
        <v>0</v>
      </c>
      <c r="BB54" s="79">
        <f>ROUND(SUM(BB55:BB57),2)</f>
        <v>0</v>
      </c>
      <c r="BC54" s="79">
        <f>ROUND(SUM(BC55:BC57),2)</f>
        <v>0</v>
      </c>
      <c r="BD54" s="81">
        <f>ROUND(SUM(BD55:BD57),2)</f>
        <v>0</v>
      </c>
      <c r="BS54" s="82" t="s">
        <v>70</v>
      </c>
      <c r="BT54" s="82" t="s">
        <v>71</v>
      </c>
      <c r="BU54" s="83" t="s">
        <v>72</v>
      </c>
      <c r="BV54" s="82" t="s">
        <v>73</v>
      </c>
      <c r="BW54" s="82" t="s">
        <v>5</v>
      </c>
      <c r="BX54" s="82" t="s">
        <v>74</v>
      </c>
      <c r="CL54" s="82" t="s">
        <v>19</v>
      </c>
    </row>
    <row r="55" spans="1:91" s="7" customFormat="1" ht="16.5" customHeight="1">
      <c r="A55" s="84" t="s">
        <v>75</v>
      </c>
      <c r="B55" s="85"/>
      <c r="C55" s="86"/>
      <c r="D55" s="297" t="s">
        <v>76</v>
      </c>
      <c r="E55" s="297"/>
      <c r="F55" s="297"/>
      <c r="G55" s="297"/>
      <c r="H55" s="297"/>
      <c r="I55" s="87"/>
      <c r="J55" s="297" t="s">
        <v>77</v>
      </c>
      <c r="K55" s="297"/>
      <c r="L55" s="297"/>
      <c r="M55" s="297"/>
      <c r="N55" s="297"/>
      <c r="O55" s="297"/>
      <c r="P55" s="297"/>
      <c r="Q55" s="297"/>
      <c r="R55" s="297"/>
      <c r="S55" s="297"/>
      <c r="T55" s="297"/>
      <c r="U55" s="297"/>
      <c r="V55" s="297"/>
      <c r="W55" s="297"/>
      <c r="X55" s="297"/>
      <c r="Y55" s="297"/>
      <c r="Z55" s="297"/>
      <c r="AA55" s="297"/>
      <c r="AB55" s="297"/>
      <c r="AC55" s="297"/>
      <c r="AD55" s="297"/>
      <c r="AE55" s="297"/>
      <c r="AF55" s="297"/>
      <c r="AG55" s="295">
        <f>'01 - Nábytek'!J30</f>
        <v>0</v>
      </c>
      <c r="AH55" s="296"/>
      <c r="AI55" s="296"/>
      <c r="AJ55" s="296"/>
      <c r="AK55" s="296"/>
      <c r="AL55" s="296"/>
      <c r="AM55" s="296"/>
      <c r="AN55" s="295">
        <f>SUM(AG55,AT55)</f>
        <v>0</v>
      </c>
      <c r="AO55" s="296"/>
      <c r="AP55" s="296"/>
      <c r="AQ55" s="88" t="s">
        <v>78</v>
      </c>
      <c r="AR55" s="89"/>
      <c r="AS55" s="90">
        <v>0</v>
      </c>
      <c r="AT55" s="91">
        <f>ROUND(SUM(AV55:AW55),2)</f>
        <v>0</v>
      </c>
      <c r="AU55" s="92">
        <f>'01 - Nábytek'!P80</f>
        <v>0</v>
      </c>
      <c r="AV55" s="91">
        <f>'01 - Nábytek'!J33</f>
        <v>0</v>
      </c>
      <c r="AW55" s="91">
        <f>'01 - Nábytek'!J34</f>
        <v>0</v>
      </c>
      <c r="AX55" s="91">
        <f>'01 - Nábytek'!J35</f>
        <v>0</v>
      </c>
      <c r="AY55" s="91">
        <f>'01 - Nábytek'!J36</f>
        <v>0</v>
      </c>
      <c r="AZ55" s="91">
        <f>'01 - Nábytek'!F33</f>
        <v>0</v>
      </c>
      <c r="BA55" s="91">
        <f>'01 - Nábytek'!F34</f>
        <v>0</v>
      </c>
      <c r="BB55" s="91">
        <f>'01 - Nábytek'!F35</f>
        <v>0</v>
      </c>
      <c r="BC55" s="91">
        <f>'01 - Nábytek'!F36</f>
        <v>0</v>
      </c>
      <c r="BD55" s="93">
        <f>'01 - Nábytek'!F37</f>
        <v>0</v>
      </c>
      <c r="BT55" s="94" t="s">
        <v>79</v>
      </c>
      <c r="BV55" s="94" t="s">
        <v>73</v>
      </c>
      <c r="BW55" s="94" t="s">
        <v>80</v>
      </c>
      <c r="BX55" s="94" t="s">
        <v>5</v>
      </c>
      <c r="CL55" s="94" t="s">
        <v>19</v>
      </c>
      <c r="CM55" s="94" t="s">
        <v>81</v>
      </c>
    </row>
    <row r="56" spans="1:91" s="7" customFormat="1" ht="16.5" customHeight="1">
      <c r="A56" s="84" t="s">
        <v>75</v>
      </c>
      <c r="B56" s="85"/>
      <c r="C56" s="86"/>
      <c r="D56" s="297" t="s">
        <v>82</v>
      </c>
      <c r="E56" s="297"/>
      <c r="F56" s="297"/>
      <c r="G56" s="297"/>
      <c r="H56" s="297"/>
      <c r="I56" s="87"/>
      <c r="J56" s="297" t="s">
        <v>83</v>
      </c>
      <c r="K56" s="297"/>
      <c r="L56" s="297"/>
      <c r="M56" s="297"/>
      <c r="N56" s="297"/>
      <c r="O56" s="297"/>
      <c r="P56" s="297"/>
      <c r="Q56" s="297"/>
      <c r="R56" s="297"/>
      <c r="S56" s="297"/>
      <c r="T56" s="297"/>
      <c r="U56" s="297"/>
      <c r="V56" s="297"/>
      <c r="W56" s="297"/>
      <c r="X56" s="297"/>
      <c r="Y56" s="297"/>
      <c r="Z56" s="297"/>
      <c r="AA56" s="297"/>
      <c r="AB56" s="297"/>
      <c r="AC56" s="297"/>
      <c r="AD56" s="297"/>
      <c r="AE56" s="297"/>
      <c r="AF56" s="297"/>
      <c r="AG56" s="295">
        <f>'02 - IT vybavení'!J30</f>
        <v>0</v>
      </c>
      <c r="AH56" s="296"/>
      <c r="AI56" s="296"/>
      <c r="AJ56" s="296"/>
      <c r="AK56" s="296"/>
      <c r="AL56" s="296"/>
      <c r="AM56" s="296"/>
      <c r="AN56" s="295">
        <f>SUM(AG56,AT56)</f>
        <v>0</v>
      </c>
      <c r="AO56" s="296"/>
      <c r="AP56" s="296"/>
      <c r="AQ56" s="88" t="s">
        <v>78</v>
      </c>
      <c r="AR56" s="89"/>
      <c r="AS56" s="90">
        <v>0</v>
      </c>
      <c r="AT56" s="91">
        <f>ROUND(SUM(AV56:AW56),2)</f>
        <v>0</v>
      </c>
      <c r="AU56" s="92">
        <f>'02 - IT vybavení'!P80</f>
        <v>0</v>
      </c>
      <c r="AV56" s="91">
        <f>'02 - IT vybavení'!J33</f>
        <v>0</v>
      </c>
      <c r="AW56" s="91">
        <f>'02 - IT vybavení'!J34</f>
        <v>0</v>
      </c>
      <c r="AX56" s="91">
        <f>'02 - IT vybavení'!J35</f>
        <v>0</v>
      </c>
      <c r="AY56" s="91">
        <f>'02 - IT vybavení'!J36</f>
        <v>0</v>
      </c>
      <c r="AZ56" s="91">
        <f>'02 - IT vybavení'!F33</f>
        <v>0</v>
      </c>
      <c r="BA56" s="91">
        <f>'02 - IT vybavení'!F34</f>
        <v>0</v>
      </c>
      <c r="BB56" s="91">
        <f>'02 - IT vybavení'!F35</f>
        <v>0</v>
      </c>
      <c r="BC56" s="91">
        <f>'02 - IT vybavení'!F36</f>
        <v>0</v>
      </c>
      <c r="BD56" s="93">
        <f>'02 - IT vybavení'!F37</f>
        <v>0</v>
      </c>
      <c r="BT56" s="94" t="s">
        <v>79</v>
      </c>
      <c r="BV56" s="94" t="s">
        <v>73</v>
      </c>
      <c r="BW56" s="94" t="s">
        <v>84</v>
      </c>
      <c r="BX56" s="94" t="s">
        <v>5</v>
      </c>
      <c r="CL56" s="94" t="s">
        <v>19</v>
      </c>
      <c r="CM56" s="94" t="s">
        <v>81</v>
      </c>
    </row>
    <row r="57" spans="1:91" s="7" customFormat="1" ht="16.5" customHeight="1">
      <c r="A57" s="84" t="s">
        <v>75</v>
      </c>
      <c r="B57" s="85"/>
      <c r="C57" s="86"/>
      <c r="D57" s="297" t="s">
        <v>85</v>
      </c>
      <c r="E57" s="297"/>
      <c r="F57" s="297"/>
      <c r="G57" s="297"/>
      <c r="H57" s="297"/>
      <c r="I57" s="87"/>
      <c r="J57" s="297" t="s">
        <v>86</v>
      </c>
      <c r="K57" s="297"/>
      <c r="L57" s="297"/>
      <c r="M57" s="297"/>
      <c r="N57" s="297"/>
      <c r="O57" s="297"/>
      <c r="P57" s="297"/>
      <c r="Q57" s="297"/>
      <c r="R57" s="297"/>
      <c r="S57" s="297"/>
      <c r="T57" s="297"/>
      <c r="U57" s="297"/>
      <c r="V57" s="297"/>
      <c r="W57" s="297"/>
      <c r="X57" s="297"/>
      <c r="Y57" s="297"/>
      <c r="Z57" s="297"/>
      <c r="AA57" s="297"/>
      <c r="AB57" s="297"/>
      <c r="AC57" s="297"/>
      <c r="AD57" s="297"/>
      <c r="AE57" s="297"/>
      <c r="AF57" s="297"/>
      <c r="AG57" s="295">
        <f>'03 - Pomůcky'!J30</f>
        <v>0</v>
      </c>
      <c r="AH57" s="296"/>
      <c r="AI57" s="296"/>
      <c r="AJ57" s="296"/>
      <c r="AK57" s="296"/>
      <c r="AL57" s="296"/>
      <c r="AM57" s="296"/>
      <c r="AN57" s="295">
        <f>SUM(AG57,AT57)</f>
        <v>0</v>
      </c>
      <c r="AO57" s="296"/>
      <c r="AP57" s="296"/>
      <c r="AQ57" s="88" t="s">
        <v>78</v>
      </c>
      <c r="AR57" s="89"/>
      <c r="AS57" s="95">
        <v>0</v>
      </c>
      <c r="AT57" s="96">
        <f>ROUND(SUM(AV57:AW57),2)</f>
        <v>0</v>
      </c>
      <c r="AU57" s="97">
        <f>'03 - Pomůcky'!P80</f>
        <v>0</v>
      </c>
      <c r="AV57" s="96">
        <f>'03 - Pomůcky'!J33</f>
        <v>0</v>
      </c>
      <c r="AW57" s="96">
        <f>'03 - Pomůcky'!J34</f>
        <v>0</v>
      </c>
      <c r="AX57" s="96">
        <f>'03 - Pomůcky'!J35</f>
        <v>0</v>
      </c>
      <c r="AY57" s="96">
        <f>'03 - Pomůcky'!J36</f>
        <v>0</v>
      </c>
      <c r="AZ57" s="96">
        <f>'03 - Pomůcky'!F33</f>
        <v>0</v>
      </c>
      <c r="BA57" s="96">
        <f>'03 - Pomůcky'!F34</f>
        <v>0</v>
      </c>
      <c r="BB57" s="96">
        <f>'03 - Pomůcky'!F35</f>
        <v>0</v>
      </c>
      <c r="BC57" s="96">
        <f>'03 - Pomůcky'!F36</f>
        <v>0</v>
      </c>
      <c r="BD57" s="98">
        <f>'03 - Pomůcky'!F37</f>
        <v>0</v>
      </c>
      <c r="BT57" s="94" t="s">
        <v>79</v>
      </c>
      <c r="BV57" s="94" t="s">
        <v>73</v>
      </c>
      <c r="BW57" s="94" t="s">
        <v>87</v>
      </c>
      <c r="BX57" s="94" t="s">
        <v>5</v>
      </c>
      <c r="CL57" s="94" t="s">
        <v>19</v>
      </c>
      <c r="CM57" s="94" t="s">
        <v>81</v>
      </c>
    </row>
    <row r="58" spans="1:91" s="2" customFormat="1" ht="30" customHeight="1">
      <c r="A58" s="32"/>
      <c r="B58" s="33"/>
      <c r="C58" s="34"/>
      <c r="D58" s="34"/>
      <c r="E58" s="34"/>
      <c r="F58" s="34"/>
      <c r="G58" s="34"/>
      <c r="H58" s="34"/>
      <c r="I58" s="34"/>
      <c r="J58" s="34"/>
      <c r="K58" s="34"/>
      <c r="L58" s="34"/>
      <c r="M58" s="34"/>
      <c r="N58" s="34"/>
      <c r="O58" s="34"/>
      <c r="P58" s="34"/>
      <c r="Q58" s="34"/>
      <c r="R58" s="34"/>
      <c r="S58" s="34"/>
      <c r="T58" s="34"/>
      <c r="U58" s="34"/>
      <c r="V58" s="34"/>
      <c r="W58" s="34"/>
      <c r="X58" s="34"/>
      <c r="Y58" s="34"/>
      <c r="Z58" s="34"/>
      <c r="AA58" s="34"/>
      <c r="AB58" s="34"/>
      <c r="AC58" s="34"/>
      <c r="AD58" s="34"/>
      <c r="AE58" s="34"/>
      <c r="AF58" s="34"/>
      <c r="AG58" s="34"/>
      <c r="AH58" s="34"/>
      <c r="AI58" s="34"/>
      <c r="AJ58" s="34"/>
      <c r="AK58" s="34"/>
      <c r="AL58" s="34"/>
      <c r="AM58" s="34"/>
      <c r="AN58" s="34"/>
      <c r="AO58" s="34"/>
      <c r="AP58" s="34"/>
      <c r="AQ58" s="34"/>
      <c r="AR58" s="37"/>
      <c r="AS58" s="32"/>
      <c r="AT58" s="32"/>
      <c r="AU58" s="32"/>
      <c r="AV58" s="32"/>
      <c r="AW58" s="32"/>
      <c r="AX58" s="32"/>
      <c r="AY58" s="32"/>
      <c r="AZ58" s="32"/>
      <c r="BA58" s="32"/>
      <c r="BB58" s="32"/>
      <c r="BC58" s="32"/>
      <c r="BD58" s="32"/>
      <c r="BE58" s="32"/>
    </row>
    <row r="59" spans="1:91" s="2" customFormat="1" ht="6.95" customHeight="1">
      <c r="A59" s="32"/>
      <c r="B59" s="45"/>
      <c r="C59" s="46"/>
      <c r="D59" s="46"/>
      <c r="E59" s="46"/>
      <c r="F59" s="46"/>
      <c r="G59" s="46"/>
      <c r="H59" s="46"/>
      <c r="I59" s="46"/>
      <c r="J59" s="46"/>
      <c r="K59" s="46"/>
      <c r="L59" s="46"/>
      <c r="M59" s="46"/>
      <c r="N59" s="46"/>
      <c r="O59" s="46"/>
      <c r="P59" s="46"/>
      <c r="Q59" s="46"/>
      <c r="R59" s="46"/>
      <c r="S59" s="46"/>
      <c r="T59" s="46"/>
      <c r="U59" s="46"/>
      <c r="V59" s="46"/>
      <c r="W59" s="46"/>
      <c r="X59" s="46"/>
      <c r="Y59" s="46"/>
      <c r="Z59" s="46"/>
      <c r="AA59" s="46"/>
      <c r="AB59" s="46"/>
      <c r="AC59" s="46"/>
      <c r="AD59" s="46"/>
      <c r="AE59" s="46"/>
      <c r="AF59" s="46"/>
      <c r="AG59" s="46"/>
      <c r="AH59" s="46"/>
      <c r="AI59" s="46"/>
      <c r="AJ59" s="46"/>
      <c r="AK59" s="46"/>
      <c r="AL59" s="46"/>
      <c r="AM59" s="46"/>
      <c r="AN59" s="46"/>
      <c r="AO59" s="46"/>
      <c r="AP59" s="46"/>
      <c r="AQ59" s="46"/>
      <c r="AR59" s="37"/>
      <c r="AS59" s="32"/>
      <c r="AT59" s="32"/>
      <c r="AU59" s="32"/>
      <c r="AV59" s="32"/>
      <c r="AW59" s="32"/>
      <c r="AX59" s="32"/>
      <c r="AY59" s="32"/>
      <c r="AZ59" s="32"/>
      <c r="BA59" s="32"/>
      <c r="BB59" s="32"/>
      <c r="BC59" s="32"/>
      <c r="BD59" s="32"/>
      <c r="BE59" s="32"/>
    </row>
  </sheetData>
  <sheetProtection algorithmName="SHA-512" hashValue="seo/ftePmogMmM5SSTvs9uEjQ5hIpQpE2ALol2t/z+tuk2ilw5NsQsGjPlaiVKVcUViuTovwYD7zVhRR1DQfTg==" saltValue="GpBHE9uNg8tlyFaMZCkRQBoNwg6DT4347BVOxWQL7pV2ZROjzqaK6yCPq4isb4J0Tv60CxKGLrBIOkQzh6bNvg==" spinCount="100000" sheet="1" objects="1" scenarios="1" formatColumns="0" formatRows="0"/>
  <mergeCells count="50">
    <mergeCell ref="AR2:BE2"/>
    <mergeCell ref="AN56:AP56"/>
    <mergeCell ref="AG56:AM56"/>
    <mergeCell ref="D56:H56"/>
    <mergeCell ref="J56:AF56"/>
    <mergeCell ref="L45:AO45"/>
    <mergeCell ref="AM47:AN47"/>
    <mergeCell ref="AM49:AP49"/>
    <mergeCell ref="AS49:AT51"/>
    <mergeCell ref="AM50:AP50"/>
    <mergeCell ref="W33:AE33"/>
    <mergeCell ref="AK33:AO33"/>
    <mergeCell ref="L33:P33"/>
    <mergeCell ref="X35:AB35"/>
    <mergeCell ref="AK35:AO35"/>
    <mergeCell ref="AK31:AO31"/>
    <mergeCell ref="AN57:AP57"/>
    <mergeCell ref="AG57:AM57"/>
    <mergeCell ref="D57:H57"/>
    <mergeCell ref="J57:AF57"/>
    <mergeCell ref="C52:G52"/>
    <mergeCell ref="I52:AF52"/>
    <mergeCell ref="AG52:AM52"/>
    <mergeCell ref="AN52:AP52"/>
    <mergeCell ref="AN55:AP55"/>
    <mergeCell ref="AG55:AM55"/>
    <mergeCell ref="D55:H55"/>
    <mergeCell ref="J55:AF55"/>
    <mergeCell ref="AG54:AM54"/>
    <mergeCell ref="AN54:AP54"/>
    <mergeCell ref="BE5:BE32"/>
    <mergeCell ref="K5:AO5"/>
    <mergeCell ref="K6:AO6"/>
    <mergeCell ref="E14:AJ14"/>
    <mergeCell ref="E23:AN23"/>
    <mergeCell ref="AK26:AO26"/>
    <mergeCell ref="L28:P28"/>
    <mergeCell ref="W28:AE28"/>
    <mergeCell ref="AK28:AO28"/>
    <mergeCell ref="W29:AE29"/>
    <mergeCell ref="AK29:AO29"/>
    <mergeCell ref="L29:P29"/>
    <mergeCell ref="W30:AE30"/>
    <mergeCell ref="AK30:AO30"/>
    <mergeCell ref="L30:P30"/>
    <mergeCell ref="W31:AE31"/>
    <mergeCell ref="L31:P31"/>
    <mergeCell ref="W32:AE32"/>
    <mergeCell ref="AK32:AO32"/>
    <mergeCell ref="L32:P32"/>
  </mergeCells>
  <hyperlinks>
    <hyperlink ref="A55" location="'01 - Nábytek'!C2" display="/"/>
    <hyperlink ref="A56" location="'02 - IT vybavení'!C2" display="/"/>
    <hyperlink ref="A57" location="'03 - Pomůcky'!C2" display="/"/>
  </hyperlinks>
  <pageMargins left="0.39374999999999999" right="0.39374999999999999" top="0.39374999999999999" bottom="0.39374999999999999" header="0" footer="0"/>
  <pageSetup paperSize="9" fitToHeight="100" orientation="landscape" blackAndWhite="1"/>
  <headerFooter>
    <oddFooter>&amp;CStrana &amp;P z &amp;N</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BM93"/>
  <sheetViews>
    <sheetView showGridLines="0" topLeftCell="A68" workbookViewId="0">
      <selection activeCell="I82" sqref="I82"/>
    </sheetView>
  </sheetViews>
  <sheetFormatPr defaultRowHeight="11.25"/>
  <cols>
    <col min="1" max="1" width="8.33203125" style="1" customWidth="1"/>
    <col min="2" max="2" width="1.1640625" style="1" customWidth="1"/>
    <col min="3" max="3" width="4.1640625" style="1" customWidth="1"/>
    <col min="4" max="4" width="4.33203125" style="1" customWidth="1"/>
    <col min="5" max="5" width="17.1640625" style="1" customWidth="1"/>
    <col min="6" max="6" width="100.83203125" style="1" customWidth="1"/>
    <col min="7" max="7" width="7.5" style="1" customWidth="1"/>
    <col min="8" max="8" width="14" style="1" customWidth="1"/>
    <col min="9" max="9" width="15.83203125" style="1" customWidth="1"/>
    <col min="10" max="11" width="22.33203125" style="1" customWidth="1"/>
    <col min="12" max="12" width="9.33203125" style="1" customWidth="1"/>
    <col min="13" max="13" width="10.83203125" style="1" hidden="1" customWidth="1"/>
    <col min="14" max="14" width="9.33203125" style="1" hidden="1"/>
    <col min="15" max="20" width="14.1640625" style="1" hidden="1" customWidth="1"/>
    <col min="21" max="21" width="16.33203125" style="1" hidden="1" customWidth="1"/>
    <col min="22" max="22" width="12.33203125" style="1" customWidth="1"/>
    <col min="23" max="23" width="16.33203125" style="1" customWidth="1"/>
    <col min="24" max="24" width="12.33203125" style="1" customWidth="1"/>
    <col min="25" max="25" width="15" style="1" customWidth="1"/>
    <col min="26" max="26" width="11" style="1" customWidth="1"/>
    <col min="27" max="27" width="15" style="1" customWidth="1"/>
    <col min="28" max="28" width="16.33203125" style="1" customWidth="1"/>
    <col min="29" max="29" width="11" style="1" customWidth="1"/>
    <col min="30" max="30" width="15" style="1" customWidth="1"/>
    <col min="31" max="31" width="16.33203125" style="1" customWidth="1"/>
    <col min="44" max="65" width="9.33203125" style="1" hidden="1"/>
  </cols>
  <sheetData>
    <row r="2" spans="1:46" s="1" customFormat="1" ht="36.950000000000003" customHeight="1">
      <c r="L2" s="304"/>
      <c r="M2" s="304"/>
      <c r="N2" s="304"/>
      <c r="O2" s="304"/>
      <c r="P2" s="304"/>
      <c r="Q2" s="304"/>
      <c r="R2" s="304"/>
      <c r="S2" s="304"/>
      <c r="T2" s="304"/>
      <c r="U2" s="304"/>
      <c r="V2" s="304"/>
      <c r="AT2" s="15" t="s">
        <v>80</v>
      </c>
    </row>
    <row r="3" spans="1:46" s="1" customFormat="1" ht="6.95" customHeight="1">
      <c r="B3" s="99"/>
      <c r="C3" s="100"/>
      <c r="D3" s="100"/>
      <c r="E3" s="100"/>
      <c r="F3" s="100"/>
      <c r="G3" s="100"/>
      <c r="H3" s="100"/>
      <c r="I3" s="100"/>
      <c r="J3" s="100"/>
      <c r="K3" s="100"/>
      <c r="L3" s="18"/>
      <c r="AT3" s="15" t="s">
        <v>81</v>
      </c>
    </row>
    <row r="4" spans="1:46" s="1" customFormat="1" ht="24.95" customHeight="1">
      <c r="B4" s="18"/>
      <c r="D4" s="101" t="s">
        <v>88</v>
      </c>
      <c r="L4" s="18"/>
      <c r="M4" s="102" t="s">
        <v>10</v>
      </c>
      <c r="AT4" s="15" t="s">
        <v>4</v>
      </c>
    </row>
    <row r="5" spans="1:46" s="1" customFormat="1" ht="6.95" customHeight="1">
      <c r="B5" s="18"/>
      <c r="L5" s="18"/>
    </row>
    <row r="6" spans="1:46" s="1" customFormat="1" ht="12" customHeight="1">
      <c r="B6" s="18"/>
      <c r="D6" s="103" t="s">
        <v>16</v>
      </c>
      <c r="L6" s="18"/>
    </row>
    <row r="7" spans="1:46" s="1" customFormat="1" ht="16.5" customHeight="1">
      <c r="B7" s="18"/>
      <c r="E7" s="323" t="str">
        <f>'Rekapitulace stavby'!K6</f>
        <v>ZŠ Sokolov, Křižíkova 1916 - Rekonstrukce odborné učebny přírodopisu - vybavení</v>
      </c>
      <c r="F7" s="324"/>
      <c r="G7" s="324"/>
      <c r="H7" s="324"/>
      <c r="L7" s="18"/>
    </row>
    <row r="8" spans="1:46" s="2" customFormat="1" ht="12" customHeight="1">
      <c r="A8" s="32"/>
      <c r="B8" s="37"/>
      <c r="C8" s="32"/>
      <c r="D8" s="103" t="s">
        <v>89</v>
      </c>
      <c r="E8" s="32"/>
      <c r="F8" s="32"/>
      <c r="G8" s="32"/>
      <c r="H8" s="32"/>
      <c r="I8" s="32"/>
      <c r="J8" s="32"/>
      <c r="K8" s="32"/>
      <c r="L8" s="104"/>
      <c r="S8" s="32"/>
      <c r="T8" s="32"/>
      <c r="U8" s="32"/>
      <c r="V8" s="32"/>
      <c r="W8" s="32"/>
      <c r="X8" s="32"/>
      <c r="Y8" s="32"/>
      <c r="Z8" s="32"/>
      <c r="AA8" s="32"/>
      <c r="AB8" s="32"/>
      <c r="AC8" s="32"/>
      <c r="AD8" s="32"/>
      <c r="AE8" s="32"/>
    </row>
    <row r="9" spans="1:46" s="2" customFormat="1" ht="16.5" customHeight="1">
      <c r="A9" s="32"/>
      <c r="B9" s="37"/>
      <c r="C9" s="32"/>
      <c r="D9" s="32"/>
      <c r="E9" s="325" t="s">
        <v>90</v>
      </c>
      <c r="F9" s="326"/>
      <c r="G9" s="326"/>
      <c r="H9" s="326"/>
      <c r="I9" s="32"/>
      <c r="J9" s="32"/>
      <c r="K9" s="32"/>
      <c r="L9" s="104"/>
      <c r="S9" s="32"/>
      <c r="T9" s="32"/>
      <c r="U9" s="32"/>
      <c r="V9" s="32"/>
      <c r="W9" s="32"/>
      <c r="X9" s="32"/>
      <c r="Y9" s="32"/>
      <c r="Z9" s="32"/>
      <c r="AA9" s="32"/>
      <c r="AB9" s="32"/>
      <c r="AC9" s="32"/>
      <c r="AD9" s="32"/>
      <c r="AE9" s="32"/>
    </row>
    <row r="10" spans="1:46" s="2" customFormat="1">
      <c r="A10" s="32"/>
      <c r="B10" s="37"/>
      <c r="C10" s="32"/>
      <c r="D10" s="32"/>
      <c r="E10" s="32"/>
      <c r="F10" s="32"/>
      <c r="G10" s="32"/>
      <c r="H10" s="32"/>
      <c r="I10" s="32"/>
      <c r="J10" s="32"/>
      <c r="K10" s="32"/>
      <c r="L10" s="104"/>
      <c r="S10" s="32"/>
      <c r="T10" s="32"/>
      <c r="U10" s="32"/>
      <c r="V10" s="32"/>
      <c r="W10" s="32"/>
      <c r="X10" s="32"/>
      <c r="Y10" s="32"/>
      <c r="Z10" s="32"/>
      <c r="AA10" s="32"/>
      <c r="AB10" s="32"/>
      <c r="AC10" s="32"/>
      <c r="AD10" s="32"/>
      <c r="AE10" s="32"/>
    </row>
    <row r="11" spans="1:46" s="2" customFormat="1" ht="12" customHeight="1">
      <c r="A11" s="32"/>
      <c r="B11" s="37"/>
      <c r="C11" s="32"/>
      <c r="D11" s="103" t="s">
        <v>18</v>
      </c>
      <c r="E11" s="32"/>
      <c r="F11" s="105" t="s">
        <v>19</v>
      </c>
      <c r="G11" s="32"/>
      <c r="H11" s="32"/>
      <c r="I11" s="103" t="s">
        <v>20</v>
      </c>
      <c r="J11" s="105" t="s">
        <v>19</v>
      </c>
      <c r="K11" s="32"/>
      <c r="L11" s="104"/>
      <c r="S11" s="32"/>
      <c r="T11" s="32"/>
      <c r="U11" s="32"/>
      <c r="V11" s="32"/>
      <c r="W11" s="32"/>
      <c r="X11" s="32"/>
      <c r="Y11" s="32"/>
      <c r="Z11" s="32"/>
      <c r="AA11" s="32"/>
      <c r="AB11" s="32"/>
      <c r="AC11" s="32"/>
      <c r="AD11" s="32"/>
      <c r="AE11" s="32"/>
    </row>
    <row r="12" spans="1:46" s="2" customFormat="1" ht="12" customHeight="1">
      <c r="A12" s="32"/>
      <c r="B12" s="37"/>
      <c r="C12" s="32"/>
      <c r="D12" s="103" t="s">
        <v>21</v>
      </c>
      <c r="E12" s="32"/>
      <c r="F12" s="105" t="s">
        <v>22</v>
      </c>
      <c r="G12" s="32"/>
      <c r="H12" s="32"/>
      <c r="I12" s="103" t="s">
        <v>23</v>
      </c>
      <c r="J12" s="106" t="str">
        <f>'Rekapitulace stavby'!AN8</f>
        <v>Vyplň údaj</v>
      </c>
      <c r="K12" s="32"/>
      <c r="L12" s="104"/>
      <c r="S12" s="32"/>
      <c r="T12" s="32"/>
      <c r="U12" s="32"/>
      <c r="V12" s="32"/>
      <c r="W12" s="32"/>
      <c r="X12" s="32"/>
      <c r="Y12" s="32"/>
      <c r="Z12" s="32"/>
      <c r="AA12" s="32"/>
      <c r="AB12" s="32"/>
      <c r="AC12" s="32"/>
      <c r="AD12" s="32"/>
      <c r="AE12" s="32"/>
    </row>
    <row r="13" spans="1:46" s="2" customFormat="1" ht="10.9" customHeight="1">
      <c r="A13" s="32"/>
      <c r="B13" s="37"/>
      <c r="C13" s="32"/>
      <c r="D13" s="32"/>
      <c r="E13" s="32"/>
      <c r="F13" s="32"/>
      <c r="G13" s="32"/>
      <c r="H13" s="32"/>
      <c r="I13" s="32"/>
      <c r="J13" s="32"/>
      <c r="K13" s="32"/>
      <c r="L13" s="104"/>
      <c r="S13" s="32"/>
      <c r="T13" s="32"/>
      <c r="U13" s="32"/>
      <c r="V13" s="32"/>
      <c r="W13" s="32"/>
      <c r="X13" s="32"/>
      <c r="Y13" s="32"/>
      <c r="Z13" s="32"/>
      <c r="AA13" s="32"/>
      <c r="AB13" s="32"/>
      <c r="AC13" s="32"/>
      <c r="AD13" s="32"/>
      <c r="AE13" s="32"/>
    </row>
    <row r="14" spans="1:46" s="2" customFormat="1" ht="12" customHeight="1">
      <c r="A14" s="32"/>
      <c r="B14" s="37"/>
      <c r="C14" s="32"/>
      <c r="D14" s="103" t="s">
        <v>24</v>
      </c>
      <c r="E14" s="32"/>
      <c r="F14" s="32"/>
      <c r="G14" s="32"/>
      <c r="H14" s="32"/>
      <c r="I14" s="103" t="s">
        <v>25</v>
      </c>
      <c r="J14" s="105" t="s">
        <v>19</v>
      </c>
      <c r="K14" s="32"/>
      <c r="L14" s="104"/>
      <c r="S14" s="32"/>
      <c r="T14" s="32"/>
      <c r="U14" s="32"/>
      <c r="V14" s="32"/>
      <c r="W14" s="32"/>
      <c r="X14" s="32"/>
      <c r="Y14" s="32"/>
      <c r="Z14" s="32"/>
      <c r="AA14" s="32"/>
      <c r="AB14" s="32"/>
      <c r="AC14" s="32"/>
      <c r="AD14" s="32"/>
      <c r="AE14" s="32"/>
    </row>
    <row r="15" spans="1:46" s="2" customFormat="1" ht="18" customHeight="1">
      <c r="A15" s="32"/>
      <c r="B15" s="37"/>
      <c r="C15" s="32"/>
      <c r="D15" s="32"/>
      <c r="E15" s="105" t="s">
        <v>26</v>
      </c>
      <c r="F15" s="32"/>
      <c r="G15" s="32"/>
      <c r="H15" s="32"/>
      <c r="I15" s="103" t="s">
        <v>27</v>
      </c>
      <c r="J15" s="105" t="s">
        <v>19</v>
      </c>
      <c r="K15" s="32"/>
      <c r="L15" s="104"/>
      <c r="S15" s="32"/>
      <c r="T15" s="32"/>
      <c r="U15" s="32"/>
      <c r="V15" s="32"/>
      <c r="W15" s="32"/>
      <c r="X15" s="32"/>
      <c r="Y15" s="32"/>
      <c r="Z15" s="32"/>
      <c r="AA15" s="32"/>
      <c r="AB15" s="32"/>
      <c r="AC15" s="32"/>
      <c r="AD15" s="32"/>
      <c r="AE15" s="32"/>
    </row>
    <row r="16" spans="1:46" s="2" customFormat="1" ht="6.95" customHeight="1">
      <c r="A16" s="32"/>
      <c r="B16" s="37"/>
      <c r="C16" s="32"/>
      <c r="D16" s="32"/>
      <c r="E16" s="32"/>
      <c r="F16" s="32"/>
      <c r="G16" s="32"/>
      <c r="H16" s="32"/>
      <c r="I16" s="32"/>
      <c r="J16" s="32"/>
      <c r="K16" s="32"/>
      <c r="L16" s="104"/>
      <c r="S16" s="32"/>
      <c r="T16" s="32"/>
      <c r="U16" s="32"/>
      <c r="V16" s="32"/>
      <c r="W16" s="32"/>
      <c r="X16" s="32"/>
      <c r="Y16" s="32"/>
      <c r="Z16" s="32"/>
      <c r="AA16" s="32"/>
      <c r="AB16" s="32"/>
      <c r="AC16" s="32"/>
      <c r="AD16" s="32"/>
      <c r="AE16" s="32"/>
    </row>
    <row r="17" spans="1:31" s="2" customFormat="1" ht="12" customHeight="1">
      <c r="A17" s="32"/>
      <c r="B17" s="37"/>
      <c r="C17" s="32"/>
      <c r="D17" s="103" t="s">
        <v>28</v>
      </c>
      <c r="E17" s="32"/>
      <c r="F17" s="32"/>
      <c r="G17" s="32"/>
      <c r="H17" s="32"/>
      <c r="I17" s="103" t="s">
        <v>25</v>
      </c>
      <c r="J17" s="28" t="str">
        <f>'Rekapitulace stavby'!AN13</f>
        <v>Vyplň údaj</v>
      </c>
      <c r="K17" s="32"/>
      <c r="L17" s="104"/>
      <c r="S17" s="32"/>
      <c r="T17" s="32"/>
      <c r="U17" s="32"/>
      <c r="V17" s="32"/>
      <c r="W17" s="32"/>
      <c r="X17" s="32"/>
      <c r="Y17" s="32"/>
      <c r="Z17" s="32"/>
      <c r="AA17" s="32"/>
      <c r="AB17" s="32"/>
      <c r="AC17" s="32"/>
      <c r="AD17" s="32"/>
      <c r="AE17" s="32"/>
    </row>
    <row r="18" spans="1:31" s="2" customFormat="1" ht="18" customHeight="1">
      <c r="A18" s="32"/>
      <c r="B18" s="37"/>
      <c r="C18" s="32"/>
      <c r="D18" s="32"/>
      <c r="E18" s="327" t="str">
        <f>'Rekapitulace stavby'!E14</f>
        <v>Vyplň údaj</v>
      </c>
      <c r="F18" s="328"/>
      <c r="G18" s="328"/>
      <c r="H18" s="328"/>
      <c r="I18" s="103" t="s">
        <v>27</v>
      </c>
      <c r="J18" s="28" t="str">
        <f>'Rekapitulace stavby'!AN14</f>
        <v>Vyplň údaj</v>
      </c>
      <c r="K18" s="32"/>
      <c r="L18" s="104"/>
      <c r="S18" s="32"/>
      <c r="T18" s="32"/>
      <c r="U18" s="32"/>
      <c r="V18" s="32"/>
      <c r="W18" s="32"/>
      <c r="X18" s="32"/>
      <c r="Y18" s="32"/>
      <c r="Z18" s="32"/>
      <c r="AA18" s="32"/>
      <c r="AB18" s="32"/>
      <c r="AC18" s="32"/>
      <c r="AD18" s="32"/>
      <c r="AE18" s="32"/>
    </row>
    <row r="19" spans="1:31" s="2" customFormat="1" ht="6.95" customHeight="1">
      <c r="A19" s="32"/>
      <c r="B19" s="37"/>
      <c r="C19" s="32"/>
      <c r="D19" s="32"/>
      <c r="E19" s="32"/>
      <c r="F19" s="32"/>
      <c r="G19" s="32"/>
      <c r="H19" s="32"/>
      <c r="I19" s="32"/>
      <c r="J19" s="32"/>
      <c r="K19" s="32"/>
      <c r="L19" s="104"/>
      <c r="S19" s="32"/>
      <c r="T19" s="32"/>
      <c r="U19" s="32"/>
      <c r="V19" s="32"/>
      <c r="W19" s="32"/>
      <c r="X19" s="32"/>
      <c r="Y19" s="32"/>
      <c r="Z19" s="32"/>
      <c r="AA19" s="32"/>
      <c r="AB19" s="32"/>
      <c r="AC19" s="32"/>
      <c r="AD19" s="32"/>
      <c r="AE19" s="32"/>
    </row>
    <row r="20" spans="1:31" s="2" customFormat="1" ht="12" customHeight="1">
      <c r="A20" s="32"/>
      <c r="B20" s="37"/>
      <c r="C20" s="32"/>
      <c r="D20" s="103" t="s">
        <v>30</v>
      </c>
      <c r="E20" s="32"/>
      <c r="F20" s="32"/>
      <c r="G20" s="32"/>
      <c r="H20" s="32"/>
      <c r="I20" s="103" t="s">
        <v>25</v>
      </c>
      <c r="J20" s="105" t="str">
        <f>IF('Rekapitulace stavby'!AN16="","",'Rekapitulace stavby'!AN16)</f>
        <v/>
      </c>
      <c r="K20" s="32"/>
      <c r="L20" s="104"/>
      <c r="S20" s="32"/>
      <c r="T20" s="32"/>
      <c r="U20" s="32"/>
      <c r="V20" s="32"/>
      <c r="W20" s="32"/>
      <c r="X20" s="32"/>
      <c r="Y20" s="32"/>
      <c r="Z20" s="32"/>
      <c r="AA20" s="32"/>
      <c r="AB20" s="32"/>
      <c r="AC20" s="32"/>
      <c r="AD20" s="32"/>
      <c r="AE20" s="32"/>
    </row>
    <row r="21" spans="1:31" s="2" customFormat="1" ht="18" customHeight="1">
      <c r="A21" s="32"/>
      <c r="B21" s="37"/>
      <c r="C21" s="32"/>
      <c r="D21" s="32"/>
      <c r="E21" s="105" t="str">
        <f>IF('Rekapitulace stavby'!E17="","",'Rekapitulace stavby'!E17)</f>
        <v xml:space="preserve"> </v>
      </c>
      <c r="F21" s="32"/>
      <c r="G21" s="32"/>
      <c r="H21" s="32"/>
      <c r="I21" s="103" t="s">
        <v>27</v>
      </c>
      <c r="J21" s="105" t="str">
        <f>IF('Rekapitulace stavby'!AN17="","",'Rekapitulace stavby'!AN17)</f>
        <v/>
      </c>
      <c r="K21" s="32"/>
      <c r="L21" s="104"/>
      <c r="S21" s="32"/>
      <c r="T21" s="32"/>
      <c r="U21" s="32"/>
      <c r="V21" s="32"/>
      <c r="W21" s="32"/>
      <c r="X21" s="32"/>
      <c r="Y21" s="32"/>
      <c r="Z21" s="32"/>
      <c r="AA21" s="32"/>
      <c r="AB21" s="32"/>
      <c r="AC21" s="32"/>
      <c r="AD21" s="32"/>
      <c r="AE21" s="32"/>
    </row>
    <row r="22" spans="1:31" s="2" customFormat="1" ht="6.95" customHeight="1">
      <c r="A22" s="32"/>
      <c r="B22" s="37"/>
      <c r="C22" s="32"/>
      <c r="D22" s="32"/>
      <c r="E22" s="32"/>
      <c r="F22" s="32"/>
      <c r="G22" s="32"/>
      <c r="H22" s="32"/>
      <c r="I22" s="32"/>
      <c r="J22" s="32"/>
      <c r="K22" s="32"/>
      <c r="L22" s="104"/>
      <c r="S22" s="32"/>
      <c r="T22" s="32"/>
      <c r="U22" s="32"/>
      <c r="V22" s="32"/>
      <c r="W22" s="32"/>
      <c r="X22" s="32"/>
      <c r="Y22" s="32"/>
      <c r="Z22" s="32"/>
      <c r="AA22" s="32"/>
      <c r="AB22" s="32"/>
      <c r="AC22" s="32"/>
      <c r="AD22" s="32"/>
      <c r="AE22" s="32"/>
    </row>
    <row r="23" spans="1:31" s="2" customFormat="1" ht="12" customHeight="1">
      <c r="A23" s="32"/>
      <c r="B23" s="37"/>
      <c r="C23" s="32"/>
      <c r="D23" s="103" t="s">
        <v>33</v>
      </c>
      <c r="E23" s="32"/>
      <c r="F23" s="32"/>
      <c r="G23" s="32"/>
      <c r="H23" s="32"/>
      <c r="I23" s="103" t="s">
        <v>25</v>
      </c>
      <c r="J23" s="105" t="s">
        <v>19</v>
      </c>
      <c r="K23" s="32"/>
      <c r="L23" s="104"/>
      <c r="S23" s="32"/>
      <c r="T23" s="32"/>
      <c r="U23" s="32"/>
      <c r="V23" s="32"/>
      <c r="W23" s="32"/>
      <c r="X23" s="32"/>
      <c r="Y23" s="32"/>
      <c r="Z23" s="32"/>
      <c r="AA23" s="32"/>
      <c r="AB23" s="32"/>
      <c r="AC23" s="32"/>
      <c r="AD23" s="32"/>
      <c r="AE23" s="32"/>
    </row>
    <row r="24" spans="1:31" s="2" customFormat="1" ht="18" customHeight="1">
      <c r="A24" s="32"/>
      <c r="B24" s="37"/>
      <c r="C24" s="32"/>
      <c r="D24" s="32"/>
      <c r="E24" s="105" t="s">
        <v>34</v>
      </c>
      <c r="F24" s="32"/>
      <c r="G24" s="32"/>
      <c r="H24" s="32"/>
      <c r="I24" s="103" t="s">
        <v>27</v>
      </c>
      <c r="J24" s="105" t="s">
        <v>19</v>
      </c>
      <c r="K24" s="32"/>
      <c r="L24" s="104"/>
      <c r="S24" s="32"/>
      <c r="T24" s="32"/>
      <c r="U24" s="32"/>
      <c r="V24" s="32"/>
      <c r="W24" s="32"/>
      <c r="X24" s="32"/>
      <c r="Y24" s="32"/>
      <c r="Z24" s="32"/>
      <c r="AA24" s="32"/>
      <c r="AB24" s="32"/>
      <c r="AC24" s="32"/>
      <c r="AD24" s="32"/>
      <c r="AE24" s="32"/>
    </row>
    <row r="25" spans="1:31" s="2" customFormat="1" ht="6.95" customHeight="1">
      <c r="A25" s="32"/>
      <c r="B25" s="37"/>
      <c r="C25" s="32"/>
      <c r="D25" s="32"/>
      <c r="E25" s="32"/>
      <c r="F25" s="32"/>
      <c r="G25" s="32"/>
      <c r="H25" s="32"/>
      <c r="I25" s="32"/>
      <c r="J25" s="32"/>
      <c r="K25" s="32"/>
      <c r="L25" s="104"/>
      <c r="S25" s="32"/>
      <c r="T25" s="32"/>
      <c r="U25" s="32"/>
      <c r="V25" s="32"/>
      <c r="W25" s="32"/>
      <c r="X25" s="32"/>
      <c r="Y25" s="32"/>
      <c r="Z25" s="32"/>
      <c r="AA25" s="32"/>
      <c r="AB25" s="32"/>
      <c r="AC25" s="32"/>
      <c r="AD25" s="32"/>
      <c r="AE25" s="32"/>
    </row>
    <row r="26" spans="1:31" s="2" customFormat="1" ht="12" customHeight="1">
      <c r="A26" s="32"/>
      <c r="B26" s="37"/>
      <c r="C26" s="32"/>
      <c r="D26" s="103" t="s">
        <v>35</v>
      </c>
      <c r="E26" s="32"/>
      <c r="F26" s="32"/>
      <c r="G26" s="32"/>
      <c r="H26" s="32"/>
      <c r="I26" s="32"/>
      <c r="J26" s="32"/>
      <c r="K26" s="32"/>
      <c r="L26" s="104"/>
      <c r="S26" s="32"/>
      <c r="T26" s="32"/>
      <c r="U26" s="32"/>
      <c r="V26" s="32"/>
      <c r="W26" s="32"/>
      <c r="X26" s="32"/>
      <c r="Y26" s="32"/>
      <c r="Z26" s="32"/>
      <c r="AA26" s="32"/>
      <c r="AB26" s="32"/>
      <c r="AC26" s="32"/>
      <c r="AD26" s="32"/>
      <c r="AE26" s="32"/>
    </row>
    <row r="27" spans="1:31" s="8" customFormat="1" ht="16.5" customHeight="1">
      <c r="A27" s="107"/>
      <c r="B27" s="108"/>
      <c r="C27" s="107"/>
      <c r="D27" s="107"/>
      <c r="E27" s="329" t="s">
        <v>19</v>
      </c>
      <c r="F27" s="329"/>
      <c r="G27" s="329"/>
      <c r="H27" s="329"/>
      <c r="I27" s="107"/>
      <c r="J27" s="107"/>
      <c r="K27" s="107"/>
      <c r="L27" s="109"/>
      <c r="S27" s="107"/>
      <c r="T27" s="107"/>
      <c r="U27" s="107"/>
      <c r="V27" s="107"/>
      <c r="W27" s="107"/>
      <c r="X27" s="107"/>
      <c r="Y27" s="107"/>
      <c r="Z27" s="107"/>
      <c r="AA27" s="107"/>
      <c r="AB27" s="107"/>
      <c r="AC27" s="107"/>
      <c r="AD27" s="107"/>
      <c r="AE27" s="107"/>
    </row>
    <row r="28" spans="1:31" s="2" customFormat="1" ht="6.95" customHeight="1">
      <c r="A28" s="32"/>
      <c r="B28" s="37"/>
      <c r="C28" s="32"/>
      <c r="D28" s="32"/>
      <c r="E28" s="32"/>
      <c r="F28" s="32"/>
      <c r="G28" s="32"/>
      <c r="H28" s="32"/>
      <c r="I28" s="32"/>
      <c r="J28" s="32"/>
      <c r="K28" s="32"/>
      <c r="L28" s="104"/>
      <c r="S28" s="32"/>
      <c r="T28" s="32"/>
      <c r="U28" s="32"/>
      <c r="V28" s="32"/>
      <c r="W28" s="32"/>
      <c r="X28" s="32"/>
      <c r="Y28" s="32"/>
      <c r="Z28" s="32"/>
      <c r="AA28" s="32"/>
      <c r="AB28" s="32"/>
      <c r="AC28" s="32"/>
      <c r="AD28" s="32"/>
      <c r="AE28" s="32"/>
    </row>
    <row r="29" spans="1:31" s="2" customFormat="1" ht="6.95" customHeight="1">
      <c r="A29" s="32"/>
      <c r="B29" s="37"/>
      <c r="C29" s="32"/>
      <c r="D29" s="110"/>
      <c r="E29" s="110"/>
      <c r="F29" s="110"/>
      <c r="G29" s="110"/>
      <c r="H29" s="110"/>
      <c r="I29" s="110"/>
      <c r="J29" s="110"/>
      <c r="K29" s="110"/>
      <c r="L29" s="104"/>
      <c r="S29" s="32"/>
      <c r="T29" s="32"/>
      <c r="U29" s="32"/>
      <c r="V29" s="32"/>
      <c r="W29" s="32"/>
      <c r="X29" s="32"/>
      <c r="Y29" s="32"/>
      <c r="Z29" s="32"/>
      <c r="AA29" s="32"/>
      <c r="AB29" s="32"/>
      <c r="AC29" s="32"/>
      <c r="AD29" s="32"/>
      <c r="AE29" s="32"/>
    </row>
    <row r="30" spans="1:31" s="2" customFormat="1" ht="25.35" customHeight="1">
      <c r="A30" s="32"/>
      <c r="B30" s="37"/>
      <c r="C30" s="32"/>
      <c r="D30" s="111" t="s">
        <v>37</v>
      </c>
      <c r="E30" s="32"/>
      <c r="F30" s="32"/>
      <c r="G30" s="32"/>
      <c r="H30" s="32"/>
      <c r="I30" s="32"/>
      <c r="J30" s="112">
        <f>ROUND(J80, 2)</f>
        <v>0</v>
      </c>
      <c r="K30" s="32"/>
      <c r="L30" s="104"/>
      <c r="S30" s="32"/>
      <c r="T30" s="32"/>
      <c r="U30" s="32"/>
      <c r="V30" s="32"/>
      <c r="W30" s="32"/>
      <c r="X30" s="32"/>
      <c r="Y30" s="32"/>
      <c r="Z30" s="32"/>
      <c r="AA30" s="32"/>
      <c r="AB30" s="32"/>
      <c r="AC30" s="32"/>
      <c r="AD30" s="32"/>
      <c r="AE30" s="32"/>
    </row>
    <row r="31" spans="1:31" s="2" customFormat="1" ht="6.95" customHeight="1">
      <c r="A31" s="32"/>
      <c r="B31" s="37"/>
      <c r="C31" s="32"/>
      <c r="D31" s="110"/>
      <c r="E31" s="110"/>
      <c r="F31" s="110"/>
      <c r="G31" s="110"/>
      <c r="H31" s="110"/>
      <c r="I31" s="110"/>
      <c r="J31" s="110"/>
      <c r="K31" s="110"/>
      <c r="L31" s="104"/>
      <c r="S31" s="32"/>
      <c r="T31" s="32"/>
      <c r="U31" s="32"/>
      <c r="V31" s="32"/>
      <c r="W31" s="32"/>
      <c r="X31" s="32"/>
      <c r="Y31" s="32"/>
      <c r="Z31" s="32"/>
      <c r="AA31" s="32"/>
      <c r="AB31" s="32"/>
      <c r="AC31" s="32"/>
      <c r="AD31" s="32"/>
      <c r="AE31" s="32"/>
    </row>
    <row r="32" spans="1:31" s="2" customFormat="1" ht="14.45" customHeight="1">
      <c r="A32" s="32"/>
      <c r="B32" s="37"/>
      <c r="C32" s="32"/>
      <c r="D32" s="32"/>
      <c r="E32" s="32"/>
      <c r="F32" s="113" t="s">
        <v>39</v>
      </c>
      <c r="G32" s="32"/>
      <c r="H32" s="32"/>
      <c r="I32" s="113" t="s">
        <v>38</v>
      </c>
      <c r="J32" s="113" t="s">
        <v>40</v>
      </c>
      <c r="K32" s="32"/>
      <c r="L32" s="104"/>
      <c r="S32" s="32"/>
      <c r="T32" s="32"/>
      <c r="U32" s="32"/>
      <c r="V32" s="32"/>
      <c r="W32" s="32"/>
      <c r="X32" s="32"/>
      <c r="Y32" s="32"/>
      <c r="Z32" s="32"/>
      <c r="AA32" s="32"/>
      <c r="AB32" s="32"/>
      <c r="AC32" s="32"/>
      <c r="AD32" s="32"/>
      <c r="AE32" s="32"/>
    </row>
    <row r="33" spans="1:31" s="2" customFormat="1" ht="14.45" customHeight="1">
      <c r="A33" s="32"/>
      <c r="B33" s="37"/>
      <c r="C33" s="32"/>
      <c r="D33" s="114" t="s">
        <v>41</v>
      </c>
      <c r="E33" s="103" t="s">
        <v>42</v>
      </c>
      <c r="F33" s="115">
        <f>ROUND((SUM(BE80:BE92)),  2)</f>
        <v>0</v>
      </c>
      <c r="G33" s="32"/>
      <c r="H33" s="32"/>
      <c r="I33" s="116">
        <v>0.21</v>
      </c>
      <c r="J33" s="115">
        <f>ROUND(((SUM(BE80:BE92))*I33),  2)</f>
        <v>0</v>
      </c>
      <c r="K33" s="32"/>
      <c r="L33" s="104"/>
      <c r="S33" s="32"/>
      <c r="T33" s="32"/>
      <c r="U33" s="32"/>
      <c r="V33" s="32"/>
      <c r="W33" s="32"/>
      <c r="X33" s="32"/>
      <c r="Y33" s="32"/>
      <c r="Z33" s="32"/>
      <c r="AA33" s="32"/>
      <c r="AB33" s="32"/>
      <c r="AC33" s="32"/>
      <c r="AD33" s="32"/>
      <c r="AE33" s="32"/>
    </row>
    <row r="34" spans="1:31" s="2" customFormat="1" ht="14.45" customHeight="1">
      <c r="A34" s="32"/>
      <c r="B34" s="37"/>
      <c r="C34" s="32"/>
      <c r="D34" s="32"/>
      <c r="E34" s="103" t="s">
        <v>43</v>
      </c>
      <c r="F34" s="115">
        <f>ROUND((SUM(BF80:BF92)),  2)</f>
        <v>0</v>
      </c>
      <c r="G34" s="32"/>
      <c r="H34" s="32"/>
      <c r="I34" s="116">
        <v>0.12</v>
      </c>
      <c r="J34" s="115">
        <f>ROUND(((SUM(BF80:BF92))*I34),  2)</f>
        <v>0</v>
      </c>
      <c r="K34" s="32"/>
      <c r="L34" s="104"/>
      <c r="S34" s="32"/>
      <c r="T34" s="32"/>
      <c r="U34" s="32"/>
      <c r="V34" s="32"/>
      <c r="W34" s="32"/>
      <c r="X34" s="32"/>
      <c r="Y34" s="32"/>
      <c r="Z34" s="32"/>
      <c r="AA34" s="32"/>
      <c r="AB34" s="32"/>
      <c r="AC34" s="32"/>
      <c r="AD34" s="32"/>
      <c r="AE34" s="32"/>
    </row>
    <row r="35" spans="1:31" s="2" customFormat="1" ht="14.45" hidden="1" customHeight="1">
      <c r="A35" s="32"/>
      <c r="B35" s="37"/>
      <c r="C35" s="32"/>
      <c r="D35" s="32"/>
      <c r="E35" s="103" t="s">
        <v>44</v>
      </c>
      <c r="F35" s="115">
        <f>ROUND((SUM(BG80:BG92)),  2)</f>
        <v>0</v>
      </c>
      <c r="G35" s="32"/>
      <c r="H35" s="32"/>
      <c r="I35" s="116">
        <v>0.21</v>
      </c>
      <c r="J35" s="115">
        <f>0</f>
        <v>0</v>
      </c>
      <c r="K35" s="32"/>
      <c r="L35" s="104"/>
      <c r="S35" s="32"/>
      <c r="T35" s="32"/>
      <c r="U35" s="32"/>
      <c r="V35" s="32"/>
      <c r="W35" s="32"/>
      <c r="X35" s="32"/>
      <c r="Y35" s="32"/>
      <c r="Z35" s="32"/>
      <c r="AA35" s="32"/>
      <c r="AB35" s="32"/>
      <c r="AC35" s="32"/>
      <c r="AD35" s="32"/>
      <c r="AE35" s="32"/>
    </row>
    <row r="36" spans="1:31" s="2" customFormat="1" ht="14.45" hidden="1" customHeight="1">
      <c r="A36" s="32"/>
      <c r="B36" s="37"/>
      <c r="C36" s="32"/>
      <c r="D36" s="32"/>
      <c r="E36" s="103" t="s">
        <v>45</v>
      </c>
      <c r="F36" s="115">
        <f>ROUND((SUM(BH80:BH92)),  2)</f>
        <v>0</v>
      </c>
      <c r="G36" s="32"/>
      <c r="H36" s="32"/>
      <c r="I36" s="116">
        <v>0.12</v>
      </c>
      <c r="J36" s="115">
        <f>0</f>
        <v>0</v>
      </c>
      <c r="K36" s="32"/>
      <c r="L36" s="104"/>
      <c r="S36" s="32"/>
      <c r="T36" s="32"/>
      <c r="U36" s="32"/>
      <c r="V36" s="32"/>
      <c r="W36" s="32"/>
      <c r="X36" s="32"/>
      <c r="Y36" s="32"/>
      <c r="Z36" s="32"/>
      <c r="AA36" s="32"/>
      <c r="AB36" s="32"/>
      <c r="AC36" s="32"/>
      <c r="AD36" s="32"/>
      <c r="AE36" s="32"/>
    </row>
    <row r="37" spans="1:31" s="2" customFormat="1" ht="14.45" hidden="1" customHeight="1">
      <c r="A37" s="32"/>
      <c r="B37" s="37"/>
      <c r="C37" s="32"/>
      <c r="D37" s="32"/>
      <c r="E37" s="103" t="s">
        <v>46</v>
      </c>
      <c r="F37" s="115">
        <f>ROUND((SUM(BI80:BI92)),  2)</f>
        <v>0</v>
      </c>
      <c r="G37" s="32"/>
      <c r="H37" s="32"/>
      <c r="I37" s="116">
        <v>0</v>
      </c>
      <c r="J37" s="115">
        <f>0</f>
        <v>0</v>
      </c>
      <c r="K37" s="32"/>
      <c r="L37" s="104"/>
      <c r="S37" s="32"/>
      <c r="T37" s="32"/>
      <c r="U37" s="32"/>
      <c r="V37" s="32"/>
      <c r="W37" s="32"/>
      <c r="X37" s="32"/>
      <c r="Y37" s="32"/>
      <c r="Z37" s="32"/>
      <c r="AA37" s="32"/>
      <c r="AB37" s="32"/>
      <c r="AC37" s="32"/>
      <c r="AD37" s="32"/>
      <c r="AE37" s="32"/>
    </row>
    <row r="38" spans="1:31" s="2" customFormat="1" ht="6.95" customHeight="1">
      <c r="A38" s="32"/>
      <c r="B38" s="37"/>
      <c r="C38" s="32"/>
      <c r="D38" s="32"/>
      <c r="E38" s="32"/>
      <c r="F38" s="32"/>
      <c r="G38" s="32"/>
      <c r="H38" s="32"/>
      <c r="I38" s="32"/>
      <c r="J38" s="32"/>
      <c r="K38" s="32"/>
      <c r="L38" s="104"/>
      <c r="S38" s="32"/>
      <c r="T38" s="32"/>
      <c r="U38" s="32"/>
      <c r="V38" s="32"/>
      <c r="W38" s="32"/>
      <c r="X38" s="32"/>
      <c r="Y38" s="32"/>
      <c r="Z38" s="32"/>
      <c r="AA38" s="32"/>
      <c r="AB38" s="32"/>
      <c r="AC38" s="32"/>
      <c r="AD38" s="32"/>
      <c r="AE38" s="32"/>
    </row>
    <row r="39" spans="1:31" s="2" customFormat="1" ht="25.35" customHeight="1">
      <c r="A39" s="32"/>
      <c r="B39" s="37"/>
      <c r="C39" s="117"/>
      <c r="D39" s="118" t="s">
        <v>47</v>
      </c>
      <c r="E39" s="119"/>
      <c r="F39" s="119"/>
      <c r="G39" s="120" t="s">
        <v>48</v>
      </c>
      <c r="H39" s="121" t="s">
        <v>49</v>
      </c>
      <c r="I39" s="119"/>
      <c r="J39" s="122">
        <f>SUM(J30:J37)</f>
        <v>0</v>
      </c>
      <c r="K39" s="123"/>
      <c r="L39" s="104"/>
      <c r="S39" s="32"/>
      <c r="T39" s="32"/>
      <c r="U39" s="32"/>
      <c r="V39" s="32"/>
      <c r="W39" s="32"/>
      <c r="X39" s="32"/>
      <c r="Y39" s="32"/>
      <c r="Z39" s="32"/>
      <c r="AA39" s="32"/>
      <c r="AB39" s="32"/>
      <c r="AC39" s="32"/>
      <c r="AD39" s="32"/>
      <c r="AE39" s="32"/>
    </row>
    <row r="40" spans="1:31" s="2" customFormat="1" ht="14.45" customHeight="1">
      <c r="A40" s="32"/>
      <c r="B40" s="124"/>
      <c r="C40" s="125"/>
      <c r="D40" s="125"/>
      <c r="E40" s="125"/>
      <c r="F40" s="125"/>
      <c r="G40" s="125"/>
      <c r="H40" s="125"/>
      <c r="I40" s="125"/>
      <c r="J40" s="125"/>
      <c r="K40" s="125"/>
      <c r="L40" s="104"/>
      <c r="S40" s="32"/>
      <c r="T40" s="32"/>
      <c r="U40" s="32"/>
      <c r="V40" s="32"/>
      <c r="W40" s="32"/>
      <c r="X40" s="32"/>
      <c r="Y40" s="32"/>
      <c r="Z40" s="32"/>
      <c r="AA40" s="32"/>
      <c r="AB40" s="32"/>
      <c r="AC40" s="32"/>
      <c r="AD40" s="32"/>
      <c r="AE40" s="32"/>
    </row>
    <row r="44" spans="1:31" s="2" customFormat="1" ht="6.95" customHeight="1">
      <c r="A44" s="32"/>
      <c r="B44" s="126"/>
      <c r="C44" s="127"/>
      <c r="D44" s="127"/>
      <c r="E44" s="127"/>
      <c r="F44" s="127"/>
      <c r="G44" s="127"/>
      <c r="H44" s="127"/>
      <c r="I44" s="127"/>
      <c r="J44" s="127"/>
      <c r="K44" s="127"/>
      <c r="L44" s="104"/>
      <c r="S44" s="32"/>
      <c r="T44" s="32"/>
      <c r="U44" s="32"/>
      <c r="V44" s="32"/>
      <c r="W44" s="32"/>
      <c r="X44" s="32"/>
      <c r="Y44" s="32"/>
      <c r="Z44" s="32"/>
      <c r="AA44" s="32"/>
      <c r="AB44" s="32"/>
      <c r="AC44" s="32"/>
      <c r="AD44" s="32"/>
      <c r="AE44" s="32"/>
    </row>
    <row r="45" spans="1:31" s="2" customFormat="1" ht="24.95" customHeight="1">
      <c r="A45" s="32"/>
      <c r="B45" s="33"/>
      <c r="C45" s="21" t="s">
        <v>91</v>
      </c>
      <c r="D45" s="34"/>
      <c r="E45" s="34"/>
      <c r="F45" s="34"/>
      <c r="G45" s="34"/>
      <c r="H45" s="34"/>
      <c r="I45" s="34"/>
      <c r="J45" s="34"/>
      <c r="K45" s="34"/>
      <c r="L45" s="104"/>
      <c r="S45" s="32"/>
      <c r="T45" s="32"/>
      <c r="U45" s="32"/>
      <c r="V45" s="32"/>
      <c r="W45" s="32"/>
      <c r="X45" s="32"/>
      <c r="Y45" s="32"/>
      <c r="Z45" s="32"/>
      <c r="AA45" s="32"/>
      <c r="AB45" s="32"/>
      <c r="AC45" s="32"/>
      <c r="AD45" s="32"/>
      <c r="AE45" s="32"/>
    </row>
    <row r="46" spans="1:31" s="2" customFormat="1" ht="6.95" customHeight="1">
      <c r="A46" s="32"/>
      <c r="B46" s="33"/>
      <c r="C46" s="34"/>
      <c r="D46" s="34"/>
      <c r="E46" s="34"/>
      <c r="F46" s="34"/>
      <c r="G46" s="34"/>
      <c r="H46" s="34"/>
      <c r="I46" s="34"/>
      <c r="J46" s="34"/>
      <c r="K46" s="34"/>
      <c r="L46" s="104"/>
      <c r="S46" s="32"/>
      <c r="T46" s="32"/>
      <c r="U46" s="32"/>
      <c r="V46" s="32"/>
      <c r="W46" s="32"/>
      <c r="X46" s="32"/>
      <c r="Y46" s="32"/>
      <c r="Z46" s="32"/>
      <c r="AA46" s="32"/>
      <c r="AB46" s="32"/>
      <c r="AC46" s="32"/>
      <c r="AD46" s="32"/>
      <c r="AE46" s="32"/>
    </row>
    <row r="47" spans="1:31" s="2" customFormat="1" ht="12" customHeight="1">
      <c r="A47" s="32"/>
      <c r="B47" s="33"/>
      <c r="C47" s="27" t="s">
        <v>16</v>
      </c>
      <c r="D47" s="34"/>
      <c r="E47" s="34"/>
      <c r="F47" s="34"/>
      <c r="G47" s="34"/>
      <c r="H47" s="34"/>
      <c r="I47" s="34"/>
      <c r="J47" s="34"/>
      <c r="K47" s="34"/>
      <c r="L47" s="104"/>
      <c r="S47" s="32"/>
      <c r="T47" s="32"/>
      <c r="U47" s="32"/>
      <c r="V47" s="32"/>
      <c r="W47" s="32"/>
      <c r="X47" s="32"/>
      <c r="Y47" s="32"/>
      <c r="Z47" s="32"/>
      <c r="AA47" s="32"/>
      <c r="AB47" s="32"/>
      <c r="AC47" s="32"/>
      <c r="AD47" s="32"/>
      <c r="AE47" s="32"/>
    </row>
    <row r="48" spans="1:31" s="2" customFormat="1" ht="16.5" customHeight="1">
      <c r="A48" s="32"/>
      <c r="B48" s="33"/>
      <c r="C48" s="34"/>
      <c r="D48" s="34"/>
      <c r="E48" s="321" t="str">
        <f>E7</f>
        <v>ZŠ Sokolov, Křižíkova 1916 - Rekonstrukce odborné učebny přírodopisu - vybavení</v>
      </c>
      <c r="F48" s="322"/>
      <c r="G48" s="322"/>
      <c r="H48" s="322"/>
      <c r="I48" s="34"/>
      <c r="J48" s="34"/>
      <c r="K48" s="34"/>
      <c r="L48" s="104"/>
      <c r="S48" s="32"/>
      <c r="T48" s="32"/>
      <c r="U48" s="32"/>
      <c r="V48" s="32"/>
      <c r="W48" s="32"/>
      <c r="X48" s="32"/>
      <c r="Y48" s="32"/>
      <c r="Z48" s="32"/>
      <c r="AA48" s="32"/>
      <c r="AB48" s="32"/>
      <c r="AC48" s="32"/>
      <c r="AD48" s="32"/>
      <c r="AE48" s="32"/>
    </row>
    <row r="49" spans="1:47" s="2" customFormat="1" ht="12" customHeight="1">
      <c r="A49" s="32"/>
      <c r="B49" s="33"/>
      <c r="C49" s="27" t="s">
        <v>89</v>
      </c>
      <c r="D49" s="34"/>
      <c r="E49" s="34"/>
      <c r="F49" s="34"/>
      <c r="G49" s="34"/>
      <c r="H49" s="34"/>
      <c r="I49" s="34"/>
      <c r="J49" s="34"/>
      <c r="K49" s="34"/>
      <c r="L49" s="104"/>
      <c r="S49" s="32"/>
      <c r="T49" s="32"/>
      <c r="U49" s="32"/>
      <c r="V49" s="32"/>
      <c r="W49" s="32"/>
      <c r="X49" s="32"/>
      <c r="Y49" s="32"/>
      <c r="Z49" s="32"/>
      <c r="AA49" s="32"/>
      <c r="AB49" s="32"/>
      <c r="AC49" s="32"/>
      <c r="AD49" s="32"/>
      <c r="AE49" s="32"/>
    </row>
    <row r="50" spans="1:47" s="2" customFormat="1" ht="16.5" customHeight="1">
      <c r="A50" s="32"/>
      <c r="B50" s="33"/>
      <c r="C50" s="34"/>
      <c r="D50" s="34"/>
      <c r="E50" s="305" t="str">
        <f>E9</f>
        <v>01 - Nábytek</v>
      </c>
      <c r="F50" s="320"/>
      <c r="G50" s="320"/>
      <c r="H50" s="320"/>
      <c r="I50" s="34"/>
      <c r="J50" s="34"/>
      <c r="K50" s="34"/>
      <c r="L50" s="104"/>
      <c r="S50" s="32"/>
      <c r="T50" s="32"/>
      <c r="U50" s="32"/>
      <c r="V50" s="32"/>
      <c r="W50" s="32"/>
      <c r="X50" s="32"/>
      <c r="Y50" s="32"/>
      <c r="Z50" s="32"/>
      <c r="AA50" s="32"/>
      <c r="AB50" s="32"/>
      <c r="AC50" s="32"/>
      <c r="AD50" s="32"/>
      <c r="AE50" s="32"/>
    </row>
    <row r="51" spans="1:47" s="2" customFormat="1" ht="6.95" customHeight="1">
      <c r="A51" s="32"/>
      <c r="B51" s="33"/>
      <c r="C51" s="34"/>
      <c r="D51" s="34"/>
      <c r="E51" s="34"/>
      <c r="F51" s="34"/>
      <c r="G51" s="34"/>
      <c r="H51" s="34"/>
      <c r="I51" s="34"/>
      <c r="J51" s="34"/>
      <c r="K51" s="34"/>
      <c r="L51" s="104"/>
      <c r="S51" s="32"/>
      <c r="T51" s="32"/>
      <c r="U51" s="32"/>
      <c r="V51" s="32"/>
      <c r="W51" s="32"/>
      <c r="X51" s="32"/>
      <c r="Y51" s="32"/>
      <c r="Z51" s="32"/>
      <c r="AA51" s="32"/>
      <c r="AB51" s="32"/>
      <c r="AC51" s="32"/>
      <c r="AD51" s="32"/>
      <c r="AE51" s="32"/>
    </row>
    <row r="52" spans="1:47" s="2" customFormat="1" ht="12" customHeight="1">
      <c r="A52" s="32"/>
      <c r="B52" s="33"/>
      <c r="C52" s="27" t="s">
        <v>21</v>
      </c>
      <c r="D52" s="34"/>
      <c r="E52" s="34"/>
      <c r="F52" s="25" t="str">
        <f>F12</f>
        <v>Sokolov, Křižíkova 1916</v>
      </c>
      <c r="G52" s="34"/>
      <c r="H52" s="34"/>
      <c r="I52" s="27" t="s">
        <v>23</v>
      </c>
      <c r="J52" s="57" t="str">
        <f>IF(J12="","",J12)</f>
        <v>Vyplň údaj</v>
      </c>
      <c r="K52" s="34"/>
      <c r="L52" s="104"/>
      <c r="S52" s="32"/>
      <c r="T52" s="32"/>
      <c r="U52" s="32"/>
      <c r="V52" s="32"/>
      <c r="W52" s="32"/>
      <c r="X52" s="32"/>
      <c r="Y52" s="32"/>
      <c r="Z52" s="32"/>
      <c r="AA52" s="32"/>
      <c r="AB52" s="32"/>
      <c r="AC52" s="32"/>
      <c r="AD52" s="32"/>
      <c r="AE52" s="32"/>
    </row>
    <row r="53" spans="1:47" s="2" customFormat="1" ht="6.95" customHeight="1">
      <c r="A53" s="32"/>
      <c r="B53" s="33"/>
      <c r="C53" s="34"/>
      <c r="D53" s="34"/>
      <c r="E53" s="34"/>
      <c r="F53" s="34"/>
      <c r="G53" s="34"/>
      <c r="H53" s="34"/>
      <c r="I53" s="34"/>
      <c r="J53" s="34"/>
      <c r="K53" s="34"/>
      <c r="L53" s="104"/>
      <c r="S53" s="32"/>
      <c r="T53" s="32"/>
      <c r="U53" s="32"/>
      <c r="V53" s="32"/>
      <c r="W53" s="32"/>
      <c r="X53" s="32"/>
      <c r="Y53" s="32"/>
      <c r="Z53" s="32"/>
      <c r="AA53" s="32"/>
      <c r="AB53" s="32"/>
      <c r="AC53" s="32"/>
      <c r="AD53" s="32"/>
      <c r="AE53" s="32"/>
    </row>
    <row r="54" spans="1:47" s="2" customFormat="1" ht="15.2" customHeight="1">
      <c r="A54" s="32"/>
      <c r="B54" s="33"/>
      <c r="C54" s="27" t="s">
        <v>24</v>
      </c>
      <c r="D54" s="34"/>
      <c r="E54" s="34"/>
      <c r="F54" s="25" t="str">
        <f>E15</f>
        <v>Město Sokolov</v>
      </c>
      <c r="G54" s="34"/>
      <c r="H54" s="34"/>
      <c r="I54" s="27" t="s">
        <v>30</v>
      </c>
      <c r="J54" s="30" t="str">
        <f>E21</f>
        <v xml:space="preserve"> </v>
      </c>
      <c r="K54" s="34"/>
      <c r="L54" s="104"/>
      <c r="S54" s="32"/>
      <c r="T54" s="32"/>
      <c r="U54" s="32"/>
      <c r="V54" s="32"/>
      <c r="W54" s="32"/>
      <c r="X54" s="32"/>
      <c r="Y54" s="32"/>
      <c r="Z54" s="32"/>
      <c r="AA54" s="32"/>
      <c r="AB54" s="32"/>
      <c r="AC54" s="32"/>
      <c r="AD54" s="32"/>
      <c r="AE54" s="32"/>
    </row>
    <row r="55" spans="1:47" s="2" customFormat="1" ht="15.2" customHeight="1">
      <c r="A55" s="32"/>
      <c r="B55" s="33"/>
      <c r="C55" s="27" t="s">
        <v>28</v>
      </c>
      <c r="D55" s="34"/>
      <c r="E55" s="34"/>
      <c r="F55" s="25" t="str">
        <f>IF(E18="","",E18)</f>
        <v>Vyplň údaj</v>
      </c>
      <c r="G55" s="34"/>
      <c r="H55" s="34"/>
      <c r="I55" s="27" t="s">
        <v>33</v>
      </c>
      <c r="J55" s="30" t="str">
        <f>E24</f>
        <v>Michal Kubelka</v>
      </c>
      <c r="K55" s="34"/>
      <c r="L55" s="104"/>
      <c r="S55" s="32"/>
      <c r="T55" s="32"/>
      <c r="U55" s="32"/>
      <c r="V55" s="32"/>
      <c r="W55" s="32"/>
      <c r="X55" s="32"/>
      <c r="Y55" s="32"/>
      <c r="Z55" s="32"/>
      <c r="AA55" s="32"/>
      <c r="AB55" s="32"/>
      <c r="AC55" s="32"/>
      <c r="AD55" s="32"/>
      <c r="AE55" s="32"/>
    </row>
    <row r="56" spans="1:47" s="2" customFormat="1" ht="10.35" customHeight="1">
      <c r="A56" s="32"/>
      <c r="B56" s="33"/>
      <c r="C56" s="34"/>
      <c r="D56" s="34"/>
      <c r="E56" s="34"/>
      <c r="F56" s="34"/>
      <c r="G56" s="34"/>
      <c r="H56" s="34"/>
      <c r="I56" s="34"/>
      <c r="J56" s="34"/>
      <c r="K56" s="34"/>
      <c r="L56" s="104"/>
      <c r="S56" s="32"/>
      <c r="T56" s="32"/>
      <c r="U56" s="32"/>
      <c r="V56" s="32"/>
      <c r="W56" s="32"/>
      <c r="X56" s="32"/>
      <c r="Y56" s="32"/>
      <c r="Z56" s="32"/>
      <c r="AA56" s="32"/>
      <c r="AB56" s="32"/>
      <c r="AC56" s="32"/>
      <c r="AD56" s="32"/>
      <c r="AE56" s="32"/>
    </row>
    <row r="57" spans="1:47" s="2" customFormat="1" ht="29.25" customHeight="1">
      <c r="A57" s="32"/>
      <c r="B57" s="33"/>
      <c r="C57" s="128" t="s">
        <v>92</v>
      </c>
      <c r="D57" s="129"/>
      <c r="E57" s="129"/>
      <c r="F57" s="129"/>
      <c r="G57" s="129"/>
      <c r="H57" s="129"/>
      <c r="I57" s="129"/>
      <c r="J57" s="130" t="s">
        <v>93</v>
      </c>
      <c r="K57" s="129"/>
      <c r="L57" s="104"/>
      <c r="S57" s="32"/>
      <c r="T57" s="32"/>
      <c r="U57" s="32"/>
      <c r="V57" s="32"/>
      <c r="W57" s="32"/>
      <c r="X57" s="32"/>
      <c r="Y57" s="32"/>
      <c r="Z57" s="32"/>
      <c r="AA57" s="32"/>
      <c r="AB57" s="32"/>
      <c r="AC57" s="32"/>
      <c r="AD57" s="32"/>
      <c r="AE57" s="32"/>
    </row>
    <row r="58" spans="1:47" s="2" customFormat="1" ht="10.35" customHeight="1">
      <c r="A58" s="32"/>
      <c r="B58" s="33"/>
      <c r="C58" s="34"/>
      <c r="D58" s="34"/>
      <c r="E58" s="34"/>
      <c r="F58" s="34"/>
      <c r="G58" s="34"/>
      <c r="H58" s="34"/>
      <c r="I58" s="34"/>
      <c r="J58" s="34"/>
      <c r="K58" s="34"/>
      <c r="L58" s="104"/>
      <c r="S58" s="32"/>
      <c r="T58" s="32"/>
      <c r="U58" s="32"/>
      <c r="V58" s="32"/>
      <c r="W58" s="32"/>
      <c r="X58" s="32"/>
      <c r="Y58" s="32"/>
      <c r="Z58" s="32"/>
      <c r="AA58" s="32"/>
      <c r="AB58" s="32"/>
      <c r="AC58" s="32"/>
      <c r="AD58" s="32"/>
      <c r="AE58" s="32"/>
    </row>
    <row r="59" spans="1:47" s="2" customFormat="1" ht="22.9" customHeight="1">
      <c r="A59" s="32"/>
      <c r="B59" s="33"/>
      <c r="C59" s="131" t="s">
        <v>69</v>
      </c>
      <c r="D59" s="34"/>
      <c r="E59" s="34"/>
      <c r="F59" s="34"/>
      <c r="G59" s="34"/>
      <c r="H59" s="34"/>
      <c r="I59" s="34"/>
      <c r="J59" s="75">
        <f>J80</f>
        <v>0</v>
      </c>
      <c r="K59" s="34"/>
      <c r="L59" s="104"/>
      <c r="S59" s="32"/>
      <c r="T59" s="32"/>
      <c r="U59" s="32"/>
      <c r="V59" s="32"/>
      <c r="W59" s="32"/>
      <c r="X59" s="32"/>
      <c r="Y59" s="32"/>
      <c r="Z59" s="32"/>
      <c r="AA59" s="32"/>
      <c r="AB59" s="32"/>
      <c r="AC59" s="32"/>
      <c r="AD59" s="32"/>
      <c r="AE59" s="32"/>
      <c r="AU59" s="15" t="s">
        <v>94</v>
      </c>
    </row>
    <row r="60" spans="1:47" s="9" customFormat="1" ht="24.95" customHeight="1">
      <c r="B60" s="132"/>
      <c r="C60" s="133"/>
      <c r="D60" s="134" t="s">
        <v>95</v>
      </c>
      <c r="E60" s="135"/>
      <c r="F60" s="135"/>
      <c r="G60" s="135"/>
      <c r="H60" s="135"/>
      <c r="I60" s="135"/>
      <c r="J60" s="136">
        <f>J81</f>
        <v>0</v>
      </c>
      <c r="K60" s="133"/>
      <c r="L60" s="137"/>
    </row>
    <row r="61" spans="1:47" s="2" customFormat="1" ht="21.75" customHeight="1">
      <c r="A61" s="32"/>
      <c r="B61" s="33"/>
      <c r="C61" s="34"/>
      <c r="D61" s="34"/>
      <c r="E61" s="34"/>
      <c r="F61" s="34"/>
      <c r="G61" s="34"/>
      <c r="H61" s="34"/>
      <c r="I61" s="34"/>
      <c r="J61" s="34"/>
      <c r="K61" s="34"/>
      <c r="L61" s="104"/>
      <c r="S61" s="32"/>
      <c r="T61" s="32"/>
      <c r="U61" s="32"/>
      <c r="V61" s="32"/>
      <c r="W61" s="32"/>
      <c r="X61" s="32"/>
      <c r="Y61" s="32"/>
      <c r="Z61" s="32"/>
      <c r="AA61" s="32"/>
      <c r="AB61" s="32"/>
      <c r="AC61" s="32"/>
      <c r="AD61" s="32"/>
      <c r="AE61" s="32"/>
    </row>
    <row r="62" spans="1:47" s="2" customFormat="1" ht="6.95" customHeight="1">
      <c r="A62" s="32"/>
      <c r="B62" s="45"/>
      <c r="C62" s="46"/>
      <c r="D62" s="46"/>
      <c r="E62" s="46"/>
      <c r="F62" s="46"/>
      <c r="G62" s="46"/>
      <c r="H62" s="46"/>
      <c r="I62" s="46"/>
      <c r="J62" s="46"/>
      <c r="K62" s="46"/>
      <c r="L62" s="104"/>
      <c r="S62" s="32"/>
      <c r="T62" s="32"/>
      <c r="U62" s="32"/>
      <c r="V62" s="32"/>
      <c r="W62" s="32"/>
      <c r="X62" s="32"/>
      <c r="Y62" s="32"/>
      <c r="Z62" s="32"/>
      <c r="AA62" s="32"/>
      <c r="AB62" s="32"/>
      <c r="AC62" s="32"/>
      <c r="AD62" s="32"/>
      <c r="AE62" s="32"/>
    </row>
    <row r="66" spans="1:63" s="2" customFormat="1" ht="6.95" customHeight="1">
      <c r="A66" s="32"/>
      <c r="B66" s="47"/>
      <c r="C66" s="48"/>
      <c r="D66" s="48"/>
      <c r="E66" s="48"/>
      <c r="F66" s="48"/>
      <c r="G66" s="48"/>
      <c r="H66" s="48"/>
      <c r="I66" s="48"/>
      <c r="J66" s="48"/>
      <c r="K66" s="48"/>
      <c r="L66" s="104"/>
      <c r="S66" s="32"/>
      <c r="T66" s="32"/>
      <c r="U66" s="32"/>
      <c r="V66" s="32"/>
      <c r="W66" s="32"/>
      <c r="X66" s="32"/>
      <c r="Y66" s="32"/>
      <c r="Z66" s="32"/>
      <c r="AA66" s="32"/>
      <c r="AB66" s="32"/>
      <c r="AC66" s="32"/>
      <c r="AD66" s="32"/>
      <c r="AE66" s="32"/>
    </row>
    <row r="67" spans="1:63" s="2" customFormat="1" ht="24.95" customHeight="1">
      <c r="A67" s="32"/>
      <c r="B67" s="33"/>
      <c r="C67" s="21" t="s">
        <v>96</v>
      </c>
      <c r="D67" s="34"/>
      <c r="E67" s="34"/>
      <c r="F67" s="34"/>
      <c r="G67" s="34"/>
      <c r="H67" s="34"/>
      <c r="I67" s="34"/>
      <c r="J67" s="34"/>
      <c r="K67" s="34"/>
      <c r="L67" s="104"/>
      <c r="S67" s="32"/>
      <c r="T67" s="32"/>
      <c r="U67" s="32"/>
      <c r="V67" s="32"/>
      <c r="W67" s="32"/>
      <c r="X67" s="32"/>
      <c r="Y67" s="32"/>
      <c r="Z67" s="32"/>
      <c r="AA67" s="32"/>
      <c r="AB67" s="32"/>
      <c r="AC67" s="32"/>
      <c r="AD67" s="32"/>
      <c r="AE67" s="32"/>
    </row>
    <row r="68" spans="1:63" s="2" customFormat="1" ht="6.95" customHeight="1">
      <c r="A68" s="32"/>
      <c r="B68" s="33"/>
      <c r="C68" s="34"/>
      <c r="D68" s="34"/>
      <c r="E68" s="34"/>
      <c r="F68" s="34"/>
      <c r="G68" s="34"/>
      <c r="H68" s="34"/>
      <c r="I68" s="34"/>
      <c r="J68" s="34"/>
      <c r="K68" s="34"/>
      <c r="L68" s="104"/>
      <c r="S68" s="32"/>
      <c r="T68" s="32"/>
      <c r="U68" s="32"/>
      <c r="V68" s="32"/>
      <c r="W68" s="32"/>
      <c r="X68" s="32"/>
      <c r="Y68" s="32"/>
      <c r="Z68" s="32"/>
      <c r="AA68" s="32"/>
      <c r="AB68" s="32"/>
      <c r="AC68" s="32"/>
      <c r="AD68" s="32"/>
      <c r="AE68" s="32"/>
    </row>
    <row r="69" spans="1:63" s="2" customFormat="1" ht="12" customHeight="1">
      <c r="A69" s="32"/>
      <c r="B69" s="33"/>
      <c r="C69" s="27" t="s">
        <v>16</v>
      </c>
      <c r="D69" s="34"/>
      <c r="E69" s="34"/>
      <c r="F69" s="34"/>
      <c r="G69" s="34"/>
      <c r="H69" s="34"/>
      <c r="I69" s="34"/>
      <c r="J69" s="34"/>
      <c r="K69" s="34"/>
      <c r="L69" s="104"/>
      <c r="S69" s="32"/>
      <c r="T69" s="32"/>
      <c r="U69" s="32"/>
      <c r="V69" s="32"/>
      <c r="W69" s="32"/>
      <c r="X69" s="32"/>
      <c r="Y69" s="32"/>
      <c r="Z69" s="32"/>
      <c r="AA69" s="32"/>
      <c r="AB69" s="32"/>
      <c r="AC69" s="32"/>
      <c r="AD69" s="32"/>
      <c r="AE69" s="32"/>
    </row>
    <row r="70" spans="1:63" s="2" customFormat="1" ht="16.5" customHeight="1">
      <c r="A70" s="32"/>
      <c r="B70" s="33"/>
      <c r="C70" s="34"/>
      <c r="D70" s="34"/>
      <c r="E70" s="321" t="str">
        <f>E7</f>
        <v>ZŠ Sokolov, Křižíkova 1916 - Rekonstrukce odborné učebny přírodopisu - vybavení</v>
      </c>
      <c r="F70" s="322"/>
      <c r="G70" s="322"/>
      <c r="H70" s="322"/>
      <c r="I70" s="34"/>
      <c r="J70" s="34"/>
      <c r="K70" s="34"/>
      <c r="L70" s="104"/>
      <c r="S70" s="32"/>
      <c r="T70" s="32"/>
      <c r="U70" s="32"/>
      <c r="V70" s="32"/>
      <c r="W70" s="32"/>
      <c r="X70" s="32"/>
      <c r="Y70" s="32"/>
      <c r="Z70" s="32"/>
      <c r="AA70" s="32"/>
      <c r="AB70" s="32"/>
      <c r="AC70" s="32"/>
      <c r="AD70" s="32"/>
      <c r="AE70" s="32"/>
    </row>
    <row r="71" spans="1:63" s="2" customFormat="1" ht="12" customHeight="1">
      <c r="A71" s="32"/>
      <c r="B71" s="33"/>
      <c r="C71" s="27" t="s">
        <v>89</v>
      </c>
      <c r="D71" s="34"/>
      <c r="E71" s="34"/>
      <c r="F71" s="34"/>
      <c r="G71" s="34"/>
      <c r="H71" s="34"/>
      <c r="I71" s="34"/>
      <c r="J71" s="34"/>
      <c r="K71" s="34"/>
      <c r="L71" s="104"/>
      <c r="S71" s="32"/>
      <c r="T71" s="32"/>
      <c r="U71" s="32"/>
      <c r="V71" s="32"/>
      <c r="W71" s="32"/>
      <c r="X71" s="32"/>
      <c r="Y71" s="32"/>
      <c r="Z71" s="32"/>
      <c r="AA71" s="32"/>
      <c r="AB71" s="32"/>
      <c r="AC71" s="32"/>
      <c r="AD71" s="32"/>
      <c r="AE71" s="32"/>
    </row>
    <row r="72" spans="1:63" s="2" customFormat="1" ht="16.5" customHeight="1">
      <c r="A72" s="32"/>
      <c r="B72" s="33"/>
      <c r="C72" s="34"/>
      <c r="D72" s="34"/>
      <c r="E72" s="305" t="str">
        <f>E9</f>
        <v>01 - Nábytek</v>
      </c>
      <c r="F72" s="320"/>
      <c r="G72" s="320"/>
      <c r="H72" s="320"/>
      <c r="I72" s="34"/>
      <c r="J72" s="34"/>
      <c r="K72" s="34"/>
      <c r="L72" s="104"/>
      <c r="S72" s="32"/>
      <c r="T72" s="32"/>
      <c r="U72" s="32"/>
      <c r="V72" s="32"/>
      <c r="W72" s="32"/>
      <c r="X72" s="32"/>
      <c r="Y72" s="32"/>
      <c r="Z72" s="32"/>
      <c r="AA72" s="32"/>
      <c r="AB72" s="32"/>
      <c r="AC72" s="32"/>
      <c r="AD72" s="32"/>
      <c r="AE72" s="32"/>
    </row>
    <row r="73" spans="1:63" s="2" customFormat="1" ht="6.95" customHeight="1">
      <c r="A73" s="32"/>
      <c r="B73" s="33"/>
      <c r="C73" s="34"/>
      <c r="D73" s="34"/>
      <c r="E73" s="34"/>
      <c r="F73" s="34"/>
      <c r="G73" s="34"/>
      <c r="H73" s="34"/>
      <c r="I73" s="34"/>
      <c r="J73" s="34"/>
      <c r="K73" s="34"/>
      <c r="L73" s="104"/>
      <c r="S73" s="32"/>
      <c r="T73" s="32"/>
      <c r="U73" s="32"/>
      <c r="V73" s="32"/>
      <c r="W73" s="32"/>
      <c r="X73" s="32"/>
      <c r="Y73" s="32"/>
      <c r="Z73" s="32"/>
      <c r="AA73" s="32"/>
      <c r="AB73" s="32"/>
      <c r="AC73" s="32"/>
      <c r="AD73" s="32"/>
      <c r="AE73" s="32"/>
    </row>
    <row r="74" spans="1:63" s="2" customFormat="1" ht="12" customHeight="1">
      <c r="A74" s="32"/>
      <c r="B74" s="33"/>
      <c r="C74" s="27" t="s">
        <v>21</v>
      </c>
      <c r="D74" s="34"/>
      <c r="E74" s="34"/>
      <c r="F74" s="25" t="str">
        <f>F12</f>
        <v>Sokolov, Křižíkova 1916</v>
      </c>
      <c r="G74" s="34"/>
      <c r="H74" s="34"/>
      <c r="I74" s="27" t="s">
        <v>23</v>
      </c>
      <c r="J74" s="57" t="str">
        <f>IF(J12="","",J12)</f>
        <v>Vyplň údaj</v>
      </c>
      <c r="K74" s="34"/>
      <c r="L74" s="104"/>
      <c r="S74" s="32"/>
      <c r="T74" s="32"/>
      <c r="U74" s="32"/>
      <c r="V74" s="32"/>
      <c r="W74" s="32"/>
      <c r="X74" s="32"/>
      <c r="Y74" s="32"/>
      <c r="Z74" s="32"/>
      <c r="AA74" s="32"/>
      <c r="AB74" s="32"/>
      <c r="AC74" s="32"/>
      <c r="AD74" s="32"/>
      <c r="AE74" s="32"/>
    </row>
    <row r="75" spans="1:63" s="2" customFormat="1" ht="6.95" customHeight="1">
      <c r="A75" s="32"/>
      <c r="B75" s="33"/>
      <c r="C75" s="34"/>
      <c r="D75" s="34"/>
      <c r="E75" s="34"/>
      <c r="F75" s="34"/>
      <c r="G75" s="34"/>
      <c r="H75" s="34"/>
      <c r="I75" s="34"/>
      <c r="J75" s="34"/>
      <c r="K75" s="34"/>
      <c r="L75" s="104"/>
      <c r="S75" s="32"/>
      <c r="T75" s="32"/>
      <c r="U75" s="32"/>
      <c r="V75" s="32"/>
      <c r="W75" s="32"/>
      <c r="X75" s="32"/>
      <c r="Y75" s="32"/>
      <c r="Z75" s="32"/>
      <c r="AA75" s="32"/>
      <c r="AB75" s="32"/>
      <c r="AC75" s="32"/>
      <c r="AD75" s="32"/>
      <c r="AE75" s="32"/>
    </row>
    <row r="76" spans="1:63" s="2" customFormat="1" ht="15.2" customHeight="1">
      <c r="A76" s="32"/>
      <c r="B76" s="33"/>
      <c r="C76" s="27" t="s">
        <v>24</v>
      </c>
      <c r="D76" s="34"/>
      <c r="E76" s="34"/>
      <c r="F76" s="25" t="str">
        <f>E15</f>
        <v>Město Sokolov</v>
      </c>
      <c r="G76" s="34"/>
      <c r="H76" s="34"/>
      <c r="I76" s="27" t="s">
        <v>30</v>
      </c>
      <c r="J76" s="30" t="str">
        <f>E21</f>
        <v xml:space="preserve"> </v>
      </c>
      <c r="K76" s="34"/>
      <c r="L76" s="104"/>
      <c r="S76" s="32"/>
      <c r="T76" s="32"/>
      <c r="U76" s="32"/>
      <c r="V76" s="32"/>
      <c r="W76" s="32"/>
      <c r="X76" s="32"/>
      <c r="Y76" s="32"/>
      <c r="Z76" s="32"/>
      <c r="AA76" s="32"/>
      <c r="AB76" s="32"/>
      <c r="AC76" s="32"/>
      <c r="AD76" s="32"/>
      <c r="AE76" s="32"/>
    </row>
    <row r="77" spans="1:63" s="2" customFormat="1" ht="15.2" customHeight="1">
      <c r="A77" s="32"/>
      <c r="B77" s="33"/>
      <c r="C77" s="27" t="s">
        <v>28</v>
      </c>
      <c r="D77" s="34"/>
      <c r="E77" s="34"/>
      <c r="F77" s="25" t="str">
        <f>IF(E18="","",E18)</f>
        <v>Vyplň údaj</v>
      </c>
      <c r="G77" s="34"/>
      <c r="H77" s="34"/>
      <c r="I77" s="27" t="s">
        <v>33</v>
      </c>
      <c r="J77" s="30" t="str">
        <f>E24</f>
        <v>Michal Kubelka</v>
      </c>
      <c r="K77" s="34"/>
      <c r="L77" s="104"/>
      <c r="S77" s="32"/>
      <c r="T77" s="32"/>
      <c r="U77" s="32"/>
      <c r="V77" s="32"/>
      <c r="W77" s="32"/>
      <c r="X77" s="32"/>
      <c r="Y77" s="32"/>
      <c r="Z77" s="32"/>
      <c r="AA77" s="32"/>
      <c r="AB77" s="32"/>
      <c r="AC77" s="32"/>
      <c r="AD77" s="32"/>
      <c r="AE77" s="32"/>
    </row>
    <row r="78" spans="1:63" s="2" customFormat="1" ht="10.35" customHeight="1">
      <c r="A78" s="32"/>
      <c r="B78" s="33"/>
      <c r="C78" s="34"/>
      <c r="D78" s="34"/>
      <c r="E78" s="34"/>
      <c r="F78" s="34"/>
      <c r="G78" s="34"/>
      <c r="H78" s="34"/>
      <c r="I78" s="34"/>
      <c r="J78" s="34"/>
      <c r="K78" s="34"/>
      <c r="L78" s="104"/>
      <c r="S78" s="32"/>
      <c r="T78" s="32"/>
      <c r="U78" s="32"/>
      <c r="V78" s="32"/>
      <c r="W78" s="32"/>
      <c r="X78" s="32"/>
      <c r="Y78" s="32"/>
      <c r="Z78" s="32"/>
      <c r="AA78" s="32"/>
      <c r="AB78" s="32"/>
      <c r="AC78" s="32"/>
      <c r="AD78" s="32"/>
      <c r="AE78" s="32"/>
    </row>
    <row r="79" spans="1:63" s="10" customFormat="1" ht="29.25" customHeight="1">
      <c r="A79" s="138"/>
      <c r="B79" s="139"/>
      <c r="C79" s="140" t="s">
        <v>97</v>
      </c>
      <c r="D79" s="141" t="s">
        <v>56</v>
      </c>
      <c r="E79" s="141" t="s">
        <v>52</v>
      </c>
      <c r="F79" s="141" t="s">
        <v>53</v>
      </c>
      <c r="G79" s="141" t="s">
        <v>98</v>
      </c>
      <c r="H79" s="141" t="s">
        <v>99</v>
      </c>
      <c r="I79" s="141" t="s">
        <v>100</v>
      </c>
      <c r="J79" s="141" t="s">
        <v>93</v>
      </c>
      <c r="K79" s="142" t="s">
        <v>101</v>
      </c>
      <c r="L79" s="143"/>
      <c r="M79" s="66" t="s">
        <v>19</v>
      </c>
      <c r="N79" s="67" t="s">
        <v>41</v>
      </c>
      <c r="O79" s="67" t="s">
        <v>102</v>
      </c>
      <c r="P79" s="67" t="s">
        <v>103</v>
      </c>
      <c r="Q79" s="67" t="s">
        <v>104</v>
      </c>
      <c r="R79" s="67" t="s">
        <v>105</v>
      </c>
      <c r="S79" s="67" t="s">
        <v>106</v>
      </c>
      <c r="T79" s="68" t="s">
        <v>107</v>
      </c>
      <c r="U79" s="138"/>
      <c r="V79" s="138"/>
      <c r="W79" s="138"/>
      <c r="X79" s="138"/>
      <c r="Y79" s="138"/>
      <c r="Z79" s="138"/>
      <c r="AA79" s="138"/>
      <c r="AB79" s="138"/>
      <c r="AC79" s="138"/>
      <c r="AD79" s="138"/>
      <c r="AE79" s="138"/>
    </row>
    <row r="80" spans="1:63" s="2" customFormat="1" ht="22.9" customHeight="1">
      <c r="A80" s="32"/>
      <c r="B80" s="33"/>
      <c r="C80" s="73" t="s">
        <v>108</v>
      </c>
      <c r="D80" s="34"/>
      <c r="E80" s="34"/>
      <c r="F80" s="34"/>
      <c r="G80" s="34"/>
      <c r="H80" s="34"/>
      <c r="I80" s="34"/>
      <c r="J80" s="144">
        <f>BK80</f>
        <v>0</v>
      </c>
      <c r="K80" s="34"/>
      <c r="L80" s="37"/>
      <c r="M80" s="69"/>
      <c r="N80" s="145"/>
      <c r="O80" s="70"/>
      <c r="P80" s="146">
        <f>P81</f>
        <v>0</v>
      </c>
      <c r="Q80" s="70"/>
      <c r="R80" s="146">
        <f>R81</f>
        <v>0</v>
      </c>
      <c r="S80" s="70"/>
      <c r="T80" s="147">
        <f>T81</f>
        <v>0</v>
      </c>
      <c r="U80" s="32"/>
      <c r="V80" s="32"/>
      <c r="W80" s="32"/>
      <c r="X80" s="32"/>
      <c r="Y80" s="32"/>
      <c r="Z80" s="32"/>
      <c r="AA80" s="32"/>
      <c r="AB80" s="32"/>
      <c r="AC80" s="32"/>
      <c r="AD80" s="32"/>
      <c r="AE80" s="32"/>
      <c r="AT80" s="15" t="s">
        <v>70</v>
      </c>
      <c r="AU80" s="15" t="s">
        <v>94</v>
      </c>
      <c r="BK80" s="148">
        <f>BK81</f>
        <v>0</v>
      </c>
    </row>
    <row r="81" spans="1:65" s="11" customFormat="1" ht="25.9" customHeight="1">
      <c r="B81" s="149"/>
      <c r="C81" s="150"/>
      <c r="D81" s="151" t="s">
        <v>70</v>
      </c>
      <c r="E81" s="152" t="s">
        <v>109</v>
      </c>
      <c r="F81" s="152" t="s">
        <v>110</v>
      </c>
      <c r="G81" s="150"/>
      <c r="H81" s="150"/>
      <c r="I81" s="153"/>
      <c r="J81" s="154">
        <f>BK81</f>
        <v>0</v>
      </c>
      <c r="K81" s="150"/>
      <c r="L81" s="155"/>
      <c r="M81" s="156"/>
      <c r="N81" s="157"/>
      <c r="O81" s="157"/>
      <c r="P81" s="158">
        <f>SUM(P82:P92)</f>
        <v>0</v>
      </c>
      <c r="Q81" s="157"/>
      <c r="R81" s="158">
        <f>SUM(R82:R92)</f>
        <v>0</v>
      </c>
      <c r="S81" s="157"/>
      <c r="T81" s="159">
        <f>SUM(T82:T92)</f>
        <v>0</v>
      </c>
      <c r="AR81" s="160" t="s">
        <v>111</v>
      </c>
      <c r="AT81" s="161" t="s">
        <v>70</v>
      </c>
      <c r="AU81" s="161" t="s">
        <v>71</v>
      </c>
      <c r="AY81" s="160" t="s">
        <v>112</v>
      </c>
      <c r="BK81" s="162">
        <f>SUM(BK82:BK92)</f>
        <v>0</v>
      </c>
    </row>
    <row r="82" spans="1:65" s="2" customFormat="1" ht="78" customHeight="1">
      <c r="A82" s="32"/>
      <c r="B82" s="33"/>
      <c r="C82" s="163" t="s">
        <v>79</v>
      </c>
      <c r="D82" s="163" t="s">
        <v>113</v>
      </c>
      <c r="E82" s="164" t="s">
        <v>114</v>
      </c>
      <c r="F82" s="165" t="s">
        <v>115</v>
      </c>
      <c r="G82" s="166" t="s">
        <v>116</v>
      </c>
      <c r="H82" s="167">
        <v>1</v>
      </c>
      <c r="I82" s="168"/>
      <c r="J82" s="169">
        <f t="shared" ref="J82:J92" si="0">ROUND(I82*H82,2)</f>
        <v>0</v>
      </c>
      <c r="K82" s="165" t="s">
        <v>19</v>
      </c>
      <c r="L82" s="37"/>
      <c r="M82" s="170" t="s">
        <v>19</v>
      </c>
      <c r="N82" s="171" t="s">
        <v>42</v>
      </c>
      <c r="O82" s="62"/>
      <c r="P82" s="172">
        <f t="shared" ref="P82:P92" si="1">O82*H82</f>
        <v>0</v>
      </c>
      <c r="Q82" s="172">
        <v>0</v>
      </c>
      <c r="R82" s="172">
        <f t="shared" ref="R82:R92" si="2">Q82*H82</f>
        <v>0</v>
      </c>
      <c r="S82" s="172">
        <v>0</v>
      </c>
      <c r="T82" s="173">
        <f t="shared" ref="T82:T92" si="3">S82*H82</f>
        <v>0</v>
      </c>
      <c r="U82" s="32"/>
      <c r="V82" s="32"/>
      <c r="W82" s="32"/>
      <c r="X82" s="32"/>
      <c r="Y82" s="32"/>
      <c r="Z82" s="32"/>
      <c r="AA82" s="32"/>
      <c r="AB82" s="32"/>
      <c r="AC82" s="32"/>
      <c r="AD82" s="32"/>
      <c r="AE82" s="32"/>
      <c r="AR82" s="174" t="s">
        <v>111</v>
      </c>
      <c r="AT82" s="174" t="s">
        <v>113</v>
      </c>
      <c r="AU82" s="174" t="s">
        <v>79</v>
      </c>
      <c r="AY82" s="15" t="s">
        <v>112</v>
      </c>
      <c r="BE82" s="175">
        <f t="shared" ref="BE82:BE92" si="4">IF(N82="základní",J82,0)</f>
        <v>0</v>
      </c>
      <c r="BF82" s="175">
        <f t="shared" ref="BF82:BF92" si="5">IF(N82="snížená",J82,0)</f>
        <v>0</v>
      </c>
      <c r="BG82" s="175">
        <f t="shared" ref="BG82:BG92" si="6">IF(N82="zákl. přenesená",J82,0)</f>
        <v>0</v>
      </c>
      <c r="BH82" s="175">
        <f t="shared" ref="BH82:BH92" si="7">IF(N82="sníž. přenesená",J82,0)</f>
        <v>0</v>
      </c>
      <c r="BI82" s="175">
        <f t="shared" ref="BI82:BI92" si="8">IF(N82="nulová",J82,0)</f>
        <v>0</v>
      </c>
      <c r="BJ82" s="15" t="s">
        <v>79</v>
      </c>
      <c r="BK82" s="175">
        <f t="shared" ref="BK82:BK92" si="9">ROUND(I82*H82,2)</f>
        <v>0</v>
      </c>
      <c r="BL82" s="15" t="s">
        <v>111</v>
      </c>
      <c r="BM82" s="174" t="s">
        <v>117</v>
      </c>
    </row>
    <row r="83" spans="1:65" s="2" customFormat="1" ht="66.75" customHeight="1">
      <c r="A83" s="32"/>
      <c r="B83" s="33"/>
      <c r="C83" s="163" t="s">
        <v>81</v>
      </c>
      <c r="D83" s="163" t="s">
        <v>113</v>
      </c>
      <c r="E83" s="164" t="s">
        <v>118</v>
      </c>
      <c r="F83" s="165" t="s">
        <v>119</v>
      </c>
      <c r="G83" s="166" t="s">
        <v>116</v>
      </c>
      <c r="H83" s="167">
        <v>1</v>
      </c>
      <c r="I83" s="168"/>
      <c r="J83" s="169">
        <f t="shared" si="0"/>
        <v>0</v>
      </c>
      <c r="K83" s="165" t="s">
        <v>19</v>
      </c>
      <c r="L83" s="37"/>
      <c r="M83" s="170" t="s">
        <v>19</v>
      </c>
      <c r="N83" s="171" t="s">
        <v>42</v>
      </c>
      <c r="O83" s="62"/>
      <c r="P83" s="172">
        <f t="shared" si="1"/>
        <v>0</v>
      </c>
      <c r="Q83" s="172">
        <v>0</v>
      </c>
      <c r="R83" s="172">
        <f t="shared" si="2"/>
        <v>0</v>
      </c>
      <c r="S83" s="172">
        <v>0</v>
      </c>
      <c r="T83" s="173">
        <f t="shared" si="3"/>
        <v>0</v>
      </c>
      <c r="U83" s="32"/>
      <c r="V83" s="32"/>
      <c r="W83" s="32"/>
      <c r="X83" s="32"/>
      <c r="Y83" s="32"/>
      <c r="Z83" s="32"/>
      <c r="AA83" s="32"/>
      <c r="AB83" s="32"/>
      <c r="AC83" s="32"/>
      <c r="AD83" s="32"/>
      <c r="AE83" s="32"/>
      <c r="AR83" s="174" t="s">
        <v>111</v>
      </c>
      <c r="AT83" s="174" t="s">
        <v>113</v>
      </c>
      <c r="AU83" s="174" t="s">
        <v>79</v>
      </c>
      <c r="AY83" s="15" t="s">
        <v>112</v>
      </c>
      <c r="BE83" s="175">
        <f t="shared" si="4"/>
        <v>0</v>
      </c>
      <c r="BF83" s="175">
        <f t="shared" si="5"/>
        <v>0</v>
      </c>
      <c r="BG83" s="175">
        <f t="shared" si="6"/>
        <v>0</v>
      </c>
      <c r="BH83" s="175">
        <f t="shared" si="7"/>
        <v>0</v>
      </c>
      <c r="BI83" s="175">
        <f t="shared" si="8"/>
        <v>0</v>
      </c>
      <c r="BJ83" s="15" t="s">
        <v>79</v>
      </c>
      <c r="BK83" s="175">
        <f t="shared" si="9"/>
        <v>0</v>
      </c>
      <c r="BL83" s="15" t="s">
        <v>111</v>
      </c>
      <c r="BM83" s="174" t="s">
        <v>120</v>
      </c>
    </row>
    <row r="84" spans="1:65" s="2" customFormat="1" ht="66.75" customHeight="1">
      <c r="A84" s="32"/>
      <c r="B84" s="33"/>
      <c r="C84" s="163" t="s">
        <v>121</v>
      </c>
      <c r="D84" s="163" t="s">
        <v>113</v>
      </c>
      <c r="E84" s="164" t="s">
        <v>122</v>
      </c>
      <c r="F84" s="165" t="s">
        <v>123</v>
      </c>
      <c r="G84" s="166" t="s">
        <v>116</v>
      </c>
      <c r="H84" s="167">
        <v>1</v>
      </c>
      <c r="I84" s="168"/>
      <c r="J84" s="169">
        <f t="shared" si="0"/>
        <v>0</v>
      </c>
      <c r="K84" s="165" t="s">
        <v>19</v>
      </c>
      <c r="L84" s="37"/>
      <c r="M84" s="170" t="s">
        <v>19</v>
      </c>
      <c r="N84" s="171" t="s">
        <v>42</v>
      </c>
      <c r="O84" s="62"/>
      <c r="P84" s="172">
        <f t="shared" si="1"/>
        <v>0</v>
      </c>
      <c r="Q84" s="172">
        <v>0</v>
      </c>
      <c r="R84" s="172">
        <f t="shared" si="2"/>
        <v>0</v>
      </c>
      <c r="S84" s="172">
        <v>0</v>
      </c>
      <c r="T84" s="173">
        <f t="shared" si="3"/>
        <v>0</v>
      </c>
      <c r="U84" s="32"/>
      <c r="V84" s="32"/>
      <c r="W84" s="32"/>
      <c r="X84" s="32"/>
      <c r="Y84" s="32"/>
      <c r="Z84" s="32"/>
      <c r="AA84" s="32"/>
      <c r="AB84" s="32"/>
      <c r="AC84" s="32"/>
      <c r="AD84" s="32"/>
      <c r="AE84" s="32"/>
      <c r="AR84" s="174" t="s">
        <v>111</v>
      </c>
      <c r="AT84" s="174" t="s">
        <v>113</v>
      </c>
      <c r="AU84" s="174" t="s">
        <v>79</v>
      </c>
      <c r="AY84" s="15" t="s">
        <v>112</v>
      </c>
      <c r="BE84" s="175">
        <f t="shared" si="4"/>
        <v>0</v>
      </c>
      <c r="BF84" s="175">
        <f t="shared" si="5"/>
        <v>0</v>
      </c>
      <c r="BG84" s="175">
        <f t="shared" si="6"/>
        <v>0</v>
      </c>
      <c r="BH84" s="175">
        <f t="shared" si="7"/>
        <v>0</v>
      </c>
      <c r="BI84" s="175">
        <f t="shared" si="8"/>
        <v>0</v>
      </c>
      <c r="BJ84" s="15" t="s">
        <v>79</v>
      </c>
      <c r="BK84" s="175">
        <f t="shared" si="9"/>
        <v>0</v>
      </c>
      <c r="BL84" s="15" t="s">
        <v>111</v>
      </c>
      <c r="BM84" s="174" t="s">
        <v>124</v>
      </c>
    </row>
    <row r="85" spans="1:65" s="2" customFormat="1" ht="78" customHeight="1">
      <c r="A85" s="32"/>
      <c r="B85" s="33"/>
      <c r="C85" s="163" t="s">
        <v>111</v>
      </c>
      <c r="D85" s="163" t="s">
        <v>113</v>
      </c>
      <c r="E85" s="164" t="s">
        <v>125</v>
      </c>
      <c r="F85" s="165" t="s">
        <v>126</v>
      </c>
      <c r="G85" s="166" t="s">
        <v>116</v>
      </c>
      <c r="H85" s="167">
        <v>15</v>
      </c>
      <c r="I85" s="168"/>
      <c r="J85" s="169">
        <f t="shared" si="0"/>
        <v>0</v>
      </c>
      <c r="K85" s="165" t="s">
        <v>19</v>
      </c>
      <c r="L85" s="37"/>
      <c r="M85" s="170" t="s">
        <v>19</v>
      </c>
      <c r="N85" s="171" t="s">
        <v>42</v>
      </c>
      <c r="O85" s="62"/>
      <c r="P85" s="172">
        <f t="shared" si="1"/>
        <v>0</v>
      </c>
      <c r="Q85" s="172">
        <v>0</v>
      </c>
      <c r="R85" s="172">
        <f t="shared" si="2"/>
        <v>0</v>
      </c>
      <c r="S85" s="172">
        <v>0</v>
      </c>
      <c r="T85" s="173">
        <f t="shared" si="3"/>
        <v>0</v>
      </c>
      <c r="U85" s="32"/>
      <c r="V85" s="32"/>
      <c r="W85" s="32"/>
      <c r="X85" s="32"/>
      <c r="Y85" s="32"/>
      <c r="Z85" s="32"/>
      <c r="AA85" s="32"/>
      <c r="AB85" s="32"/>
      <c r="AC85" s="32"/>
      <c r="AD85" s="32"/>
      <c r="AE85" s="32"/>
      <c r="AR85" s="174" t="s">
        <v>111</v>
      </c>
      <c r="AT85" s="174" t="s">
        <v>113</v>
      </c>
      <c r="AU85" s="174" t="s">
        <v>79</v>
      </c>
      <c r="AY85" s="15" t="s">
        <v>112</v>
      </c>
      <c r="BE85" s="175">
        <f t="shared" si="4"/>
        <v>0</v>
      </c>
      <c r="BF85" s="175">
        <f t="shared" si="5"/>
        <v>0</v>
      </c>
      <c r="BG85" s="175">
        <f t="shared" si="6"/>
        <v>0</v>
      </c>
      <c r="BH85" s="175">
        <f t="shared" si="7"/>
        <v>0</v>
      </c>
      <c r="BI85" s="175">
        <f t="shared" si="8"/>
        <v>0</v>
      </c>
      <c r="BJ85" s="15" t="s">
        <v>79</v>
      </c>
      <c r="BK85" s="175">
        <f t="shared" si="9"/>
        <v>0</v>
      </c>
      <c r="BL85" s="15" t="s">
        <v>111</v>
      </c>
      <c r="BM85" s="174" t="s">
        <v>127</v>
      </c>
    </row>
    <row r="86" spans="1:65" s="2" customFormat="1" ht="90" customHeight="1">
      <c r="A86" s="32"/>
      <c r="B86" s="33"/>
      <c r="C86" s="163" t="s">
        <v>128</v>
      </c>
      <c r="D86" s="163" t="s">
        <v>113</v>
      </c>
      <c r="E86" s="164" t="s">
        <v>129</v>
      </c>
      <c r="F86" s="165" t="s">
        <v>130</v>
      </c>
      <c r="G86" s="166" t="s">
        <v>116</v>
      </c>
      <c r="H86" s="167">
        <v>1</v>
      </c>
      <c r="I86" s="168"/>
      <c r="J86" s="169">
        <f t="shared" si="0"/>
        <v>0</v>
      </c>
      <c r="K86" s="165" t="s">
        <v>19</v>
      </c>
      <c r="L86" s="37"/>
      <c r="M86" s="170" t="s">
        <v>19</v>
      </c>
      <c r="N86" s="171" t="s">
        <v>42</v>
      </c>
      <c r="O86" s="62"/>
      <c r="P86" s="172">
        <f t="shared" si="1"/>
        <v>0</v>
      </c>
      <c r="Q86" s="172">
        <v>0</v>
      </c>
      <c r="R86" s="172">
        <f t="shared" si="2"/>
        <v>0</v>
      </c>
      <c r="S86" s="172">
        <v>0</v>
      </c>
      <c r="T86" s="173">
        <f t="shared" si="3"/>
        <v>0</v>
      </c>
      <c r="U86" s="32"/>
      <c r="V86" s="32"/>
      <c r="W86" s="32"/>
      <c r="X86" s="32"/>
      <c r="Y86" s="32"/>
      <c r="Z86" s="32"/>
      <c r="AA86" s="32"/>
      <c r="AB86" s="32"/>
      <c r="AC86" s="32"/>
      <c r="AD86" s="32"/>
      <c r="AE86" s="32"/>
      <c r="AR86" s="174" t="s">
        <v>111</v>
      </c>
      <c r="AT86" s="174" t="s">
        <v>113</v>
      </c>
      <c r="AU86" s="174" t="s">
        <v>79</v>
      </c>
      <c r="AY86" s="15" t="s">
        <v>112</v>
      </c>
      <c r="BE86" s="175">
        <f t="shared" si="4"/>
        <v>0</v>
      </c>
      <c r="BF86" s="175">
        <f t="shared" si="5"/>
        <v>0</v>
      </c>
      <c r="BG86" s="175">
        <f t="shared" si="6"/>
        <v>0</v>
      </c>
      <c r="BH86" s="175">
        <f t="shared" si="7"/>
        <v>0</v>
      </c>
      <c r="BI86" s="175">
        <f t="shared" si="8"/>
        <v>0</v>
      </c>
      <c r="BJ86" s="15" t="s">
        <v>79</v>
      </c>
      <c r="BK86" s="175">
        <f t="shared" si="9"/>
        <v>0</v>
      </c>
      <c r="BL86" s="15" t="s">
        <v>111</v>
      </c>
      <c r="BM86" s="174" t="s">
        <v>131</v>
      </c>
    </row>
    <row r="87" spans="1:65" s="2" customFormat="1" ht="114.95" customHeight="1">
      <c r="A87" s="32"/>
      <c r="B87" s="33"/>
      <c r="C87" s="163" t="s">
        <v>132</v>
      </c>
      <c r="D87" s="163" t="s">
        <v>113</v>
      </c>
      <c r="E87" s="164" t="s">
        <v>133</v>
      </c>
      <c r="F87" s="165" t="s">
        <v>134</v>
      </c>
      <c r="G87" s="166" t="s">
        <v>116</v>
      </c>
      <c r="H87" s="167">
        <v>30</v>
      </c>
      <c r="I87" s="168"/>
      <c r="J87" s="169">
        <f t="shared" si="0"/>
        <v>0</v>
      </c>
      <c r="K87" s="165" t="s">
        <v>19</v>
      </c>
      <c r="L87" s="37"/>
      <c r="M87" s="170" t="s">
        <v>19</v>
      </c>
      <c r="N87" s="171" t="s">
        <v>42</v>
      </c>
      <c r="O87" s="62"/>
      <c r="P87" s="172">
        <f t="shared" si="1"/>
        <v>0</v>
      </c>
      <c r="Q87" s="172">
        <v>0</v>
      </c>
      <c r="R87" s="172">
        <f t="shared" si="2"/>
        <v>0</v>
      </c>
      <c r="S87" s="172">
        <v>0</v>
      </c>
      <c r="T87" s="173">
        <f t="shared" si="3"/>
        <v>0</v>
      </c>
      <c r="U87" s="32"/>
      <c r="V87" s="32"/>
      <c r="W87" s="32"/>
      <c r="X87" s="32"/>
      <c r="Y87" s="32"/>
      <c r="Z87" s="32"/>
      <c r="AA87" s="32"/>
      <c r="AB87" s="32"/>
      <c r="AC87" s="32"/>
      <c r="AD87" s="32"/>
      <c r="AE87" s="32"/>
      <c r="AR87" s="174" t="s">
        <v>111</v>
      </c>
      <c r="AT87" s="174" t="s">
        <v>113</v>
      </c>
      <c r="AU87" s="174" t="s">
        <v>79</v>
      </c>
      <c r="AY87" s="15" t="s">
        <v>112</v>
      </c>
      <c r="BE87" s="175">
        <f t="shared" si="4"/>
        <v>0</v>
      </c>
      <c r="BF87" s="175">
        <f t="shared" si="5"/>
        <v>0</v>
      </c>
      <c r="BG87" s="175">
        <f t="shared" si="6"/>
        <v>0</v>
      </c>
      <c r="BH87" s="175">
        <f t="shared" si="7"/>
        <v>0</v>
      </c>
      <c r="BI87" s="175">
        <f t="shared" si="8"/>
        <v>0</v>
      </c>
      <c r="BJ87" s="15" t="s">
        <v>79</v>
      </c>
      <c r="BK87" s="175">
        <f t="shared" si="9"/>
        <v>0</v>
      </c>
      <c r="BL87" s="15" t="s">
        <v>111</v>
      </c>
      <c r="BM87" s="174" t="s">
        <v>135</v>
      </c>
    </row>
    <row r="88" spans="1:65" s="2" customFormat="1" ht="66.75" customHeight="1">
      <c r="A88" s="32"/>
      <c r="B88" s="33"/>
      <c r="C88" s="163" t="s">
        <v>136</v>
      </c>
      <c r="D88" s="163" t="s">
        <v>113</v>
      </c>
      <c r="E88" s="164" t="s">
        <v>137</v>
      </c>
      <c r="F88" s="165" t="s">
        <v>138</v>
      </c>
      <c r="G88" s="166" t="s">
        <v>116</v>
      </c>
      <c r="H88" s="167">
        <v>7</v>
      </c>
      <c r="I88" s="168"/>
      <c r="J88" s="169">
        <f t="shared" si="0"/>
        <v>0</v>
      </c>
      <c r="K88" s="165" t="s">
        <v>19</v>
      </c>
      <c r="L88" s="37"/>
      <c r="M88" s="170" t="s">
        <v>19</v>
      </c>
      <c r="N88" s="171" t="s">
        <v>42</v>
      </c>
      <c r="O88" s="62"/>
      <c r="P88" s="172">
        <f t="shared" si="1"/>
        <v>0</v>
      </c>
      <c r="Q88" s="172">
        <v>0</v>
      </c>
      <c r="R88" s="172">
        <f t="shared" si="2"/>
        <v>0</v>
      </c>
      <c r="S88" s="172">
        <v>0</v>
      </c>
      <c r="T88" s="173">
        <f t="shared" si="3"/>
        <v>0</v>
      </c>
      <c r="U88" s="32"/>
      <c r="V88" s="32"/>
      <c r="W88" s="32"/>
      <c r="X88" s="32"/>
      <c r="Y88" s="32"/>
      <c r="Z88" s="32"/>
      <c r="AA88" s="32"/>
      <c r="AB88" s="32"/>
      <c r="AC88" s="32"/>
      <c r="AD88" s="32"/>
      <c r="AE88" s="32"/>
      <c r="AR88" s="174" t="s">
        <v>111</v>
      </c>
      <c r="AT88" s="174" t="s">
        <v>113</v>
      </c>
      <c r="AU88" s="174" t="s">
        <v>79</v>
      </c>
      <c r="AY88" s="15" t="s">
        <v>112</v>
      </c>
      <c r="BE88" s="175">
        <f t="shared" si="4"/>
        <v>0</v>
      </c>
      <c r="BF88" s="175">
        <f t="shared" si="5"/>
        <v>0</v>
      </c>
      <c r="BG88" s="175">
        <f t="shared" si="6"/>
        <v>0</v>
      </c>
      <c r="BH88" s="175">
        <f t="shared" si="7"/>
        <v>0</v>
      </c>
      <c r="BI88" s="175">
        <f t="shared" si="8"/>
        <v>0</v>
      </c>
      <c r="BJ88" s="15" t="s">
        <v>79</v>
      </c>
      <c r="BK88" s="175">
        <f t="shared" si="9"/>
        <v>0</v>
      </c>
      <c r="BL88" s="15" t="s">
        <v>111</v>
      </c>
      <c r="BM88" s="174" t="s">
        <v>139</v>
      </c>
    </row>
    <row r="89" spans="1:65" s="2" customFormat="1" ht="55.5" customHeight="1">
      <c r="A89" s="32"/>
      <c r="B89" s="33"/>
      <c r="C89" s="163" t="s">
        <v>140</v>
      </c>
      <c r="D89" s="163" t="s">
        <v>113</v>
      </c>
      <c r="E89" s="164" t="s">
        <v>141</v>
      </c>
      <c r="F89" s="165" t="s">
        <v>142</v>
      </c>
      <c r="G89" s="166" t="s">
        <v>116</v>
      </c>
      <c r="H89" s="167">
        <v>3</v>
      </c>
      <c r="I89" s="168"/>
      <c r="J89" s="169">
        <f t="shared" si="0"/>
        <v>0</v>
      </c>
      <c r="K89" s="165" t="s">
        <v>19</v>
      </c>
      <c r="L89" s="37"/>
      <c r="M89" s="170" t="s">
        <v>19</v>
      </c>
      <c r="N89" s="171" t="s">
        <v>42</v>
      </c>
      <c r="O89" s="62"/>
      <c r="P89" s="172">
        <f t="shared" si="1"/>
        <v>0</v>
      </c>
      <c r="Q89" s="172">
        <v>0</v>
      </c>
      <c r="R89" s="172">
        <f t="shared" si="2"/>
        <v>0</v>
      </c>
      <c r="S89" s="172">
        <v>0</v>
      </c>
      <c r="T89" s="173">
        <f t="shared" si="3"/>
        <v>0</v>
      </c>
      <c r="U89" s="32"/>
      <c r="V89" s="32"/>
      <c r="W89" s="32"/>
      <c r="X89" s="32"/>
      <c r="Y89" s="32"/>
      <c r="Z89" s="32"/>
      <c r="AA89" s="32"/>
      <c r="AB89" s="32"/>
      <c r="AC89" s="32"/>
      <c r="AD89" s="32"/>
      <c r="AE89" s="32"/>
      <c r="AR89" s="174" t="s">
        <v>111</v>
      </c>
      <c r="AT89" s="174" t="s">
        <v>113</v>
      </c>
      <c r="AU89" s="174" t="s">
        <v>79</v>
      </c>
      <c r="AY89" s="15" t="s">
        <v>112</v>
      </c>
      <c r="BE89" s="175">
        <f t="shared" si="4"/>
        <v>0</v>
      </c>
      <c r="BF89" s="175">
        <f t="shared" si="5"/>
        <v>0</v>
      </c>
      <c r="BG89" s="175">
        <f t="shared" si="6"/>
        <v>0</v>
      </c>
      <c r="BH89" s="175">
        <f t="shared" si="7"/>
        <v>0</v>
      </c>
      <c r="BI89" s="175">
        <f t="shared" si="8"/>
        <v>0</v>
      </c>
      <c r="BJ89" s="15" t="s">
        <v>79</v>
      </c>
      <c r="BK89" s="175">
        <f t="shared" si="9"/>
        <v>0</v>
      </c>
      <c r="BL89" s="15" t="s">
        <v>111</v>
      </c>
      <c r="BM89" s="174" t="s">
        <v>143</v>
      </c>
    </row>
    <row r="90" spans="1:65" s="2" customFormat="1" ht="55.5" customHeight="1">
      <c r="A90" s="32"/>
      <c r="B90" s="33"/>
      <c r="C90" s="163" t="s">
        <v>144</v>
      </c>
      <c r="D90" s="163" t="s">
        <v>113</v>
      </c>
      <c r="E90" s="164" t="s">
        <v>145</v>
      </c>
      <c r="F90" s="165" t="s">
        <v>146</v>
      </c>
      <c r="G90" s="166" t="s">
        <v>116</v>
      </c>
      <c r="H90" s="167">
        <v>5</v>
      </c>
      <c r="I90" s="168"/>
      <c r="J90" s="169">
        <f t="shared" si="0"/>
        <v>0</v>
      </c>
      <c r="K90" s="165" t="s">
        <v>19</v>
      </c>
      <c r="L90" s="37"/>
      <c r="M90" s="170" t="s">
        <v>19</v>
      </c>
      <c r="N90" s="171" t="s">
        <v>42</v>
      </c>
      <c r="O90" s="62"/>
      <c r="P90" s="172">
        <f t="shared" si="1"/>
        <v>0</v>
      </c>
      <c r="Q90" s="172">
        <v>0</v>
      </c>
      <c r="R90" s="172">
        <f t="shared" si="2"/>
        <v>0</v>
      </c>
      <c r="S90" s="172">
        <v>0</v>
      </c>
      <c r="T90" s="173">
        <f t="shared" si="3"/>
        <v>0</v>
      </c>
      <c r="U90" s="32"/>
      <c r="V90" s="32"/>
      <c r="W90" s="32"/>
      <c r="X90" s="32"/>
      <c r="Y90" s="32"/>
      <c r="Z90" s="32"/>
      <c r="AA90" s="32"/>
      <c r="AB90" s="32"/>
      <c r="AC90" s="32"/>
      <c r="AD90" s="32"/>
      <c r="AE90" s="32"/>
      <c r="AR90" s="174" t="s">
        <v>111</v>
      </c>
      <c r="AT90" s="174" t="s">
        <v>113</v>
      </c>
      <c r="AU90" s="174" t="s">
        <v>79</v>
      </c>
      <c r="AY90" s="15" t="s">
        <v>112</v>
      </c>
      <c r="BE90" s="175">
        <f t="shared" si="4"/>
        <v>0</v>
      </c>
      <c r="BF90" s="175">
        <f t="shared" si="5"/>
        <v>0</v>
      </c>
      <c r="BG90" s="175">
        <f t="shared" si="6"/>
        <v>0</v>
      </c>
      <c r="BH90" s="175">
        <f t="shared" si="7"/>
        <v>0</v>
      </c>
      <c r="BI90" s="175">
        <f t="shared" si="8"/>
        <v>0</v>
      </c>
      <c r="BJ90" s="15" t="s">
        <v>79</v>
      </c>
      <c r="BK90" s="175">
        <f t="shared" si="9"/>
        <v>0</v>
      </c>
      <c r="BL90" s="15" t="s">
        <v>111</v>
      </c>
      <c r="BM90" s="174" t="s">
        <v>147</v>
      </c>
    </row>
    <row r="91" spans="1:65" s="2" customFormat="1" ht="16.5" customHeight="1">
      <c r="A91" s="32"/>
      <c r="B91" s="33"/>
      <c r="C91" s="163" t="s">
        <v>148</v>
      </c>
      <c r="D91" s="163" t="s">
        <v>113</v>
      </c>
      <c r="E91" s="164" t="s">
        <v>149</v>
      </c>
      <c r="F91" s="165" t="s">
        <v>150</v>
      </c>
      <c r="G91" s="166" t="s">
        <v>151</v>
      </c>
      <c r="H91" s="167">
        <v>1</v>
      </c>
      <c r="I91" s="168"/>
      <c r="J91" s="169">
        <f t="shared" si="0"/>
        <v>0</v>
      </c>
      <c r="K91" s="165" t="s">
        <v>19</v>
      </c>
      <c r="L91" s="37"/>
      <c r="M91" s="170" t="s">
        <v>19</v>
      </c>
      <c r="N91" s="171" t="s">
        <v>42</v>
      </c>
      <c r="O91" s="62"/>
      <c r="P91" s="172">
        <f t="shared" si="1"/>
        <v>0</v>
      </c>
      <c r="Q91" s="172">
        <v>0</v>
      </c>
      <c r="R91" s="172">
        <f t="shared" si="2"/>
        <v>0</v>
      </c>
      <c r="S91" s="172">
        <v>0</v>
      </c>
      <c r="T91" s="173">
        <f t="shared" si="3"/>
        <v>0</v>
      </c>
      <c r="U91" s="32"/>
      <c r="V91" s="32"/>
      <c r="W91" s="32"/>
      <c r="X91" s="32"/>
      <c r="Y91" s="32"/>
      <c r="Z91" s="32"/>
      <c r="AA91" s="32"/>
      <c r="AB91" s="32"/>
      <c r="AC91" s="32"/>
      <c r="AD91" s="32"/>
      <c r="AE91" s="32"/>
      <c r="AR91" s="174" t="s">
        <v>111</v>
      </c>
      <c r="AT91" s="174" t="s">
        <v>113</v>
      </c>
      <c r="AU91" s="174" t="s">
        <v>79</v>
      </c>
      <c r="AY91" s="15" t="s">
        <v>112</v>
      </c>
      <c r="BE91" s="175">
        <f t="shared" si="4"/>
        <v>0</v>
      </c>
      <c r="BF91" s="175">
        <f t="shared" si="5"/>
        <v>0</v>
      </c>
      <c r="BG91" s="175">
        <f t="shared" si="6"/>
        <v>0</v>
      </c>
      <c r="BH91" s="175">
        <f t="shared" si="7"/>
        <v>0</v>
      </c>
      <c r="BI91" s="175">
        <f t="shared" si="8"/>
        <v>0</v>
      </c>
      <c r="BJ91" s="15" t="s">
        <v>79</v>
      </c>
      <c r="BK91" s="175">
        <f t="shared" si="9"/>
        <v>0</v>
      </c>
      <c r="BL91" s="15" t="s">
        <v>111</v>
      </c>
      <c r="BM91" s="174" t="s">
        <v>152</v>
      </c>
    </row>
    <row r="92" spans="1:65" s="2" customFormat="1" ht="16.5" customHeight="1">
      <c r="A92" s="32"/>
      <c r="B92" s="33"/>
      <c r="C92" s="163" t="s">
        <v>153</v>
      </c>
      <c r="D92" s="163" t="s">
        <v>113</v>
      </c>
      <c r="E92" s="164" t="s">
        <v>154</v>
      </c>
      <c r="F92" s="165" t="s">
        <v>155</v>
      </c>
      <c r="G92" s="166" t="s">
        <v>151</v>
      </c>
      <c r="H92" s="167">
        <v>1</v>
      </c>
      <c r="I92" s="168"/>
      <c r="J92" s="169">
        <f t="shared" si="0"/>
        <v>0</v>
      </c>
      <c r="K92" s="165" t="s">
        <v>19</v>
      </c>
      <c r="L92" s="37"/>
      <c r="M92" s="176" t="s">
        <v>19</v>
      </c>
      <c r="N92" s="177" t="s">
        <v>42</v>
      </c>
      <c r="O92" s="178"/>
      <c r="P92" s="179">
        <f t="shared" si="1"/>
        <v>0</v>
      </c>
      <c r="Q92" s="179">
        <v>0</v>
      </c>
      <c r="R92" s="179">
        <f t="shared" si="2"/>
        <v>0</v>
      </c>
      <c r="S92" s="179">
        <v>0</v>
      </c>
      <c r="T92" s="180">
        <f t="shared" si="3"/>
        <v>0</v>
      </c>
      <c r="U92" s="32"/>
      <c r="V92" s="32"/>
      <c r="W92" s="32"/>
      <c r="X92" s="32"/>
      <c r="Y92" s="32"/>
      <c r="Z92" s="32"/>
      <c r="AA92" s="32"/>
      <c r="AB92" s="32"/>
      <c r="AC92" s="32"/>
      <c r="AD92" s="32"/>
      <c r="AE92" s="32"/>
      <c r="AR92" s="174" t="s">
        <v>111</v>
      </c>
      <c r="AT92" s="174" t="s">
        <v>113</v>
      </c>
      <c r="AU92" s="174" t="s">
        <v>79</v>
      </c>
      <c r="AY92" s="15" t="s">
        <v>112</v>
      </c>
      <c r="BE92" s="175">
        <f t="shared" si="4"/>
        <v>0</v>
      </c>
      <c r="BF92" s="175">
        <f t="shared" si="5"/>
        <v>0</v>
      </c>
      <c r="BG92" s="175">
        <f t="shared" si="6"/>
        <v>0</v>
      </c>
      <c r="BH92" s="175">
        <f t="shared" si="7"/>
        <v>0</v>
      </c>
      <c r="BI92" s="175">
        <f t="shared" si="8"/>
        <v>0</v>
      </c>
      <c r="BJ92" s="15" t="s">
        <v>79</v>
      </c>
      <c r="BK92" s="175">
        <f t="shared" si="9"/>
        <v>0</v>
      </c>
      <c r="BL92" s="15" t="s">
        <v>111</v>
      </c>
      <c r="BM92" s="174" t="s">
        <v>156</v>
      </c>
    </row>
    <row r="93" spans="1:65" s="2" customFormat="1" ht="6.95" customHeight="1">
      <c r="A93" s="32"/>
      <c r="B93" s="45"/>
      <c r="C93" s="46"/>
      <c r="D93" s="46"/>
      <c r="E93" s="46"/>
      <c r="F93" s="46"/>
      <c r="G93" s="46"/>
      <c r="H93" s="46"/>
      <c r="I93" s="46"/>
      <c r="J93" s="46"/>
      <c r="K93" s="46"/>
      <c r="L93" s="37"/>
      <c r="M93" s="32"/>
      <c r="O93" s="32"/>
      <c r="P93" s="32"/>
      <c r="Q93" s="32"/>
      <c r="R93" s="32"/>
      <c r="S93" s="32"/>
      <c r="T93" s="32"/>
      <c r="U93" s="32"/>
      <c r="V93" s="32"/>
      <c r="W93" s="32"/>
      <c r="X93" s="32"/>
      <c r="Y93" s="32"/>
      <c r="Z93" s="32"/>
      <c r="AA93" s="32"/>
      <c r="AB93" s="32"/>
      <c r="AC93" s="32"/>
      <c r="AD93" s="32"/>
      <c r="AE93" s="32"/>
    </row>
  </sheetData>
  <sheetProtection algorithmName="SHA-512" hashValue="JptxsJPEF679q0DDONGnl3YIXjEeWhwwcjoWaycN3Z1bpo5/OLSMZCpXExdSNJJK69dHMZisCA4b7Cw3A+mWHQ==" saltValue="0COJlaBCCOCrGJqVKvVXbLGqSlXMI2mRgKV6cFr6bEAt4Ghsss8poHHtKMe1T77zgEXDFxsNsTXqAazaoALbcw==" spinCount="100000" sheet="1" objects="1" scenarios="1" formatColumns="0" formatRows="0" autoFilter="0"/>
  <autoFilter ref="C79:K92"/>
  <mergeCells count="9">
    <mergeCell ref="E50:H50"/>
    <mergeCell ref="E70:H70"/>
    <mergeCell ref="E72:H72"/>
    <mergeCell ref="L2:V2"/>
    <mergeCell ref="E7:H7"/>
    <mergeCell ref="E9:H9"/>
    <mergeCell ref="E18:H18"/>
    <mergeCell ref="E27:H27"/>
    <mergeCell ref="E48:H48"/>
  </mergeCells>
  <pageMargins left="0.39374999999999999" right="0.39374999999999999" top="0.39374999999999999" bottom="0.39374999999999999" header="0" footer="0"/>
  <pageSetup paperSize="9" fitToHeight="100" orientation="landscape" blackAndWhite="1"/>
  <headerFooter>
    <oddFooter>&amp;CStrana &amp;P z &amp;N</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BM86"/>
  <sheetViews>
    <sheetView showGridLines="0" topLeftCell="A83" zoomScaleNormal="100" workbookViewId="0">
      <selection activeCell="I84" sqref="I84:I85"/>
    </sheetView>
  </sheetViews>
  <sheetFormatPr defaultRowHeight="11.25"/>
  <cols>
    <col min="1" max="1" width="8.33203125" style="1" customWidth="1"/>
    <col min="2" max="2" width="1.1640625" style="1" customWidth="1"/>
    <col min="3" max="3" width="4.1640625" style="1" customWidth="1"/>
    <col min="4" max="4" width="4.33203125" style="1" customWidth="1"/>
    <col min="5" max="5" width="17.1640625" style="1" customWidth="1"/>
    <col min="6" max="6" width="100.83203125" style="1" customWidth="1"/>
    <col min="7" max="7" width="7.5" style="1" customWidth="1"/>
    <col min="8" max="8" width="14" style="1" customWidth="1"/>
    <col min="9" max="9" width="15.83203125" style="1" customWidth="1"/>
    <col min="10" max="11" width="22.33203125" style="1" customWidth="1"/>
    <col min="12" max="12" width="9.33203125" style="1" customWidth="1"/>
    <col min="13" max="13" width="10.83203125" style="1" hidden="1" customWidth="1"/>
    <col min="14" max="14" width="9.33203125" style="1" hidden="1"/>
    <col min="15" max="20" width="14.1640625" style="1" hidden="1" customWidth="1"/>
    <col min="21" max="21" width="16.33203125" style="1" hidden="1" customWidth="1"/>
    <col min="22" max="22" width="12.33203125" style="1" customWidth="1"/>
    <col min="23" max="23" width="16.33203125" style="1" customWidth="1"/>
    <col min="24" max="24" width="12.33203125" style="1" customWidth="1"/>
    <col min="25" max="25" width="15" style="1" customWidth="1"/>
    <col min="26" max="26" width="11" style="1" customWidth="1"/>
    <col min="27" max="27" width="15" style="1" customWidth="1"/>
    <col min="28" max="28" width="16.33203125" style="1" customWidth="1"/>
    <col min="29" max="29" width="11" style="1" customWidth="1"/>
    <col min="30" max="30" width="15" style="1" customWidth="1"/>
    <col min="31" max="31" width="16.33203125" style="1" customWidth="1"/>
    <col min="44" max="65" width="9.33203125" style="1" hidden="1"/>
  </cols>
  <sheetData>
    <row r="2" spans="1:46" s="1" customFormat="1" ht="36.950000000000003" customHeight="1">
      <c r="L2" s="304"/>
      <c r="M2" s="304"/>
      <c r="N2" s="304"/>
      <c r="O2" s="304"/>
      <c r="P2" s="304"/>
      <c r="Q2" s="304"/>
      <c r="R2" s="304"/>
      <c r="S2" s="304"/>
      <c r="T2" s="304"/>
      <c r="U2" s="304"/>
      <c r="V2" s="304"/>
      <c r="AT2" s="15" t="s">
        <v>84</v>
      </c>
    </row>
    <row r="3" spans="1:46" s="1" customFormat="1" ht="6.95" customHeight="1">
      <c r="B3" s="99"/>
      <c r="C3" s="100"/>
      <c r="D3" s="100"/>
      <c r="E3" s="100"/>
      <c r="F3" s="100"/>
      <c r="G3" s="100"/>
      <c r="H3" s="100"/>
      <c r="I3" s="100"/>
      <c r="J3" s="100"/>
      <c r="K3" s="100"/>
      <c r="L3" s="18"/>
      <c r="AT3" s="15" t="s">
        <v>81</v>
      </c>
    </row>
    <row r="4" spans="1:46" s="1" customFormat="1" ht="24.95" customHeight="1">
      <c r="B4" s="18"/>
      <c r="D4" s="101" t="s">
        <v>88</v>
      </c>
      <c r="L4" s="18"/>
      <c r="M4" s="102" t="s">
        <v>10</v>
      </c>
      <c r="AT4" s="15" t="s">
        <v>4</v>
      </c>
    </row>
    <row r="5" spans="1:46" s="1" customFormat="1" ht="6.95" customHeight="1">
      <c r="B5" s="18"/>
      <c r="L5" s="18"/>
    </row>
    <row r="6" spans="1:46" s="1" customFormat="1" ht="12" customHeight="1">
      <c r="B6" s="18"/>
      <c r="D6" s="103" t="s">
        <v>16</v>
      </c>
      <c r="L6" s="18"/>
    </row>
    <row r="7" spans="1:46" s="1" customFormat="1" ht="16.5" customHeight="1">
      <c r="B7" s="18"/>
      <c r="E7" s="323" t="str">
        <f>'Rekapitulace stavby'!K6</f>
        <v>ZŠ Sokolov, Křižíkova 1916 - Rekonstrukce odborné učebny přírodopisu - vybavení</v>
      </c>
      <c r="F7" s="324"/>
      <c r="G7" s="324"/>
      <c r="H7" s="324"/>
      <c r="L7" s="18"/>
    </row>
    <row r="8" spans="1:46" s="2" customFormat="1" ht="12" customHeight="1">
      <c r="A8" s="32"/>
      <c r="B8" s="37"/>
      <c r="C8" s="32"/>
      <c r="D8" s="103" t="s">
        <v>89</v>
      </c>
      <c r="E8" s="32"/>
      <c r="F8" s="32"/>
      <c r="G8" s="32"/>
      <c r="H8" s="32"/>
      <c r="I8" s="32"/>
      <c r="J8" s="32"/>
      <c r="K8" s="32"/>
      <c r="L8" s="104"/>
      <c r="S8" s="32"/>
      <c r="T8" s="32"/>
      <c r="U8" s="32"/>
      <c r="V8" s="32"/>
      <c r="W8" s="32"/>
      <c r="X8" s="32"/>
      <c r="Y8" s="32"/>
      <c r="Z8" s="32"/>
      <c r="AA8" s="32"/>
      <c r="AB8" s="32"/>
      <c r="AC8" s="32"/>
      <c r="AD8" s="32"/>
      <c r="AE8" s="32"/>
    </row>
    <row r="9" spans="1:46" s="2" customFormat="1" ht="16.5" customHeight="1">
      <c r="A9" s="32"/>
      <c r="B9" s="37"/>
      <c r="C9" s="32"/>
      <c r="D9" s="32"/>
      <c r="E9" s="325" t="s">
        <v>157</v>
      </c>
      <c r="F9" s="326"/>
      <c r="G9" s="326"/>
      <c r="H9" s="326"/>
      <c r="I9" s="32"/>
      <c r="J9" s="32"/>
      <c r="K9" s="32"/>
      <c r="L9" s="104"/>
      <c r="S9" s="32"/>
      <c r="T9" s="32"/>
      <c r="U9" s="32"/>
      <c r="V9" s="32"/>
      <c r="W9" s="32"/>
      <c r="X9" s="32"/>
      <c r="Y9" s="32"/>
      <c r="Z9" s="32"/>
      <c r="AA9" s="32"/>
      <c r="AB9" s="32"/>
      <c r="AC9" s="32"/>
      <c r="AD9" s="32"/>
      <c r="AE9" s="32"/>
    </row>
    <row r="10" spans="1:46" s="2" customFormat="1">
      <c r="A10" s="32"/>
      <c r="B10" s="37"/>
      <c r="C10" s="32"/>
      <c r="D10" s="32"/>
      <c r="E10" s="32"/>
      <c r="F10" s="32"/>
      <c r="G10" s="32"/>
      <c r="H10" s="32"/>
      <c r="I10" s="32"/>
      <c r="J10" s="32"/>
      <c r="K10" s="32"/>
      <c r="L10" s="104"/>
      <c r="S10" s="32"/>
      <c r="T10" s="32"/>
      <c r="U10" s="32"/>
      <c r="V10" s="32"/>
      <c r="W10" s="32"/>
      <c r="X10" s="32"/>
      <c r="Y10" s="32"/>
      <c r="Z10" s="32"/>
      <c r="AA10" s="32"/>
      <c r="AB10" s="32"/>
      <c r="AC10" s="32"/>
      <c r="AD10" s="32"/>
      <c r="AE10" s="32"/>
    </row>
    <row r="11" spans="1:46" s="2" customFormat="1" ht="12" customHeight="1">
      <c r="A11" s="32"/>
      <c r="B11" s="37"/>
      <c r="C11" s="32"/>
      <c r="D11" s="103" t="s">
        <v>18</v>
      </c>
      <c r="E11" s="32"/>
      <c r="F11" s="105" t="s">
        <v>19</v>
      </c>
      <c r="G11" s="32"/>
      <c r="H11" s="32"/>
      <c r="I11" s="103" t="s">
        <v>20</v>
      </c>
      <c r="J11" s="105" t="s">
        <v>19</v>
      </c>
      <c r="K11" s="32"/>
      <c r="L11" s="104"/>
      <c r="S11" s="32"/>
      <c r="T11" s="32"/>
      <c r="U11" s="32"/>
      <c r="V11" s="32"/>
      <c r="W11" s="32"/>
      <c r="X11" s="32"/>
      <c r="Y11" s="32"/>
      <c r="Z11" s="32"/>
      <c r="AA11" s="32"/>
      <c r="AB11" s="32"/>
      <c r="AC11" s="32"/>
      <c r="AD11" s="32"/>
      <c r="AE11" s="32"/>
    </row>
    <row r="12" spans="1:46" s="2" customFormat="1" ht="12" customHeight="1">
      <c r="A12" s="32"/>
      <c r="B12" s="37"/>
      <c r="C12" s="32"/>
      <c r="D12" s="103" t="s">
        <v>21</v>
      </c>
      <c r="E12" s="32"/>
      <c r="F12" s="105" t="s">
        <v>22</v>
      </c>
      <c r="G12" s="32"/>
      <c r="H12" s="32"/>
      <c r="I12" s="103" t="s">
        <v>23</v>
      </c>
      <c r="J12" s="106" t="str">
        <f>'Rekapitulace stavby'!AN8</f>
        <v>Vyplň údaj</v>
      </c>
      <c r="K12" s="32"/>
      <c r="L12" s="104"/>
      <c r="S12" s="32"/>
      <c r="T12" s="32"/>
      <c r="U12" s="32"/>
      <c r="V12" s="32"/>
      <c r="W12" s="32"/>
      <c r="X12" s="32"/>
      <c r="Y12" s="32"/>
      <c r="Z12" s="32"/>
      <c r="AA12" s="32"/>
      <c r="AB12" s="32"/>
      <c r="AC12" s="32"/>
      <c r="AD12" s="32"/>
      <c r="AE12" s="32"/>
    </row>
    <row r="13" spans="1:46" s="2" customFormat="1" ht="10.9" customHeight="1">
      <c r="A13" s="32"/>
      <c r="B13" s="37"/>
      <c r="C13" s="32"/>
      <c r="D13" s="32"/>
      <c r="E13" s="32"/>
      <c r="F13" s="32"/>
      <c r="G13" s="32"/>
      <c r="H13" s="32"/>
      <c r="I13" s="32"/>
      <c r="J13" s="32"/>
      <c r="K13" s="32"/>
      <c r="L13" s="104"/>
      <c r="S13" s="32"/>
      <c r="T13" s="32"/>
      <c r="U13" s="32"/>
      <c r="V13" s="32"/>
      <c r="W13" s="32"/>
      <c r="X13" s="32"/>
      <c r="Y13" s="32"/>
      <c r="Z13" s="32"/>
      <c r="AA13" s="32"/>
      <c r="AB13" s="32"/>
      <c r="AC13" s="32"/>
      <c r="AD13" s="32"/>
      <c r="AE13" s="32"/>
    </row>
    <row r="14" spans="1:46" s="2" customFormat="1" ht="12" customHeight="1">
      <c r="A14" s="32"/>
      <c r="B14" s="37"/>
      <c r="C14" s="32"/>
      <c r="D14" s="103" t="s">
        <v>24</v>
      </c>
      <c r="E14" s="32"/>
      <c r="F14" s="32"/>
      <c r="G14" s="32"/>
      <c r="H14" s="32"/>
      <c r="I14" s="103" t="s">
        <v>25</v>
      </c>
      <c r="J14" s="105" t="s">
        <v>19</v>
      </c>
      <c r="K14" s="32"/>
      <c r="L14" s="104"/>
      <c r="S14" s="32"/>
      <c r="T14" s="32"/>
      <c r="U14" s="32"/>
      <c r="V14" s="32"/>
      <c r="W14" s="32"/>
      <c r="X14" s="32"/>
      <c r="Y14" s="32"/>
      <c r="Z14" s="32"/>
      <c r="AA14" s="32"/>
      <c r="AB14" s="32"/>
      <c r="AC14" s="32"/>
      <c r="AD14" s="32"/>
      <c r="AE14" s="32"/>
    </row>
    <row r="15" spans="1:46" s="2" customFormat="1" ht="18" customHeight="1">
      <c r="A15" s="32"/>
      <c r="B15" s="37"/>
      <c r="C15" s="32"/>
      <c r="D15" s="32"/>
      <c r="E15" s="105" t="s">
        <v>26</v>
      </c>
      <c r="F15" s="32"/>
      <c r="G15" s="32"/>
      <c r="H15" s="32"/>
      <c r="I15" s="103" t="s">
        <v>27</v>
      </c>
      <c r="J15" s="105" t="s">
        <v>19</v>
      </c>
      <c r="K15" s="32"/>
      <c r="L15" s="104"/>
      <c r="S15" s="32"/>
      <c r="T15" s="32"/>
      <c r="U15" s="32"/>
      <c r="V15" s="32"/>
      <c r="W15" s="32"/>
      <c r="X15" s="32"/>
      <c r="Y15" s="32"/>
      <c r="Z15" s="32"/>
      <c r="AA15" s="32"/>
      <c r="AB15" s="32"/>
      <c r="AC15" s="32"/>
      <c r="AD15" s="32"/>
      <c r="AE15" s="32"/>
    </row>
    <row r="16" spans="1:46" s="2" customFormat="1" ht="6.95" customHeight="1">
      <c r="A16" s="32"/>
      <c r="B16" s="37"/>
      <c r="C16" s="32"/>
      <c r="D16" s="32"/>
      <c r="E16" s="32"/>
      <c r="F16" s="32"/>
      <c r="G16" s="32"/>
      <c r="H16" s="32"/>
      <c r="I16" s="32"/>
      <c r="J16" s="32"/>
      <c r="K16" s="32"/>
      <c r="L16" s="104"/>
      <c r="S16" s="32"/>
      <c r="T16" s="32"/>
      <c r="U16" s="32"/>
      <c r="V16" s="32"/>
      <c r="W16" s="32"/>
      <c r="X16" s="32"/>
      <c r="Y16" s="32"/>
      <c r="Z16" s="32"/>
      <c r="AA16" s="32"/>
      <c r="AB16" s="32"/>
      <c r="AC16" s="32"/>
      <c r="AD16" s="32"/>
      <c r="AE16" s="32"/>
    </row>
    <row r="17" spans="1:31" s="2" customFormat="1" ht="12" customHeight="1">
      <c r="A17" s="32"/>
      <c r="B17" s="37"/>
      <c r="C17" s="32"/>
      <c r="D17" s="103" t="s">
        <v>28</v>
      </c>
      <c r="E17" s="32"/>
      <c r="F17" s="32"/>
      <c r="G17" s="32"/>
      <c r="H17" s="32"/>
      <c r="I17" s="103" t="s">
        <v>25</v>
      </c>
      <c r="J17" s="28" t="str">
        <f>'Rekapitulace stavby'!AN13</f>
        <v>Vyplň údaj</v>
      </c>
      <c r="K17" s="32"/>
      <c r="L17" s="104"/>
      <c r="S17" s="32"/>
      <c r="T17" s="32"/>
      <c r="U17" s="32"/>
      <c r="V17" s="32"/>
      <c r="W17" s="32"/>
      <c r="X17" s="32"/>
      <c r="Y17" s="32"/>
      <c r="Z17" s="32"/>
      <c r="AA17" s="32"/>
      <c r="AB17" s="32"/>
      <c r="AC17" s="32"/>
      <c r="AD17" s="32"/>
      <c r="AE17" s="32"/>
    </row>
    <row r="18" spans="1:31" s="2" customFormat="1" ht="18" customHeight="1">
      <c r="A18" s="32"/>
      <c r="B18" s="37"/>
      <c r="C18" s="32"/>
      <c r="D18" s="32"/>
      <c r="E18" s="327" t="str">
        <f>'Rekapitulace stavby'!E14</f>
        <v>Vyplň údaj</v>
      </c>
      <c r="F18" s="328"/>
      <c r="G18" s="328"/>
      <c r="H18" s="328"/>
      <c r="I18" s="103" t="s">
        <v>27</v>
      </c>
      <c r="J18" s="28" t="str">
        <f>'Rekapitulace stavby'!AN14</f>
        <v>Vyplň údaj</v>
      </c>
      <c r="K18" s="32"/>
      <c r="L18" s="104"/>
      <c r="S18" s="32"/>
      <c r="T18" s="32"/>
      <c r="U18" s="32"/>
      <c r="V18" s="32"/>
      <c r="W18" s="32"/>
      <c r="X18" s="32"/>
      <c r="Y18" s="32"/>
      <c r="Z18" s="32"/>
      <c r="AA18" s="32"/>
      <c r="AB18" s="32"/>
      <c r="AC18" s="32"/>
      <c r="AD18" s="32"/>
      <c r="AE18" s="32"/>
    </row>
    <row r="19" spans="1:31" s="2" customFormat="1" ht="6.95" customHeight="1">
      <c r="A19" s="32"/>
      <c r="B19" s="37"/>
      <c r="C19" s="32"/>
      <c r="D19" s="32"/>
      <c r="E19" s="32"/>
      <c r="F19" s="32"/>
      <c r="G19" s="32"/>
      <c r="H19" s="32"/>
      <c r="I19" s="32"/>
      <c r="J19" s="32"/>
      <c r="K19" s="32"/>
      <c r="L19" s="104"/>
      <c r="S19" s="32"/>
      <c r="T19" s="32"/>
      <c r="U19" s="32"/>
      <c r="V19" s="32"/>
      <c r="W19" s="32"/>
      <c r="X19" s="32"/>
      <c r="Y19" s="32"/>
      <c r="Z19" s="32"/>
      <c r="AA19" s="32"/>
      <c r="AB19" s="32"/>
      <c r="AC19" s="32"/>
      <c r="AD19" s="32"/>
      <c r="AE19" s="32"/>
    </row>
    <row r="20" spans="1:31" s="2" customFormat="1" ht="12" customHeight="1">
      <c r="A20" s="32"/>
      <c r="B20" s="37"/>
      <c r="C20" s="32"/>
      <c r="D20" s="103" t="s">
        <v>30</v>
      </c>
      <c r="E20" s="32"/>
      <c r="F20" s="32"/>
      <c r="G20" s="32"/>
      <c r="H20" s="32"/>
      <c r="I20" s="103" t="s">
        <v>25</v>
      </c>
      <c r="J20" s="105" t="str">
        <f>IF('Rekapitulace stavby'!AN16="","",'Rekapitulace stavby'!AN16)</f>
        <v/>
      </c>
      <c r="K20" s="32"/>
      <c r="L20" s="104"/>
      <c r="S20" s="32"/>
      <c r="T20" s="32"/>
      <c r="U20" s="32"/>
      <c r="V20" s="32"/>
      <c r="W20" s="32"/>
      <c r="X20" s="32"/>
      <c r="Y20" s="32"/>
      <c r="Z20" s="32"/>
      <c r="AA20" s="32"/>
      <c r="AB20" s="32"/>
      <c r="AC20" s="32"/>
      <c r="AD20" s="32"/>
      <c r="AE20" s="32"/>
    </row>
    <row r="21" spans="1:31" s="2" customFormat="1" ht="18" customHeight="1">
      <c r="A21" s="32"/>
      <c r="B21" s="37"/>
      <c r="C21" s="32"/>
      <c r="D21" s="32"/>
      <c r="E21" s="105" t="str">
        <f>IF('Rekapitulace stavby'!E17="","",'Rekapitulace stavby'!E17)</f>
        <v xml:space="preserve"> </v>
      </c>
      <c r="F21" s="32"/>
      <c r="G21" s="32"/>
      <c r="H21" s="32"/>
      <c r="I21" s="103" t="s">
        <v>27</v>
      </c>
      <c r="J21" s="105" t="str">
        <f>IF('Rekapitulace stavby'!AN17="","",'Rekapitulace stavby'!AN17)</f>
        <v/>
      </c>
      <c r="K21" s="32"/>
      <c r="L21" s="104"/>
      <c r="S21" s="32"/>
      <c r="T21" s="32"/>
      <c r="U21" s="32"/>
      <c r="V21" s="32"/>
      <c r="W21" s="32"/>
      <c r="X21" s="32"/>
      <c r="Y21" s="32"/>
      <c r="Z21" s="32"/>
      <c r="AA21" s="32"/>
      <c r="AB21" s="32"/>
      <c r="AC21" s="32"/>
      <c r="AD21" s="32"/>
      <c r="AE21" s="32"/>
    </row>
    <row r="22" spans="1:31" s="2" customFormat="1" ht="6.95" customHeight="1">
      <c r="A22" s="32"/>
      <c r="B22" s="37"/>
      <c r="C22" s="32"/>
      <c r="D22" s="32"/>
      <c r="E22" s="32"/>
      <c r="F22" s="32"/>
      <c r="G22" s="32"/>
      <c r="H22" s="32"/>
      <c r="I22" s="32"/>
      <c r="J22" s="32"/>
      <c r="K22" s="32"/>
      <c r="L22" s="104"/>
      <c r="S22" s="32"/>
      <c r="T22" s="32"/>
      <c r="U22" s="32"/>
      <c r="V22" s="32"/>
      <c r="W22" s="32"/>
      <c r="X22" s="32"/>
      <c r="Y22" s="32"/>
      <c r="Z22" s="32"/>
      <c r="AA22" s="32"/>
      <c r="AB22" s="32"/>
      <c r="AC22" s="32"/>
      <c r="AD22" s="32"/>
      <c r="AE22" s="32"/>
    </row>
    <row r="23" spans="1:31" s="2" customFormat="1" ht="12" customHeight="1">
      <c r="A23" s="32"/>
      <c r="B23" s="37"/>
      <c r="C23" s="32"/>
      <c r="D23" s="103" t="s">
        <v>33</v>
      </c>
      <c r="E23" s="32"/>
      <c r="F23" s="32"/>
      <c r="G23" s="32"/>
      <c r="H23" s="32"/>
      <c r="I23" s="103" t="s">
        <v>25</v>
      </c>
      <c r="J23" s="105" t="s">
        <v>19</v>
      </c>
      <c r="K23" s="32"/>
      <c r="L23" s="104"/>
      <c r="S23" s="32"/>
      <c r="T23" s="32"/>
      <c r="U23" s="32"/>
      <c r="V23" s="32"/>
      <c r="W23" s="32"/>
      <c r="X23" s="32"/>
      <c r="Y23" s="32"/>
      <c r="Z23" s="32"/>
      <c r="AA23" s="32"/>
      <c r="AB23" s="32"/>
      <c r="AC23" s="32"/>
      <c r="AD23" s="32"/>
      <c r="AE23" s="32"/>
    </row>
    <row r="24" spans="1:31" s="2" customFormat="1" ht="18" customHeight="1">
      <c r="A24" s="32"/>
      <c r="B24" s="37"/>
      <c r="C24" s="32"/>
      <c r="D24" s="32"/>
      <c r="E24" s="105" t="s">
        <v>34</v>
      </c>
      <c r="F24" s="32"/>
      <c r="G24" s="32"/>
      <c r="H24" s="32"/>
      <c r="I24" s="103" t="s">
        <v>27</v>
      </c>
      <c r="J24" s="105" t="s">
        <v>19</v>
      </c>
      <c r="K24" s="32"/>
      <c r="L24" s="104"/>
      <c r="S24" s="32"/>
      <c r="T24" s="32"/>
      <c r="U24" s="32"/>
      <c r="V24" s="32"/>
      <c r="W24" s="32"/>
      <c r="X24" s="32"/>
      <c r="Y24" s="32"/>
      <c r="Z24" s="32"/>
      <c r="AA24" s="32"/>
      <c r="AB24" s="32"/>
      <c r="AC24" s="32"/>
      <c r="AD24" s="32"/>
      <c r="AE24" s="32"/>
    </row>
    <row r="25" spans="1:31" s="2" customFormat="1" ht="6.95" customHeight="1">
      <c r="A25" s="32"/>
      <c r="B25" s="37"/>
      <c r="C25" s="32"/>
      <c r="D25" s="32"/>
      <c r="E25" s="32"/>
      <c r="F25" s="32"/>
      <c r="G25" s="32"/>
      <c r="H25" s="32"/>
      <c r="I25" s="32"/>
      <c r="J25" s="32"/>
      <c r="K25" s="32"/>
      <c r="L25" s="104"/>
      <c r="S25" s="32"/>
      <c r="T25" s="32"/>
      <c r="U25" s="32"/>
      <c r="V25" s="32"/>
      <c r="W25" s="32"/>
      <c r="X25" s="32"/>
      <c r="Y25" s="32"/>
      <c r="Z25" s="32"/>
      <c r="AA25" s="32"/>
      <c r="AB25" s="32"/>
      <c r="AC25" s="32"/>
      <c r="AD25" s="32"/>
      <c r="AE25" s="32"/>
    </row>
    <row r="26" spans="1:31" s="2" customFormat="1" ht="12" customHeight="1">
      <c r="A26" s="32"/>
      <c r="B26" s="37"/>
      <c r="C26" s="32"/>
      <c r="D26" s="103" t="s">
        <v>35</v>
      </c>
      <c r="E26" s="32"/>
      <c r="F26" s="32"/>
      <c r="G26" s="32"/>
      <c r="H26" s="32"/>
      <c r="I26" s="32"/>
      <c r="J26" s="32"/>
      <c r="K26" s="32"/>
      <c r="L26" s="104"/>
      <c r="S26" s="32"/>
      <c r="T26" s="32"/>
      <c r="U26" s="32"/>
      <c r="V26" s="32"/>
      <c r="W26" s="32"/>
      <c r="X26" s="32"/>
      <c r="Y26" s="32"/>
      <c r="Z26" s="32"/>
      <c r="AA26" s="32"/>
      <c r="AB26" s="32"/>
      <c r="AC26" s="32"/>
      <c r="AD26" s="32"/>
      <c r="AE26" s="32"/>
    </row>
    <row r="27" spans="1:31" s="8" customFormat="1" ht="16.5" customHeight="1">
      <c r="A27" s="107"/>
      <c r="B27" s="108"/>
      <c r="C27" s="107"/>
      <c r="D27" s="107"/>
      <c r="E27" s="329" t="s">
        <v>19</v>
      </c>
      <c r="F27" s="329"/>
      <c r="G27" s="329"/>
      <c r="H27" s="329"/>
      <c r="I27" s="107"/>
      <c r="J27" s="107"/>
      <c r="K27" s="107"/>
      <c r="L27" s="109"/>
      <c r="S27" s="107"/>
      <c r="T27" s="107"/>
      <c r="U27" s="107"/>
      <c r="V27" s="107"/>
      <c r="W27" s="107"/>
      <c r="X27" s="107"/>
      <c r="Y27" s="107"/>
      <c r="Z27" s="107"/>
      <c r="AA27" s="107"/>
      <c r="AB27" s="107"/>
      <c r="AC27" s="107"/>
      <c r="AD27" s="107"/>
      <c r="AE27" s="107"/>
    </row>
    <row r="28" spans="1:31" s="2" customFormat="1" ht="6.95" customHeight="1">
      <c r="A28" s="32"/>
      <c r="B28" s="37"/>
      <c r="C28" s="32"/>
      <c r="D28" s="32"/>
      <c r="E28" s="32"/>
      <c r="F28" s="32"/>
      <c r="G28" s="32"/>
      <c r="H28" s="32"/>
      <c r="I28" s="32"/>
      <c r="J28" s="32"/>
      <c r="K28" s="32"/>
      <c r="L28" s="104"/>
      <c r="S28" s="32"/>
      <c r="T28" s="32"/>
      <c r="U28" s="32"/>
      <c r="V28" s="32"/>
      <c r="W28" s="32"/>
      <c r="X28" s="32"/>
      <c r="Y28" s="32"/>
      <c r="Z28" s="32"/>
      <c r="AA28" s="32"/>
      <c r="AB28" s="32"/>
      <c r="AC28" s="32"/>
      <c r="AD28" s="32"/>
      <c r="AE28" s="32"/>
    </row>
    <row r="29" spans="1:31" s="2" customFormat="1" ht="6.95" customHeight="1">
      <c r="A29" s="32"/>
      <c r="B29" s="37"/>
      <c r="C29" s="32"/>
      <c r="D29" s="110"/>
      <c r="E29" s="110"/>
      <c r="F29" s="110"/>
      <c r="G29" s="110"/>
      <c r="H29" s="110"/>
      <c r="I29" s="110"/>
      <c r="J29" s="110"/>
      <c r="K29" s="110"/>
      <c r="L29" s="104"/>
      <c r="S29" s="32"/>
      <c r="T29" s="32"/>
      <c r="U29" s="32"/>
      <c r="V29" s="32"/>
      <c r="W29" s="32"/>
      <c r="X29" s="32"/>
      <c r="Y29" s="32"/>
      <c r="Z29" s="32"/>
      <c r="AA29" s="32"/>
      <c r="AB29" s="32"/>
      <c r="AC29" s="32"/>
      <c r="AD29" s="32"/>
      <c r="AE29" s="32"/>
    </row>
    <row r="30" spans="1:31" s="2" customFormat="1" ht="25.35" customHeight="1">
      <c r="A30" s="32"/>
      <c r="B30" s="37"/>
      <c r="C30" s="32"/>
      <c r="D30" s="111" t="s">
        <v>37</v>
      </c>
      <c r="E30" s="32"/>
      <c r="F30" s="32"/>
      <c r="G30" s="32"/>
      <c r="H30" s="32"/>
      <c r="I30" s="32"/>
      <c r="J30" s="112">
        <f>ROUND(J80, 2)</f>
        <v>0</v>
      </c>
      <c r="K30" s="32"/>
      <c r="L30" s="104"/>
      <c r="S30" s="32"/>
      <c r="T30" s="32"/>
      <c r="U30" s="32"/>
      <c r="V30" s="32"/>
      <c r="W30" s="32"/>
      <c r="X30" s="32"/>
      <c r="Y30" s="32"/>
      <c r="Z30" s="32"/>
      <c r="AA30" s="32"/>
      <c r="AB30" s="32"/>
      <c r="AC30" s="32"/>
      <c r="AD30" s="32"/>
      <c r="AE30" s="32"/>
    </row>
    <row r="31" spans="1:31" s="2" customFormat="1" ht="6.95" customHeight="1">
      <c r="A31" s="32"/>
      <c r="B31" s="37"/>
      <c r="C31" s="32"/>
      <c r="D31" s="110"/>
      <c r="E31" s="110"/>
      <c r="F31" s="110"/>
      <c r="G31" s="110"/>
      <c r="H31" s="110"/>
      <c r="I31" s="110"/>
      <c r="J31" s="110"/>
      <c r="K31" s="110"/>
      <c r="L31" s="104"/>
      <c r="S31" s="32"/>
      <c r="T31" s="32"/>
      <c r="U31" s="32"/>
      <c r="V31" s="32"/>
      <c r="W31" s="32"/>
      <c r="X31" s="32"/>
      <c r="Y31" s="32"/>
      <c r="Z31" s="32"/>
      <c r="AA31" s="32"/>
      <c r="AB31" s="32"/>
      <c r="AC31" s="32"/>
      <c r="AD31" s="32"/>
      <c r="AE31" s="32"/>
    </row>
    <row r="32" spans="1:31" s="2" customFormat="1" ht="14.45" customHeight="1">
      <c r="A32" s="32"/>
      <c r="B32" s="37"/>
      <c r="C32" s="32"/>
      <c r="D32" s="32"/>
      <c r="E32" s="32"/>
      <c r="F32" s="113" t="s">
        <v>39</v>
      </c>
      <c r="G32" s="32"/>
      <c r="H32" s="32"/>
      <c r="I32" s="113" t="s">
        <v>38</v>
      </c>
      <c r="J32" s="113" t="s">
        <v>40</v>
      </c>
      <c r="K32" s="32"/>
      <c r="L32" s="104"/>
      <c r="S32" s="32"/>
      <c r="T32" s="32"/>
      <c r="U32" s="32"/>
      <c r="V32" s="32"/>
      <c r="W32" s="32"/>
      <c r="X32" s="32"/>
      <c r="Y32" s="32"/>
      <c r="Z32" s="32"/>
      <c r="AA32" s="32"/>
      <c r="AB32" s="32"/>
      <c r="AC32" s="32"/>
      <c r="AD32" s="32"/>
      <c r="AE32" s="32"/>
    </row>
    <row r="33" spans="1:31" s="2" customFormat="1" ht="14.45" customHeight="1">
      <c r="A33" s="32"/>
      <c r="B33" s="37"/>
      <c r="C33" s="32"/>
      <c r="D33" s="114" t="s">
        <v>41</v>
      </c>
      <c r="E33" s="103" t="s">
        <v>42</v>
      </c>
      <c r="F33" s="115">
        <f>ROUND((SUM(BE80:BE84)),  2)</f>
        <v>0</v>
      </c>
      <c r="G33" s="32"/>
      <c r="H33" s="32"/>
      <c r="I33" s="116">
        <v>0.21</v>
      </c>
      <c r="J33" s="115">
        <f>ROUND(((SUM(BE80:BE84))*I33),  2)</f>
        <v>0</v>
      </c>
      <c r="K33" s="32"/>
      <c r="L33" s="104"/>
      <c r="S33" s="32"/>
      <c r="T33" s="32"/>
      <c r="U33" s="32"/>
      <c r="V33" s="32"/>
      <c r="W33" s="32"/>
      <c r="X33" s="32"/>
      <c r="Y33" s="32"/>
      <c r="Z33" s="32"/>
      <c r="AA33" s="32"/>
      <c r="AB33" s="32"/>
      <c r="AC33" s="32"/>
      <c r="AD33" s="32"/>
      <c r="AE33" s="32"/>
    </row>
    <row r="34" spans="1:31" s="2" customFormat="1" ht="14.45" customHeight="1">
      <c r="A34" s="32"/>
      <c r="B34" s="37"/>
      <c r="C34" s="32"/>
      <c r="D34" s="32"/>
      <c r="E34" s="103" t="s">
        <v>43</v>
      </c>
      <c r="F34" s="115">
        <f>ROUND((SUM(BF80:BF84)),  2)</f>
        <v>0</v>
      </c>
      <c r="G34" s="32"/>
      <c r="H34" s="32"/>
      <c r="I34" s="116">
        <v>0.12</v>
      </c>
      <c r="J34" s="115">
        <f>ROUND(((SUM(BF80:BF84))*I34),  2)</f>
        <v>0</v>
      </c>
      <c r="K34" s="32"/>
      <c r="L34" s="104"/>
      <c r="S34" s="32"/>
      <c r="T34" s="32"/>
      <c r="U34" s="32"/>
      <c r="V34" s="32"/>
      <c r="W34" s="32"/>
      <c r="X34" s="32"/>
      <c r="Y34" s="32"/>
      <c r="Z34" s="32"/>
      <c r="AA34" s="32"/>
      <c r="AB34" s="32"/>
      <c r="AC34" s="32"/>
      <c r="AD34" s="32"/>
      <c r="AE34" s="32"/>
    </row>
    <row r="35" spans="1:31" s="2" customFormat="1" ht="14.45" hidden="1" customHeight="1">
      <c r="A35" s="32"/>
      <c r="B35" s="37"/>
      <c r="C35" s="32"/>
      <c r="D35" s="32"/>
      <c r="E35" s="103" t="s">
        <v>44</v>
      </c>
      <c r="F35" s="115">
        <f>ROUND((SUM(BG80:BG84)),  2)</f>
        <v>0</v>
      </c>
      <c r="G35" s="32"/>
      <c r="H35" s="32"/>
      <c r="I35" s="116">
        <v>0.21</v>
      </c>
      <c r="J35" s="115">
        <f>0</f>
        <v>0</v>
      </c>
      <c r="K35" s="32"/>
      <c r="L35" s="104"/>
      <c r="S35" s="32"/>
      <c r="T35" s="32"/>
      <c r="U35" s="32"/>
      <c r="V35" s="32"/>
      <c r="W35" s="32"/>
      <c r="X35" s="32"/>
      <c r="Y35" s="32"/>
      <c r="Z35" s="32"/>
      <c r="AA35" s="32"/>
      <c r="AB35" s="32"/>
      <c r="AC35" s="32"/>
      <c r="AD35" s="32"/>
      <c r="AE35" s="32"/>
    </row>
    <row r="36" spans="1:31" s="2" customFormat="1" ht="14.45" hidden="1" customHeight="1">
      <c r="A36" s="32"/>
      <c r="B36" s="37"/>
      <c r="C36" s="32"/>
      <c r="D36" s="32"/>
      <c r="E36" s="103" t="s">
        <v>45</v>
      </c>
      <c r="F36" s="115">
        <f>ROUND((SUM(BH80:BH84)),  2)</f>
        <v>0</v>
      </c>
      <c r="G36" s="32"/>
      <c r="H36" s="32"/>
      <c r="I36" s="116">
        <v>0.12</v>
      </c>
      <c r="J36" s="115">
        <f>0</f>
        <v>0</v>
      </c>
      <c r="K36" s="32"/>
      <c r="L36" s="104"/>
      <c r="S36" s="32"/>
      <c r="T36" s="32"/>
      <c r="U36" s="32"/>
      <c r="V36" s="32"/>
      <c r="W36" s="32"/>
      <c r="X36" s="32"/>
      <c r="Y36" s="32"/>
      <c r="Z36" s="32"/>
      <c r="AA36" s="32"/>
      <c r="AB36" s="32"/>
      <c r="AC36" s="32"/>
      <c r="AD36" s="32"/>
      <c r="AE36" s="32"/>
    </row>
    <row r="37" spans="1:31" s="2" customFormat="1" ht="14.45" hidden="1" customHeight="1">
      <c r="A37" s="32"/>
      <c r="B37" s="37"/>
      <c r="C37" s="32"/>
      <c r="D37" s="32"/>
      <c r="E37" s="103" t="s">
        <v>46</v>
      </c>
      <c r="F37" s="115">
        <f>ROUND((SUM(BI80:BI84)),  2)</f>
        <v>0</v>
      </c>
      <c r="G37" s="32"/>
      <c r="H37" s="32"/>
      <c r="I37" s="116">
        <v>0</v>
      </c>
      <c r="J37" s="115">
        <f>0</f>
        <v>0</v>
      </c>
      <c r="K37" s="32"/>
      <c r="L37" s="104"/>
      <c r="S37" s="32"/>
      <c r="T37" s="32"/>
      <c r="U37" s="32"/>
      <c r="V37" s="32"/>
      <c r="W37" s="32"/>
      <c r="X37" s="32"/>
      <c r="Y37" s="32"/>
      <c r="Z37" s="32"/>
      <c r="AA37" s="32"/>
      <c r="AB37" s="32"/>
      <c r="AC37" s="32"/>
      <c r="AD37" s="32"/>
      <c r="AE37" s="32"/>
    </row>
    <row r="38" spans="1:31" s="2" customFormat="1" ht="6.95" customHeight="1">
      <c r="A38" s="32"/>
      <c r="B38" s="37"/>
      <c r="C38" s="32"/>
      <c r="D38" s="32"/>
      <c r="E38" s="32"/>
      <c r="F38" s="32"/>
      <c r="G38" s="32"/>
      <c r="H38" s="32"/>
      <c r="I38" s="32"/>
      <c r="J38" s="32"/>
      <c r="K38" s="32"/>
      <c r="L38" s="104"/>
      <c r="S38" s="32"/>
      <c r="T38" s="32"/>
      <c r="U38" s="32"/>
      <c r="V38" s="32"/>
      <c r="W38" s="32"/>
      <c r="X38" s="32"/>
      <c r="Y38" s="32"/>
      <c r="Z38" s="32"/>
      <c r="AA38" s="32"/>
      <c r="AB38" s="32"/>
      <c r="AC38" s="32"/>
      <c r="AD38" s="32"/>
      <c r="AE38" s="32"/>
    </row>
    <row r="39" spans="1:31" s="2" customFormat="1" ht="25.35" customHeight="1">
      <c r="A39" s="32"/>
      <c r="B39" s="37"/>
      <c r="C39" s="117"/>
      <c r="D39" s="118" t="s">
        <v>47</v>
      </c>
      <c r="E39" s="119"/>
      <c r="F39" s="119"/>
      <c r="G39" s="120" t="s">
        <v>48</v>
      </c>
      <c r="H39" s="121" t="s">
        <v>49</v>
      </c>
      <c r="I39" s="119"/>
      <c r="J39" s="122">
        <f>SUM(J30:J37)</f>
        <v>0</v>
      </c>
      <c r="K39" s="123"/>
      <c r="L39" s="104"/>
      <c r="S39" s="32"/>
      <c r="T39" s="32"/>
      <c r="U39" s="32"/>
      <c r="V39" s="32"/>
      <c r="W39" s="32"/>
      <c r="X39" s="32"/>
      <c r="Y39" s="32"/>
      <c r="Z39" s="32"/>
      <c r="AA39" s="32"/>
      <c r="AB39" s="32"/>
      <c r="AC39" s="32"/>
      <c r="AD39" s="32"/>
      <c r="AE39" s="32"/>
    </row>
    <row r="40" spans="1:31" s="2" customFormat="1" ht="14.45" customHeight="1">
      <c r="A40" s="32"/>
      <c r="B40" s="124"/>
      <c r="C40" s="125"/>
      <c r="D40" s="125"/>
      <c r="E40" s="125"/>
      <c r="F40" s="125"/>
      <c r="G40" s="125"/>
      <c r="H40" s="125"/>
      <c r="I40" s="125"/>
      <c r="J40" s="125"/>
      <c r="K40" s="125"/>
      <c r="L40" s="104"/>
      <c r="S40" s="32"/>
      <c r="T40" s="32"/>
      <c r="U40" s="32"/>
      <c r="V40" s="32"/>
      <c r="W40" s="32"/>
      <c r="X40" s="32"/>
      <c r="Y40" s="32"/>
      <c r="Z40" s="32"/>
      <c r="AA40" s="32"/>
      <c r="AB40" s="32"/>
      <c r="AC40" s="32"/>
      <c r="AD40" s="32"/>
      <c r="AE40" s="32"/>
    </row>
    <row r="44" spans="1:31" s="2" customFormat="1" ht="6.95" customHeight="1">
      <c r="A44" s="32"/>
      <c r="B44" s="126"/>
      <c r="C44" s="127"/>
      <c r="D44" s="127"/>
      <c r="E44" s="127"/>
      <c r="F44" s="127"/>
      <c r="G44" s="127"/>
      <c r="H44" s="127"/>
      <c r="I44" s="127"/>
      <c r="J44" s="127"/>
      <c r="K44" s="127"/>
      <c r="L44" s="104"/>
      <c r="S44" s="32"/>
      <c r="T44" s="32"/>
      <c r="U44" s="32"/>
      <c r="V44" s="32"/>
      <c r="W44" s="32"/>
      <c r="X44" s="32"/>
      <c r="Y44" s="32"/>
      <c r="Z44" s="32"/>
      <c r="AA44" s="32"/>
      <c r="AB44" s="32"/>
      <c r="AC44" s="32"/>
      <c r="AD44" s="32"/>
      <c r="AE44" s="32"/>
    </row>
    <row r="45" spans="1:31" s="2" customFormat="1" ht="24.95" customHeight="1">
      <c r="A45" s="32"/>
      <c r="B45" s="33"/>
      <c r="C45" s="21" t="s">
        <v>91</v>
      </c>
      <c r="D45" s="34"/>
      <c r="E45" s="34"/>
      <c r="F45" s="34"/>
      <c r="G45" s="34"/>
      <c r="H45" s="34"/>
      <c r="I45" s="34"/>
      <c r="J45" s="34"/>
      <c r="K45" s="34"/>
      <c r="L45" s="104"/>
      <c r="S45" s="32"/>
      <c r="T45" s="32"/>
      <c r="U45" s="32"/>
      <c r="V45" s="32"/>
      <c r="W45" s="32"/>
      <c r="X45" s="32"/>
      <c r="Y45" s="32"/>
      <c r="Z45" s="32"/>
      <c r="AA45" s="32"/>
      <c r="AB45" s="32"/>
      <c r="AC45" s="32"/>
      <c r="AD45" s="32"/>
      <c r="AE45" s="32"/>
    </row>
    <row r="46" spans="1:31" s="2" customFormat="1" ht="6.95" customHeight="1">
      <c r="A46" s="32"/>
      <c r="B46" s="33"/>
      <c r="C46" s="34"/>
      <c r="D46" s="34"/>
      <c r="E46" s="34"/>
      <c r="F46" s="34"/>
      <c r="G46" s="34"/>
      <c r="H46" s="34"/>
      <c r="I46" s="34"/>
      <c r="J46" s="34"/>
      <c r="K46" s="34"/>
      <c r="L46" s="104"/>
      <c r="S46" s="32"/>
      <c r="T46" s="32"/>
      <c r="U46" s="32"/>
      <c r="V46" s="32"/>
      <c r="W46" s="32"/>
      <c r="X46" s="32"/>
      <c r="Y46" s="32"/>
      <c r="Z46" s="32"/>
      <c r="AA46" s="32"/>
      <c r="AB46" s="32"/>
      <c r="AC46" s="32"/>
      <c r="AD46" s="32"/>
      <c r="AE46" s="32"/>
    </row>
    <row r="47" spans="1:31" s="2" customFormat="1" ht="12" customHeight="1">
      <c r="A47" s="32"/>
      <c r="B47" s="33"/>
      <c r="C47" s="27" t="s">
        <v>16</v>
      </c>
      <c r="D47" s="34"/>
      <c r="E47" s="34"/>
      <c r="F47" s="34"/>
      <c r="G47" s="34"/>
      <c r="H47" s="34"/>
      <c r="I47" s="34"/>
      <c r="J47" s="34"/>
      <c r="K47" s="34"/>
      <c r="L47" s="104"/>
      <c r="S47" s="32"/>
      <c r="T47" s="32"/>
      <c r="U47" s="32"/>
      <c r="V47" s="32"/>
      <c r="W47" s="32"/>
      <c r="X47" s="32"/>
      <c r="Y47" s="32"/>
      <c r="Z47" s="32"/>
      <c r="AA47" s="32"/>
      <c r="AB47" s="32"/>
      <c r="AC47" s="32"/>
      <c r="AD47" s="32"/>
      <c r="AE47" s="32"/>
    </row>
    <row r="48" spans="1:31" s="2" customFormat="1" ht="16.5" customHeight="1">
      <c r="A48" s="32"/>
      <c r="B48" s="33"/>
      <c r="C48" s="34"/>
      <c r="D48" s="34"/>
      <c r="E48" s="321" t="str">
        <f>E7</f>
        <v>ZŠ Sokolov, Křižíkova 1916 - Rekonstrukce odborné učebny přírodopisu - vybavení</v>
      </c>
      <c r="F48" s="322"/>
      <c r="G48" s="322"/>
      <c r="H48" s="322"/>
      <c r="I48" s="34"/>
      <c r="J48" s="34"/>
      <c r="K48" s="34"/>
      <c r="L48" s="104"/>
      <c r="S48" s="32"/>
      <c r="T48" s="32"/>
      <c r="U48" s="32"/>
      <c r="V48" s="32"/>
      <c r="W48" s="32"/>
      <c r="X48" s="32"/>
      <c r="Y48" s="32"/>
      <c r="Z48" s="32"/>
      <c r="AA48" s="32"/>
      <c r="AB48" s="32"/>
      <c r="AC48" s="32"/>
      <c r="AD48" s="32"/>
      <c r="AE48" s="32"/>
    </row>
    <row r="49" spans="1:47" s="2" customFormat="1" ht="12" customHeight="1">
      <c r="A49" s="32"/>
      <c r="B49" s="33"/>
      <c r="C49" s="27" t="s">
        <v>89</v>
      </c>
      <c r="D49" s="34"/>
      <c r="E49" s="34"/>
      <c r="F49" s="34"/>
      <c r="G49" s="34"/>
      <c r="H49" s="34"/>
      <c r="I49" s="34"/>
      <c r="J49" s="34"/>
      <c r="K49" s="34"/>
      <c r="L49" s="104"/>
      <c r="S49" s="32"/>
      <c r="T49" s="32"/>
      <c r="U49" s="32"/>
      <c r="V49" s="32"/>
      <c r="W49" s="32"/>
      <c r="X49" s="32"/>
      <c r="Y49" s="32"/>
      <c r="Z49" s="32"/>
      <c r="AA49" s="32"/>
      <c r="AB49" s="32"/>
      <c r="AC49" s="32"/>
      <c r="AD49" s="32"/>
      <c r="AE49" s="32"/>
    </row>
    <row r="50" spans="1:47" s="2" customFormat="1" ht="16.5" customHeight="1">
      <c r="A50" s="32"/>
      <c r="B50" s="33"/>
      <c r="C50" s="34"/>
      <c r="D50" s="34"/>
      <c r="E50" s="305" t="str">
        <f>E9</f>
        <v>02 - IT vybavení</v>
      </c>
      <c r="F50" s="320"/>
      <c r="G50" s="320"/>
      <c r="H50" s="320"/>
      <c r="I50" s="34"/>
      <c r="J50" s="34"/>
      <c r="K50" s="34"/>
      <c r="L50" s="104"/>
      <c r="S50" s="32"/>
      <c r="T50" s="32"/>
      <c r="U50" s="32"/>
      <c r="V50" s="32"/>
      <c r="W50" s="32"/>
      <c r="X50" s="32"/>
      <c r="Y50" s="32"/>
      <c r="Z50" s="32"/>
      <c r="AA50" s="32"/>
      <c r="AB50" s="32"/>
      <c r="AC50" s="32"/>
      <c r="AD50" s="32"/>
      <c r="AE50" s="32"/>
    </row>
    <row r="51" spans="1:47" s="2" customFormat="1" ht="6.95" customHeight="1">
      <c r="A51" s="32"/>
      <c r="B51" s="33"/>
      <c r="C51" s="34"/>
      <c r="D51" s="34"/>
      <c r="E51" s="34"/>
      <c r="F51" s="34"/>
      <c r="G51" s="34"/>
      <c r="H51" s="34"/>
      <c r="I51" s="34"/>
      <c r="J51" s="34"/>
      <c r="K51" s="34"/>
      <c r="L51" s="104"/>
      <c r="S51" s="32"/>
      <c r="T51" s="32"/>
      <c r="U51" s="32"/>
      <c r="V51" s="32"/>
      <c r="W51" s="32"/>
      <c r="X51" s="32"/>
      <c r="Y51" s="32"/>
      <c r="Z51" s="32"/>
      <c r="AA51" s="32"/>
      <c r="AB51" s="32"/>
      <c r="AC51" s="32"/>
      <c r="AD51" s="32"/>
      <c r="AE51" s="32"/>
    </row>
    <row r="52" spans="1:47" s="2" customFormat="1" ht="12" customHeight="1">
      <c r="A52" s="32"/>
      <c r="B52" s="33"/>
      <c r="C52" s="27" t="s">
        <v>21</v>
      </c>
      <c r="D52" s="34"/>
      <c r="E52" s="34"/>
      <c r="F52" s="25" t="str">
        <f>F12</f>
        <v>Sokolov, Křižíkova 1916</v>
      </c>
      <c r="G52" s="34"/>
      <c r="H52" s="34"/>
      <c r="I52" s="27" t="s">
        <v>23</v>
      </c>
      <c r="J52" s="57" t="str">
        <f>IF(J12="","",J12)</f>
        <v>Vyplň údaj</v>
      </c>
      <c r="K52" s="34"/>
      <c r="L52" s="104"/>
      <c r="S52" s="32"/>
      <c r="T52" s="32"/>
      <c r="U52" s="32"/>
      <c r="V52" s="32"/>
      <c r="W52" s="32"/>
      <c r="X52" s="32"/>
      <c r="Y52" s="32"/>
      <c r="Z52" s="32"/>
      <c r="AA52" s="32"/>
      <c r="AB52" s="32"/>
      <c r="AC52" s="32"/>
      <c r="AD52" s="32"/>
      <c r="AE52" s="32"/>
    </row>
    <row r="53" spans="1:47" s="2" customFormat="1" ht="6.95" customHeight="1">
      <c r="A53" s="32"/>
      <c r="B53" s="33"/>
      <c r="C53" s="34"/>
      <c r="D53" s="34"/>
      <c r="E53" s="34"/>
      <c r="F53" s="34"/>
      <c r="G53" s="34"/>
      <c r="H53" s="34"/>
      <c r="I53" s="34"/>
      <c r="J53" s="34"/>
      <c r="K53" s="34"/>
      <c r="L53" s="104"/>
      <c r="S53" s="32"/>
      <c r="T53" s="32"/>
      <c r="U53" s="32"/>
      <c r="V53" s="32"/>
      <c r="W53" s="32"/>
      <c r="X53" s="32"/>
      <c r="Y53" s="32"/>
      <c r="Z53" s="32"/>
      <c r="AA53" s="32"/>
      <c r="AB53" s="32"/>
      <c r="AC53" s="32"/>
      <c r="AD53" s="32"/>
      <c r="AE53" s="32"/>
    </row>
    <row r="54" spans="1:47" s="2" customFormat="1" ht="15.2" customHeight="1">
      <c r="A54" s="32"/>
      <c r="B54" s="33"/>
      <c r="C54" s="27" t="s">
        <v>24</v>
      </c>
      <c r="D54" s="34"/>
      <c r="E54" s="34"/>
      <c r="F54" s="25" t="str">
        <f>E15</f>
        <v>Město Sokolov</v>
      </c>
      <c r="G54" s="34"/>
      <c r="H54" s="34"/>
      <c r="I54" s="27" t="s">
        <v>30</v>
      </c>
      <c r="J54" s="30" t="str">
        <f>E21</f>
        <v xml:space="preserve"> </v>
      </c>
      <c r="K54" s="34"/>
      <c r="L54" s="104"/>
      <c r="S54" s="32"/>
      <c r="T54" s="32"/>
      <c r="U54" s="32"/>
      <c r="V54" s="32"/>
      <c r="W54" s="32"/>
      <c r="X54" s="32"/>
      <c r="Y54" s="32"/>
      <c r="Z54" s="32"/>
      <c r="AA54" s="32"/>
      <c r="AB54" s="32"/>
      <c r="AC54" s="32"/>
      <c r="AD54" s="32"/>
      <c r="AE54" s="32"/>
    </row>
    <row r="55" spans="1:47" s="2" customFormat="1" ht="15.2" customHeight="1">
      <c r="A55" s="32"/>
      <c r="B55" s="33"/>
      <c r="C55" s="27" t="s">
        <v>28</v>
      </c>
      <c r="D55" s="34"/>
      <c r="E55" s="34"/>
      <c r="F55" s="25" t="str">
        <f>IF(E18="","",E18)</f>
        <v>Vyplň údaj</v>
      </c>
      <c r="G55" s="34"/>
      <c r="H55" s="34"/>
      <c r="I55" s="27" t="s">
        <v>33</v>
      </c>
      <c r="J55" s="30" t="str">
        <f>E24</f>
        <v>Michal Kubelka</v>
      </c>
      <c r="K55" s="34"/>
      <c r="L55" s="104"/>
      <c r="S55" s="32"/>
      <c r="T55" s="32"/>
      <c r="U55" s="32"/>
      <c r="V55" s="32"/>
      <c r="W55" s="32"/>
      <c r="X55" s="32"/>
      <c r="Y55" s="32"/>
      <c r="Z55" s="32"/>
      <c r="AA55" s="32"/>
      <c r="AB55" s="32"/>
      <c r="AC55" s="32"/>
      <c r="AD55" s="32"/>
      <c r="AE55" s="32"/>
    </row>
    <row r="56" spans="1:47" s="2" customFormat="1" ht="10.35" customHeight="1">
      <c r="A56" s="32"/>
      <c r="B56" s="33"/>
      <c r="C56" s="34"/>
      <c r="D56" s="34"/>
      <c r="E56" s="34"/>
      <c r="F56" s="34"/>
      <c r="G56" s="34"/>
      <c r="H56" s="34"/>
      <c r="I56" s="34"/>
      <c r="J56" s="34"/>
      <c r="K56" s="34"/>
      <c r="L56" s="104"/>
      <c r="S56" s="32"/>
      <c r="T56" s="32"/>
      <c r="U56" s="32"/>
      <c r="V56" s="32"/>
      <c r="W56" s="32"/>
      <c r="X56" s="32"/>
      <c r="Y56" s="32"/>
      <c r="Z56" s="32"/>
      <c r="AA56" s="32"/>
      <c r="AB56" s="32"/>
      <c r="AC56" s="32"/>
      <c r="AD56" s="32"/>
      <c r="AE56" s="32"/>
    </row>
    <row r="57" spans="1:47" s="2" customFormat="1" ht="29.25" customHeight="1">
      <c r="A57" s="32"/>
      <c r="B57" s="33"/>
      <c r="C57" s="128" t="s">
        <v>92</v>
      </c>
      <c r="D57" s="129"/>
      <c r="E57" s="129"/>
      <c r="F57" s="129"/>
      <c r="G57" s="129"/>
      <c r="H57" s="129"/>
      <c r="I57" s="129"/>
      <c r="J57" s="130" t="s">
        <v>93</v>
      </c>
      <c r="K57" s="129"/>
      <c r="L57" s="104"/>
      <c r="S57" s="32"/>
      <c r="T57" s="32"/>
      <c r="U57" s="32"/>
      <c r="V57" s="32"/>
      <c r="W57" s="32"/>
      <c r="X57" s="32"/>
      <c r="Y57" s="32"/>
      <c r="Z57" s="32"/>
      <c r="AA57" s="32"/>
      <c r="AB57" s="32"/>
      <c r="AC57" s="32"/>
      <c r="AD57" s="32"/>
      <c r="AE57" s="32"/>
    </row>
    <row r="58" spans="1:47" s="2" customFormat="1" ht="10.35" customHeight="1">
      <c r="A58" s="32"/>
      <c r="B58" s="33"/>
      <c r="C58" s="34"/>
      <c r="D58" s="34"/>
      <c r="E58" s="34"/>
      <c r="F58" s="34"/>
      <c r="G58" s="34"/>
      <c r="H58" s="34"/>
      <c r="I58" s="34"/>
      <c r="J58" s="34"/>
      <c r="K58" s="34"/>
      <c r="L58" s="104"/>
      <c r="S58" s="32"/>
      <c r="T58" s="32"/>
      <c r="U58" s="32"/>
      <c r="V58" s="32"/>
      <c r="W58" s="32"/>
      <c r="X58" s="32"/>
      <c r="Y58" s="32"/>
      <c r="Z58" s="32"/>
      <c r="AA58" s="32"/>
      <c r="AB58" s="32"/>
      <c r="AC58" s="32"/>
      <c r="AD58" s="32"/>
      <c r="AE58" s="32"/>
    </row>
    <row r="59" spans="1:47" s="2" customFormat="1" ht="22.9" customHeight="1">
      <c r="A59" s="32"/>
      <c r="B59" s="33"/>
      <c r="C59" s="131" t="s">
        <v>69</v>
      </c>
      <c r="D59" s="34"/>
      <c r="E59" s="34"/>
      <c r="F59" s="34"/>
      <c r="G59" s="34"/>
      <c r="H59" s="34"/>
      <c r="I59" s="34"/>
      <c r="J59" s="75">
        <f>J80</f>
        <v>0</v>
      </c>
      <c r="K59" s="34"/>
      <c r="L59" s="104"/>
      <c r="S59" s="32"/>
      <c r="T59" s="32"/>
      <c r="U59" s="32"/>
      <c r="V59" s="32"/>
      <c r="W59" s="32"/>
      <c r="X59" s="32"/>
      <c r="Y59" s="32"/>
      <c r="Z59" s="32"/>
      <c r="AA59" s="32"/>
      <c r="AB59" s="32"/>
      <c r="AC59" s="32"/>
      <c r="AD59" s="32"/>
      <c r="AE59" s="32"/>
      <c r="AU59" s="15" t="s">
        <v>94</v>
      </c>
    </row>
    <row r="60" spans="1:47" s="9" customFormat="1" ht="24.95" customHeight="1">
      <c r="B60" s="132"/>
      <c r="C60" s="133"/>
      <c r="D60" s="134" t="s">
        <v>95</v>
      </c>
      <c r="E60" s="135"/>
      <c r="F60" s="135"/>
      <c r="G60" s="135"/>
      <c r="H60" s="135"/>
      <c r="I60" s="135"/>
      <c r="J60" s="136">
        <f>J81</f>
        <v>0</v>
      </c>
      <c r="K60" s="133"/>
      <c r="L60" s="137"/>
    </row>
    <row r="61" spans="1:47" s="2" customFormat="1" ht="21.75" customHeight="1">
      <c r="A61" s="32"/>
      <c r="B61" s="33"/>
      <c r="C61" s="34"/>
      <c r="D61" s="34"/>
      <c r="E61" s="34"/>
      <c r="F61" s="34"/>
      <c r="G61" s="34"/>
      <c r="H61" s="34"/>
      <c r="I61" s="34"/>
      <c r="J61" s="34"/>
      <c r="K61" s="34"/>
      <c r="L61" s="104"/>
      <c r="S61" s="32"/>
      <c r="T61" s="32"/>
      <c r="U61" s="32"/>
      <c r="V61" s="32"/>
      <c r="W61" s="32"/>
      <c r="X61" s="32"/>
      <c r="Y61" s="32"/>
      <c r="Z61" s="32"/>
      <c r="AA61" s="32"/>
      <c r="AB61" s="32"/>
      <c r="AC61" s="32"/>
      <c r="AD61" s="32"/>
      <c r="AE61" s="32"/>
    </row>
    <row r="62" spans="1:47" s="2" customFormat="1" ht="6.95" customHeight="1">
      <c r="A62" s="32"/>
      <c r="B62" s="45"/>
      <c r="C62" s="46"/>
      <c r="D62" s="46"/>
      <c r="E62" s="46"/>
      <c r="F62" s="46"/>
      <c r="G62" s="46"/>
      <c r="H62" s="46"/>
      <c r="I62" s="46"/>
      <c r="J62" s="46"/>
      <c r="K62" s="46"/>
      <c r="L62" s="104"/>
      <c r="S62" s="32"/>
      <c r="T62" s="32"/>
      <c r="U62" s="32"/>
      <c r="V62" s="32"/>
      <c r="W62" s="32"/>
      <c r="X62" s="32"/>
      <c r="Y62" s="32"/>
      <c r="Z62" s="32"/>
      <c r="AA62" s="32"/>
      <c r="AB62" s="32"/>
      <c r="AC62" s="32"/>
      <c r="AD62" s="32"/>
      <c r="AE62" s="32"/>
    </row>
    <row r="66" spans="1:63" s="2" customFormat="1" ht="6.95" customHeight="1">
      <c r="A66" s="32"/>
      <c r="B66" s="47"/>
      <c r="C66" s="48"/>
      <c r="D66" s="48"/>
      <c r="E66" s="48"/>
      <c r="F66" s="48"/>
      <c r="G66" s="48"/>
      <c r="H66" s="48"/>
      <c r="I66" s="48"/>
      <c r="J66" s="48"/>
      <c r="K66" s="48"/>
      <c r="L66" s="104"/>
      <c r="S66" s="32"/>
      <c r="T66" s="32"/>
      <c r="U66" s="32"/>
      <c r="V66" s="32"/>
      <c r="W66" s="32"/>
      <c r="X66" s="32"/>
      <c r="Y66" s="32"/>
      <c r="Z66" s="32"/>
      <c r="AA66" s="32"/>
      <c r="AB66" s="32"/>
      <c r="AC66" s="32"/>
      <c r="AD66" s="32"/>
      <c r="AE66" s="32"/>
    </row>
    <row r="67" spans="1:63" s="2" customFormat="1" ht="24.95" customHeight="1">
      <c r="A67" s="32"/>
      <c r="B67" s="33"/>
      <c r="C67" s="21" t="s">
        <v>96</v>
      </c>
      <c r="D67" s="34"/>
      <c r="E67" s="34"/>
      <c r="F67" s="34"/>
      <c r="G67" s="34"/>
      <c r="H67" s="34"/>
      <c r="I67" s="34"/>
      <c r="J67" s="34"/>
      <c r="K67" s="34"/>
      <c r="L67" s="104"/>
      <c r="S67" s="32"/>
      <c r="T67" s="32"/>
      <c r="U67" s="32"/>
      <c r="V67" s="32"/>
      <c r="W67" s="32"/>
      <c r="X67" s="32"/>
      <c r="Y67" s="32"/>
      <c r="Z67" s="32"/>
      <c r="AA67" s="32"/>
      <c r="AB67" s="32"/>
      <c r="AC67" s="32"/>
      <c r="AD67" s="32"/>
      <c r="AE67" s="32"/>
    </row>
    <row r="68" spans="1:63" s="2" customFormat="1" ht="6.95" customHeight="1">
      <c r="A68" s="32"/>
      <c r="B68" s="33"/>
      <c r="C68" s="34"/>
      <c r="D68" s="34"/>
      <c r="E68" s="34"/>
      <c r="F68" s="34"/>
      <c r="G68" s="34"/>
      <c r="H68" s="34"/>
      <c r="I68" s="34"/>
      <c r="J68" s="34"/>
      <c r="K68" s="34"/>
      <c r="L68" s="104"/>
      <c r="S68" s="32"/>
      <c r="T68" s="32"/>
      <c r="U68" s="32"/>
      <c r="V68" s="32"/>
      <c r="W68" s="32"/>
      <c r="X68" s="32"/>
      <c r="Y68" s="32"/>
      <c r="Z68" s="32"/>
      <c r="AA68" s="32"/>
      <c r="AB68" s="32"/>
      <c r="AC68" s="32"/>
      <c r="AD68" s="32"/>
      <c r="AE68" s="32"/>
    </row>
    <row r="69" spans="1:63" s="2" customFormat="1" ht="12" customHeight="1">
      <c r="A69" s="32"/>
      <c r="B69" s="33"/>
      <c r="C69" s="27" t="s">
        <v>16</v>
      </c>
      <c r="D69" s="34"/>
      <c r="E69" s="34"/>
      <c r="F69" s="34"/>
      <c r="G69" s="34"/>
      <c r="H69" s="34"/>
      <c r="I69" s="34"/>
      <c r="J69" s="34"/>
      <c r="K69" s="34"/>
      <c r="L69" s="104"/>
      <c r="S69" s="32"/>
      <c r="T69" s="32"/>
      <c r="U69" s="32"/>
      <c r="V69" s="32"/>
      <c r="W69" s="32"/>
      <c r="X69" s="32"/>
      <c r="Y69" s="32"/>
      <c r="Z69" s="32"/>
      <c r="AA69" s="32"/>
      <c r="AB69" s="32"/>
      <c r="AC69" s="32"/>
      <c r="AD69" s="32"/>
      <c r="AE69" s="32"/>
    </row>
    <row r="70" spans="1:63" s="2" customFormat="1" ht="16.5" customHeight="1">
      <c r="A70" s="32"/>
      <c r="B70" s="33"/>
      <c r="C70" s="34"/>
      <c r="D70" s="34"/>
      <c r="E70" s="321" t="str">
        <f>E7</f>
        <v>ZŠ Sokolov, Křižíkova 1916 - Rekonstrukce odborné učebny přírodopisu - vybavení</v>
      </c>
      <c r="F70" s="322"/>
      <c r="G70" s="322"/>
      <c r="H70" s="322"/>
      <c r="I70" s="34"/>
      <c r="J70" s="34"/>
      <c r="K70" s="34"/>
      <c r="L70" s="104"/>
      <c r="S70" s="32"/>
      <c r="T70" s="32"/>
      <c r="U70" s="32"/>
      <c r="V70" s="32"/>
      <c r="W70" s="32"/>
      <c r="X70" s="32"/>
      <c r="Y70" s="32"/>
      <c r="Z70" s="32"/>
      <c r="AA70" s="32"/>
      <c r="AB70" s="32"/>
      <c r="AC70" s="32"/>
      <c r="AD70" s="32"/>
      <c r="AE70" s="32"/>
    </row>
    <row r="71" spans="1:63" s="2" customFormat="1" ht="12" customHeight="1">
      <c r="A71" s="32"/>
      <c r="B71" s="33"/>
      <c r="C71" s="27" t="s">
        <v>89</v>
      </c>
      <c r="D71" s="34"/>
      <c r="E71" s="34"/>
      <c r="F71" s="34"/>
      <c r="G71" s="34"/>
      <c r="H71" s="34"/>
      <c r="I71" s="34"/>
      <c r="J71" s="34"/>
      <c r="K71" s="34"/>
      <c r="L71" s="104"/>
      <c r="S71" s="32"/>
      <c r="T71" s="32"/>
      <c r="U71" s="32"/>
      <c r="V71" s="32"/>
      <c r="W71" s="32"/>
      <c r="X71" s="32"/>
      <c r="Y71" s="32"/>
      <c r="Z71" s="32"/>
      <c r="AA71" s="32"/>
      <c r="AB71" s="32"/>
      <c r="AC71" s="32"/>
      <c r="AD71" s="32"/>
      <c r="AE71" s="32"/>
    </row>
    <row r="72" spans="1:63" s="2" customFormat="1" ht="16.5" customHeight="1">
      <c r="A72" s="32"/>
      <c r="B72" s="33"/>
      <c r="C72" s="34"/>
      <c r="D72" s="34"/>
      <c r="E72" s="305" t="str">
        <f>E9</f>
        <v>02 - IT vybavení</v>
      </c>
      <c r="F72" s="320"/>
      <c r="G72" s="320"/>
      <c r="H72" s="320"/>
      <c r="I72" s="34"/>
      <c r="J72" s="34"/>
      <c r="K72" s="34"/>
      <c r="L72" s="104"/>
      <c r="S72" s="32"/>
      <c r="T72" s="32"/>
      <c r="U72" s="32"/>
      <c r="V72" s="32"/>
      <c r="W72" s="32"/>
      <c r="X72" s="32"/>
      <c r="Y72" s="32"/>
      <c r="Z72" s="32"/>
      <c r="AA72" s="32"/>
      <c r="AB72" s="32"/>
      <c r="AC72" s="32"/>
      <c r="AD72" s="32"/>
      <c r="AE72" s="32"/>
    </row>
    <row r="73" spans="1:63" s="2" customFormat="1" ht="6.95" customHeight="1">
      <c r="A73" s="32"/>
      <c r="B73" s="33"/>
      <c r="C73" s="34"/>
      <c r="D73" s="34"/>
      <c r="E73" s="34"/>
      <c r="F73" s="34"/>
      <c r="G73" s="34"/>
      <c r="H73" s="34"/>
      <c r="I73" s="34"/>
      <c r="J73" s="34"/>
      <c r="K73" s="34"/>
      <c r="L73" s="104"/>
      <c r="S73" s="32"/>
      <c r="T73" s="32"/>
      <c r="U73" s="32"/>
      <c r="V73" s="32"/>
      <c r="W73" s="32"/>
      <c r="X73" s="32"/>
      <c r="Y73" s="32"/>
      <c r="Z73" s="32"/>
      <c r="AA73" s="32"/>
      <c r="AB73" s="32"/>
      <c r="AC73" s="32"/>
      <c r="AD73" s="32"/>
      <c r="AE73" s="32"/>
    </row>
    <row r="74" spans="1:63" s="2" customFormat="1" ht="12" customHeight="1">
      <c r="A74" s="32"/>
      <c r="B74" s="33"/>
      <c r="C74" s="27" t="s">
        <v>21</v>
      </c>
      <c r="D74" s="34"/>
      <c r="E74" s="34"/>
      <c r="F74" s="25" t="str">
        <f>F12</f>
        <v>Sokolov, Křižíkova 1916</v>
      </c>
      <c r="G74" s="34"/>
      <c r="H74" s="34"/>
      <c r="I74" s="27" t="s">
        <v>23</v>
      </c>
      <c r="J74" s="57" t="str">
        <f>IF(J12="","",J12)</f>
        <v>Vyplň údaj</v>
      </c>
      <c r="K74" s="34"/>
      <c r="L74" s="104"/>
      <c r="S74" s="32"/>
      <c r="T74" s="32"/>
      <c r="U74" s="32"/>
      <c r="V74" s="32"/>
      <c r="W74" s="32"/>
      <c r="X74" s="32"/>
      <c r="Y74" s="32"/>
      <c r="Z74" s="32"/>
      <c r="AA74" s="32"/>
      <c r="AB74" s="32"/>
      <c r="AC74" s="32"/>
      <c r="AD74" s="32"/>
      <c r="AE74" s="32"/>
    </row>
    <row r="75" spans="1:63" s="2" customFormat="1" ht="6.95" customHeight="1">
      <c r="A75" s="32"/>
      <c r="B75" s="33"/>
      <c r="C75" s="34"/>
      <c r="D75" s="34"/>
      <c r="E75" s="34"/>
      <c r="F75" s="34"/>
      <c r="G75" s="34"/>
      <c r="H75" s="34"/>
      <c r="I75" s="34"/>
      <c r="J75" s="34"/>
      <c r="K75" s="34"/>
      <c r="L75" s="104"/>
      <c r="S75" s="32"/>
      <c r="T75" s="32"/>
      <c r="U75" s="32"/>
      <c r="V75" s="32"/>
      <c r="W75" s="32"/>
      <c r="X75" s="32"/>
      <c r="Y75" s="32"/>
      <c r="Z75" s="32"/>
      <c r="AA75" s="32"/>
      <c r="AB75" s="32"/>
      <c r="AC75" s="32"/>
      <c r="AD75" s="32"/>
      <c r="AE75" s="32"/>
    </row>
    <row r="76" spans="1:63" s="2" customFormat="1" ht="15.2" customHeight="1">
      <c r="A76" s="32"/>
      <c r="B76" s="33"/>
      <c r="C76" s="27" t="s">
        <v>24</v>
      </c>
      <c r="D76" s="34"/>
      <c r="E76" s="34"/>
      <c r="F76" s="25" t="str">
        <f>E15</f>
        <v>Město Sokolov</v>
      </c>
      <c r="G76" s="34"/>
      <c r="H76" s="34"/>
      <c r="I76" s="27" t="s">
        <v>30</v>
      </c>
      <c r="J76" s="30" t="str">
        <f>E21</f>
        <v xml:space="preserve"> </v>
      </c>
      <c r="K76" s="34"/>
      <c r="L76" s="104"/>
      <c r="S76" s="32"/>
      <c r="T76" s="32"/>
      <c r="U76" s="32"/>
      <c r="V76" s="32"/>
      <c r="W76" s="32"/>
      <c r="X76" s="32"/>
      <c r="Y76" s="32"/>
      <c r="Z76" s="32"/>
      <c r="AA76" s="32"/>
      <c r="AB76" s="32"/>
      <c r="AC76" s="32"/>
      <c r="AD76" s="32"/>
      <c r="AE76" s="32"/>
    </row>
    <row r="77" spans="1:63" s="2" customFormat="1" ht="15.2" customHeight="1">
      <c r="A77" s="32"/>
      <c r="B77" s="33"/>
      <c r="C77" s="27" t="s">
        <v>28</v>
      </c>
      <c r="D77" s="34"/>
      <c r="E77" s="34"/>
      <c r="F77" s="25" t="str">
        <f>IF(E18="","",E18)</f>
        <v>Vyplň údaj</v>
      </c>
      <c r="G77" s="34"/>
      <c r="H77" s="34"/>
      <c r="I77" s="27" t="s">
        <v>33</v>
      </c>
      <c r="J77" s="30" t="str">
        <f>E24</f>
        <v>Michal Kubelka</v>
      </c>
      <c r="K77" s="34"/>
      <c r="L77" s="104"/>
      <c r="S77" s="32"/>
      <c r="T77" s="32"/>
      <c r="U77" s="32"/>
      <c r="V77" s="32"/>
      <c r="W77" s="32"/>
      <c r="X77" s="32"/>
      <c r="Y77" s="32"/>
      <c r="Z77" s="32"/>
      <c r="AA77" s="32"/>
      <c r="AB77" s="32"/>
      <c r="AC77" s="32"/>
      <c r="AD77" s="32"/>
      <c r="AE77" s="32"/>
    </row>
    <row r="78" spans="1:63" s="2" customFormat="1" ht="10.35" customHeight="1">
      <c r="A78" s="32"/>
      <c r="B78" s="33"/>
      <c r="C78" s="34"/>
      <c r="D78" s="34"/>
      <c r="E78" s="34"/>
      <c r="F78" s="34"/>
      <c r="G78" s="34"/>
      <c r="H78" s="34"/>
      <c r="I78" s="34"/>
      <c r="J78" s="34"/>
      <c r="K78" s="34"/>
      <c r="L78" s="104"/>
      <c r="S78" s="32"/>
      <c r="T78" s="32"/>
      <c r="U78" s="32"/>
      <c r="V78" s="32"/>
      <c r="W78" s="32"/>
      <c r="X78" s="32"/>
      <c r="Y78" s="32"/>
      <c r="Z78" s="32"/>
      <c r="AA78" s="32"/>
      <c r="AB78" s="32"/>
      <c r="AC78" s="32"/>
      <c r="AD78" s="32"/>
      <c r="AE78" s="32"/>
    </row>
    <row r="79" spans="1:63" s="10" customFormat="1" ht="29.25" customHeight="1">
      <c r="A79" s="138"/>
      <c r="B79" s="139"/>
      <c r="C79" s="140" t="s">
        <v>97</v>
      </c>
      <c r="D79" s="141" t="s">
        <v>56</v>
      </c>
      <c r="E79" s="141" t="s">
        <v>52</v>
      </c>
      <c r="F79" s="141" t="s">
        <v>53</v>
      </c>
      <c r="G79" s="141" t="s">
        <v>98</v>
      </c>
      <c r="H79" s="141" t="s">
        <v>99</v>
      </c>
      <c r="I79" s="141" t="s">
        <v>100</v>
      </c>
      <c r="J79" s="141" t="s">
        <v>93</v>
      </c>
      <c r="K79" s="142" t="s">
        <v>101</v>
      </c>
      <c r="L79" s="143"/>
      <c r="M79" s="66" t="s">
        <v>19</v>
      </c>
      <c r="N79" s="67" t="s">
        <v>41</v>
      </c>
      <c r="O79" s="67" t="s">
        <v>102</v>
      </c>
      <c r="P79" s="67" t="s">
        <v>103</v>
      </c>
      <c r="Q79" s="67" t="s">
        <v>104</v>
      </c>
      <c r="R79" s="67" t="s">
        <v>105</v>
      </c>
      <c r="S79" s="67" t="s">
        <v>106</v>
      </c>
      <c r="T79" s="68" t="s">
        <v>107</v>
      </c>
      <c r="U79" s="138"/>
      <c r="V79" s="138"/>
      <c r="W79" s="138"/>
      <c r="X79" s="138"/>
      <c r="Y79" s="138"/>
      <c r="Z79" s="138"/>
      <c r="AA79" s="138"/>
      <c r="AB79" s="138"/>
      <c r="AC79" s="138"/>
      <c r="AD79" s="138"/>
      <c r="AE79" s="138"/>
    </row>
    <row r="80" spans="1:63" s="2" customFormat="1" ht="22.9" customHeight="1">
      <c r="A80" s="32"/>
      <c r="B80" s="33"/>
      <c r="C80" s="73" t="s">
        <v>108</v>
      </c>
      <c r="D80" s="34"/>
      <c r="E80" s="34"/>
      <c r="F80" s="34"/>
      <c r="G80" s="34"/>
      <c r="H80" s="34"/>
      <c r="I80" s="34"/>
      <c r="J80" s="144">
        <f>BK80</f>
        <v>0</v>
      </c>
      <c r="K80" s="34"/>
      <c r="L80" s="37"/>
      <c r="M80" s="69"/>
      <c r="N80" s="145"/>
      <c r="O80" s="70"/>
      <c r="P80" s="146">
        <f>P81</f>
        <v>0</v>
      </c>
      <c r="Q80" s="70"/>
      <c r="R80" s="146">
        <f>R81</f>
        <v>0</v>
      </c>
      <c r="S80" s="70"/>
      <c r="T80" s="147">
        <f>T81</f>
        <v>0</v>
      </c>
      <c r="U80" s="32"/>
      <c r="V80" s="32"/>
      <c r="W80" s="32"/>
      <c r="X80" s="32"/>
      <c r="Y80" s="32"/>
      <c r="Z80" s="32"/>
      <c r="AA80" s="32"/>
      <c r="AB80" s="32"/>
      <c r="AC80" s="32"/>
      <c r="AD80" s="32"/>
      <c r="AE80" s="32"/>
      <c r="AT80" s="15" t="s">
        <v>70</v>
      </c>
      <c r="AU80" s="15" t="s">
        <v>94</v>
      </c>
      <c r="BK80" s="148">
        <f>BK81</f>
        <v>0</v>
      </c>
    </row>
    <row r="81" spans="1:65" s="11" customFormat="1" ht="25.9" customHeight="1">
      <c r="B81" s="149"/>
      <c r="C81" s="150"/>
      <c r="D81" s="151" t="s">
        <v>70</v>
      </c>
      <c r="E81" s="152" t="s">
        <v>109</v>
      </c>
      <c r="F81" s="152" t="s">
        <v>110</v>
      </c>
      <c r="G81" s="150"/>
      <c r="H81" s="150"/>
      <c r="I81" s="153"/>
      <c r="J81" s="154">
        <f>BK81</f>
        <v>0</v>
      </c>
      <c r="K81" s="150"/>
      <c r="L81" s="155"/>
      <c r="M81" s="156"/>
      <c r="N81" s="157"/>
      <c r="O81" s="157"/>
      <c r="P81" s="158">
        <f>SUM(P82:P84)</f>
        <v>0</v>
      </c>
      <c r="Q81" s="157"/>
      <c r="R81" s="158">
        <f>SUM(R82:R84)</f>
        <v>0</v>
      </c>
      <c r="S81" s="157"/>
      <c r="T81" s="159">
        <f>SUM(T82:T84)</f>
        <v>0</v>
      </c>
      <c r="AR81" s="160" t="s">
        <v>111</v>
      </c>
      <c r="AT81" s="161" t="s">
        <v>70</v>
      </c>
      <c r="AU81" s="161" t="s">
        <v>71</v>
      </c>
      <c r="AY81" s="160" t="s">
        <v>112</v>
      </c>
      <c r="BK81" s="162">
        <f>SUM(BK82:BK84)</f>
        <v>0</v>
      </c>
    </row>
    <row r="82" spans="1:65" s="2" customFormat="1" ht="81.75" customHeight="1">
      <c r="A82" s="32"/>
      <c r="B82" s="33"/>
      <c r="C82" s="163" t="s">
        <v>79</v>
      </c>
      <c r="D82" s="163" t="s">
        <v>113</v>
      </c>
      <c r="E82" s="164" t="s">
        <v>158</v>
      </c>
      <c r="F82" s="165" t="s">
        <v>159</v>
      </c>
      <c r="G82" s="166" t="s">
        <v>151</v>
      </c>
      <c r="H82" s="167">
        <v>1</v>
      </c>
      <c r="I82" s="168"/>
      <c r="J82" s="169">
        <f>ROUND(I82*H82,2)</f>
        <v>0</v>
      </c>
      <c r="K82" s="165" t="s">
        <v>19</v>
      </c>
      <c r="L82" s="37"/>
      <c r="M82" s="170" t="s">
        <v>19</v>
      </c>
      <c r="N82" s="171" t="s">
        <v>42</v>
      </c>
      <c r="O82" s="62"/>
      <c r="P82" s="172">
        <f>O82*H82</f>
        <v>0</v>
      </c>
      <c r="Q82" s="172">
        <v>0</v>
      </c>
      <c r="R82" s="172">
        <f>Q82*H82</f>
        <v>0</v>
      </c>
      <c r="S82" s="172">
        <v>0</v>
      </c>
      <c r="T82" s="173">
        <f>S82*H82</f>
        <v>0</v>
      </c>
      <c r="U82" s="32"/>
      <c r="V82" s="32"/>
      <c r="W82" s="32"/>
      <c r="X82" s="32"/>
      <c r="Y82" s="32"/>
      <c r="Z82" s="32"/>
      <c r="AA82" s="32"/>
      <c r="AB82" s="32"/>
      <c r="AC82" s="32"/>
      <c r="AD82" s="32"/>
      <c r="AE82" s="32"/>
      <c r="AR82" s="174" t="s">
        <v>111</v>
      </c>
      <c r="AT82" s="174" t="s">
        <v>113</v>
      </c>
      <c r="AU82" s="174" t="s">
        <v>79</v>
      </c>
      <c r="AY82" s="15" t="s">
        <v>112</v>
      </c>
      <c r="BE82" s="175">
        <f>IF(N82="základní",J82,0)</f>
        <v>0</v>
      </c>
      <c r="BF82" s="175">
        <f>IF(N82="snížená",J82,0)</f>
        <v>0</v>
      </c>
      <c r="BG82" s="175">
        <f>IF(N82="zákl. přenesená",J82,0)</f>
        <v>0</v>
      </c>
      <c r="BH82" s="175">
        <f>IF(N82="sníž. přenesená",J82,0)</f>
        <v>0</v>
      </c>
      <c r="BI82" s="175">
        <f>IF(N82="nulová",J82,0)</f>
        <v>0</v>
      </c>
      <c r="BJ82" s="15" t="s">
        <v>79</v>
      </c>
      <c r="BK82" s="175">
        <f>ROUND(I82*H82,2)</f>
        <v>0</v>
      </c>
      <c r="BL82" s="15" t="s">
        <v>111</v>
      </c>
      <c r="BM82" s="174" t="s">
        <v>160</v>
      </c>
    </row>
    <row r="83" spans="1:65" s="2" customFormat="1" ht="87" customHeight="1">
      <c r="A83" s="32"/>
      <c r="B83" s="33"/>
      <c r="C83" s="163" t="s">
        <v>81</v>
      </c>
      <c r="D83" s="163" t="s">
        <v>113</v>
      </c>
      <c r="E83" s="164" t="s">
        <v>161</v>
      </c>
      <c r="F83" s="165" t="s">
        <v>162</v>
      </c>
      <c r="G83" s="166" t="s">
        <v>151</v>
      </c>
      <c r="H83" s="167">
        <v>1</v>
      </c>
      <c r="I83" s="168"/>
      <c r="J83" s="169">
        <f>ROUND(I83*H83,2)</f>
        <v>0</v>
      </c>
      <c r="K83" s="165" t="s">
        <v>19</v>
      </c>
      <c r="L83" s="37"/>
      <c r="M83" s="170" t="s">
        <v>19</v>
      </c>
      <c r="N83" s="171" t="s">
        <v>42</v>
      </c>
      <c r="O83" s="62"/>
      <c r="P83" s="172">
        <f>O83*H83</f>
        <v>0</v>
      </c>
      <c r="Q83" s="172">
        <v>0</v>
      </c>
      <c r="R83" s="172">
        <f>Q83*H83</f>
        <v>0</v>
      </c>
      <c r="S83" s="172">
        <v>0</v>
      </c>
      <c r="T83" s="173">
        <f>S83*H83</f>
        <v>0</v>
      </c>
      <c r="U83" s="32"/>
      <c r="V83" s="32"/>
      <c r="W83" s="32"/>
      <c r="X83" s="32"/>
      <c r="Y83" s="32"/>
      <c r="Z83" s="32"/>
      <c r="AA83" s="32"/>
      <c r="AB83" s="32"/>
      <c r="AC83" s="32"/>
      <c r="AD83" s="32"/>
      <c r="AE83" s="32"/>
      <c r="AR83" s="174" t="s">
        <v>111</v>
      </c>
      <c r="AT83" s="174" t="s">
        <v>113</v>
      </c>
      <c r="AU83" s="174" t="s">
        <v>79</v>
      </c>
      <c r="AY83" s="15" t="s">
        <v>112</v>
      </c>
      <c r="BE83" s="175">
        <f>IF(N83="základní",J83,0)</f>
        <v>0</v>
      </c>
      <c r="BF83" s="175">
        <f>IF(N83="snížená",J83,0)</f>
        <v>0</v>
      </c>
      <c r="BG83" s="175">
        <f>IF(N83="zákl. přenesená",J83,0)</f>
        <v>0</v>
      </c>
      <c r="BH83" s="175">
        <f>IF(N83="sníž. přenesená",J83,0)</f>
        <v>0</v>
      </c>
      <c r="BI83" s="175">
        <f>IF(N83="nulová",J83,0)</f>
        <v>0</v>
      </c>
      <c r="BJ83" s="15" t="s">
        <v>79</v>
      </c>
      <c r="BK83" s="175">
        <f>ROUND(I83*H83,2)</f>
        <v>0</v>
      </c>
      <c r="BL83" s="15" t="s">
        <v>111</v>
      </c>
      <c r="BM83" s="174" t="s">
        <v>163</v>
      </c>
    </row>
    <row r="84" spans="1:65" s="2" customFormat="1" ht="332.25" customHeight="1">
      <c r="A84" s="32"/>
      <c r="B84" s="33"/>
      <c r="C84" s="332" t="s">
        <v>121</v>
      </c>
      <c r="D84" s="332" t="s">
        <v>113</v>
      </c>
      <c r="E84" s="330" t="s">
        <v>164</v>
      </c>
      <c r="F84" s="181" t="s">
        <v>380</v>
      </c>
      <c r="G84" s="334" t="s">
        <v>151</v>
      </c>
      <c r="H84" s="336">
        <v>1</v>
      </c>
      <c r="I84" s="338"/>
      <c r="J84" s="340">
        <f>ROUND(I84*H84,2)</f>
        <v>0</v>
      </c>
      <c r="K84" s="342" t="s">
        <v>19</v>
      </c>
      <c r="L84" s="37"/>
      <c r="M84" s="176" t="s">
        <v>19</v>
      </c>
      <c r="N84" s="177" t="s">
        <v>42</v>
      </c>
      <c r="O84" s="178"/>
      <c r="P84" s="179">
        <f>O84*H84</f>
        <v>0</v>
      </c>
      <c r="Q84" s="179">
        <v>0</v>
      </c>
      <c r="R84" s="179">
        <f>Q84*H84</f>
        <v>0</v>
      </c>
      <c r="S84" s="179">
        <v>0</v>
      </c>
      <c r="T84" s="180">
        <f>S84*H84</f>
        <v>0</v>
      </c>
      <c r="U84" s="32"/>
      <c r="V84" s="32"/>
      <c r="W84" s="32"/>
      <c r="X84" s="32"/>
      <c r="Y84" s="32"/>
      <c r="Z84" s="32"/>
      <c r="AA84" s="32"/>
      <c r="AB84" s="32"/>
      <c r="AC84" s="32"/>
      <c r="AD84" s="32"/>
      <c r="AE84" s="32"/>
      <c r="AR84" s="174" t="s">
        <v>111</v>
      </c>
      <c r="AT84" s="174" t="s">
        <v>113</v>
      </c>
      <c r="AU84" s="174" t="s">
        <v>79</v>
      </c>
      <c r="AY84" s="15" t="s">
        <v>112</v>
      </c>
      <c r="BE84" s="175">
        <f>IF(N84="základní",J84,0)</f>
        <v>0</v>
      </c>
      <c r="BF84" s="175">
        <f>IF(N84="snížená",J84,0)</f>
        <v>0</v>
      </c>
      <c r="BG84" s="175">
        <f>IF(N84="zákl. přenesená",J84,0)</f>
        <v>0</v>
      </c>
      <c r="BH84" s="175">
        <f>IF(N84="sníž. přenesená",J84,0)</f>
        <v>0</v>
      </c>
      <c r="BI84" s="175">
        <f>IF(N84="nulová",J84,0)</f>
        <v>0</v>
      </c>
      <c r="BJ84" s="15" t="s">
        <v>79</v>
      </c>
      <c r="BK84" s="175">
        <f>ROUND(I84*H84,2)</f>
        <v>0</v>
      </c>
      <c r="BL84" s="15" t="s">
        <v>111</v>
      </c>
      <c r="BM84" s="174" t="s">
        <v>165</v>
      </c>
    </row>
    <row r="85" spans="1:65" s="2" customFormat="1" ht="312">
      <c r="A85" s="275"/>
      <c r="B85" s="33"/>
      <c r="C85" s="333"/>
      <c r="D85" s="333"/>
      <c r="E85" s="331"/>
      <c r="F85" s="181" t="s">
        <v>381</v>
      </c>
      <c r="G85" s="335"/>
      <c r="H85" s="337"/>
      <c r="I85" s="339"/>
      <c r="J85" s="341"/>
      <c r="K85" s="343"/>
      <c r="L85" s="37"/>
      <c r="M85" s="279"/>
      <c r="N85" s="276"/>
      <c r="O85" s="277"/>
      <c r="P85" s="278"/>
      <c r="Q85" s="278"/>
      <c r="R85" s="278"/>
      <c r="S85" s="278"/>
      <c r="T85" s="278"/>
      <c r="U85" s="275"/>
      <c r="V85" s="275"/>
      <c r="W85" s="275"/>
      <c r="X85" s="275"/>
      <c r="Y85" s="275"/>
      <c r="Z85" s="275"/>
      <c r="AA85" s="275"/>
      <c r="AB85" s="275"/>
      <c r="AC85" s="275"/>
      <c r="AD85" s="275"/>
      <c r="AE85" s="275"/>
      <c r="AR85" s="174"/>
      <c r="AT85" s="174"/>
      <c r="AU85" s="174"/>
      <c r="AY85" s="15"/>
      <c r="BE85" s="175"/>
      <c r="BF85" s="175"/>
      <c r="BG85" s="175"/>
      <c r="BH85" s="175"/>
      <c r="BI85" s="175"/>
      <c r="BJ85" s="15"/>
      <c r="BK85" s="175"/>
      <c r="BL85" s="15"/>
      <c r="BM85" s="174"/>
    </row>
    <row r="86" spans="1:65" s="2" customFormat="1" ht="12.75" customHeight="1">
      <c r="A86" s="32"/>
      <c r="B86" s="45"/>
      <c r="C86" s="46"/>
      <c r="D86" s="46"/>
      <c r="E86" s="46"/>
      <c r="F86" s="46"/>
      <c r="G86" s="46"/>
      <c r="H86" s="46"/>
      <c r="I86" s="46"/>
      <c r="J86" s="46"/>
      <c r="K86" s="46"/>
      <c r="L86" s="37"/>
      <c r="M86" s="32"/>
      <c r="O86" s="32"/>
      <c r="P86" s="32"/>
      <c r="Q86" s="32"/>
      <c r="R86" s="32"/>
      <c r="S86" s="32"/>
      <c r="T86" s="32"/>
      <c r="U86" s="32"/>
      <c r="V86" s="32"/>
      <c r="W86" s="32"/>
      <c r="X86" s="32"/>
      <c r="Y86" s="32"/>
      <c r="Z86" s="32"/>
      <c r="AA86" s="32"/>
      <c r="AB86" s="32"/>
      <c r="AC86" s="32"/>
      <c r="AD86" s="32"/>
      <c r="AE86" s="32"/>
    </row>
  </sheetData>
  <sheetProtection formatColumns="0" formatRows="0" autoFilter="0"/>
  <autoFilter ref="C79:K84"/>
  <mergeCells count="17">
    <mergeCell ref="E48:H48"/>
    <mergeCell ref="L2:V2"/>
    <mergeCell ref="E7:H7"/>
    <mergeCell ref="E9:H9"/>
    <mergeCell ref="E18:H18"/>
    <mergeCell ref="E27:H27"/>
    <mergeCell ref="I84:I85"/>
    <mergeCell ref="J84:J85"/>
    <mergeCell ref="K84:K85"/>
    <mergeCell ref="E50:H50"/>
    <mergeCell ref="E70:H70"/>
    <mergeCell ref="E72:H72"/>
    <mergeCell ref="E84:E85"/>
    <mergeCell ref="D84:D85"/>
    <mergeCell ref="C84:C85"/>
    <mergeCell ref="G84:G85"/>
    <mergeCell ref="H84:H85"/>
  </mergeCells>
  <pageMargins left="0.39374999999999999" right="0.39374999999999999" top="0.39374999999999999" bottom="0.39374999999999999" header="0" footer="0"/>
  <pageSetup paperSize="9" scale="84" fitToHeight="100" orientation="landscape" blackAndWhite="1" r:id="rId1"/>
  <headerFooter>
    <oddFooter>&amp;CStrana &amp;P z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BM91"/>
  <sheetViews>
    <sheetView showGridLines="0" topLeftCell="A83" zoomScaleNormal="100" workbookViewId="0">
      <selection activeCell="F87" sqref="F87"/>
    </sheetView>
  </sheetViews>
  <sheetFormatPr defaultRowHeight="11.25"/>
  <cols>
    <col min="1" max="1" width="8.33203125" style="1" customWidth="1"/>
    <col min="2" max="2" width="1.1640625" style="1" customWidth="1"/>
    <col min="3" max="3" width="4.1640625" style="1" customWidth="1"/>
    <col min="4" max="4" width="4.33203125" style="1" customWidth="1"/>
    <col min="5" max="5" width="17.1640625" style="1" customWidth="1"/>
    <col min="6" max="6" width="100.83203125" style="1" customWidth="1"/>
    <col min="7" max="7" width="7.5" style="1" customWidth="1"/>
    <col min="8" max="8" width="14" style="1" customWidth="1"/>
    <col min="9" max="9" width="15.83203125" style="1" customWidth="1"/>
    <col min="10" max="11" width="22.33203125" style="1" customWidth="1"/>
    <col min="12" max="12" width="9.33203125" style="1" customWidth="1"/>
    <col min="13" max="13" width="10.83203125" style="1" hidden="1" customWidth="1"/>
    <col min="14" max="14" width="9.33203125" style="1" hidden="1"/>
    <col min="15" max="20" width="14.1640625" style="1" hidden="1" customWidth="1"/>
    <col min="21" max="21" width="16.33203125" style="1" hidden="1" customWidth="1"/>
    <col min="22" max="22" width="12.33203125" style="1" customWidth="1"/>
    <col min="23" max="23" width="16.33203125" style="1" customWidth="1"/>
    <col min="24" max="24" width="12.33203125" style="1" customWidth="1"/>
    <col min="25" max="25" width="15" style="1" customWidth="1"/>
    <col min="26" max="26" width="11" style="1" customWidth="1"/>
    <col min="27" max="27" width="15" style="1" customWidth="1"/>
    <col min="28" max="28" width="16.33203125" style="1" customWidth="1"/>
    <col min="29" max="29" width="11" style="1" customWidth="1"/>
    <col min="30" max="30" width="15" style="1" customWidth="1"/>
    <col min="31" max="31" width="16.33203125" style="1" customWidth="1"/>
    <col min="44" max="65" width="9.33203125" style="1" hidden="1"/>
  </cols>
  <sheetData>
    <row r="2" spans="1:46" s="1" customFormat="1" ht="36.950000000000003" customHeight="1">
      <c r="L2" s="304"/>
      <c r="M2" s="304"/>
      <c r="N2" s="304"/>
      <c r="O2" s="304"/>
      <c r="P2" s="304"/>
      <c r="Q2" s="304"/>
      <c r="R2" s="304"/>
      <c r="S2" s="304"/>
      <c r="T2" s="304"/>
      <c r="U2" s="304"/>
      <c r="V2" s="304"/>
      <c r="AT2" s="15" t="s">
        <v>87</v>
      </c>
    </row>
    <row r="3" spans="1:46" s="1" customFormat="1" ht="6.95" customHeight="1">
      <c r="B3" s="99"/>
      <c r="C3" s="100"/>
      <c r="D3" s="100"/>
      <c r="E3" s="100"/>
      <c r="F3" s="100"/>
      <c r="G3" s="100"/>
      <c r="H3" s="100"/>
      <c r="I3" s="100"/>
      <c r="J3" s="100"/>
      <c r="K3" s="100"/>
      <c r="L3" s="18"/>
      <c r="AT3" s="15" t="s">
        <v>81</v>
      </c>
    </row>
    <row r="4" spans="1:46" s="1" customFormat="1" ht="24.95" customHeight="1">
      <c r="B4" s="18"/>
      <c r="D4" s="101" t="s">
        <v>88</v>
      </c>
      <c r="L4" s="18"/>
      <c r="M4" s="102" t="s">
        <v>10</v>
      </c>
      <c r="AT4" s="15" t="s">
        <v>4</v>
      </c>
    </row>
    <row r="5" spans="1:46" s="1" customFormat="1" ht="6.95" customHeight="1">
      <c r="B5" s="18"/>
      <c r="L5" s="18"/>
    </row>
    <row r="6" spans="1:46" s="1" customFormat="1" ht="12" customHeight="1">
      <c r="B6" s="18"/>
      <c r="D6" s="103" t="s">
        <v>16</v>
      </c>
      <c r="L6" s="18"/>
    </row>
    <row r="7" spans="1:46" s="1" customFormat="1" ht="16.5" customHeight="1">
      <c r="B7" s="18"/>
      <c r="E7" s="323" t="str">
        <f>'Rekapitulace stavby'!K6</f>
        <v>ZŠ Sokolov, Křižíkova 1916 - Rekonstrukce odborné učebny přírodopisu - vybavení</v>
      </c>
      <c r="F7" s="324"/>
      <c r="G7" s="324"/>
      <c r="H7" s="324"/>
      <c r="L7" s="18"/>
    </row>
    <row r="8" spans="1:46" s="2" customFormat="1" ht="12" customHeight="1">
      <c r="A8" s="32"/>
      <c r="B8" s="37"/>
      <c r="C8" s="32"/>
      <c r="D8" s="103" t="s">
        <v>89</v>
      </c>
      <c r="E8" s="32"/>
      <c r="F8" s="32"/>
      <c r="G8" s="32"/>
      <c r="H8" s="32"/>
      <c r="I8" s="32"/>
      <c r="J8" s="32"/>
      <c r="K8" s="32"/>
      <c r="L8" s="104"/>
      <c r="S8" s="32"/>
      <c r="T8" s="32"/>
      <c r="U8" s="32"/>
      <c r="V8" s="32"/>
      <c r="W8" s="32"/>
      <c r="X8" s="32"/>
      <c r="Y8" s="32"/>
      <c r="Z8" s="32"/>
      <c r="AA8" s="32"/>
      <c r="AB8" s="32"/>
      <c r="AC8" s="32"/>
      <c r="AD8" s="32"/>
      <c r="AE8" s="32"/>
    </row>
    <row r="9" spans="1:46" s="2" customFormat="1" ht="16.5" customHeight="1">
      <c r="A9" s="32"/>
      <c r="B9" s="37"/>
      <c r="C9" s="32"/>
      <c r="D9" s="32"/>
      <c r="E9" s="325" t="s">
        <v>166</v>
      </c>
      <c r="F9" s="326"/>
      <c r="G9" s="326"/>
      <c r="H9" s="326"/>
      <c r="I9" s="32"/>
      <c r="J9" s="32"/>
      <c r="K9" s="32"/>
      <c r="L9" s="104"/>
      <c r="S9" s="32"/>
      <c r="T9" s="32"/>
      <c r="U9" s="32"/>
      <c r="V9" s="32"/>
      <c r="W9" s="32"/>
      <c r="X9" s="32"/>
      <c r="Y9" s="32"/>
      <c r="Z9" s="32"/>
      <c r="AA9" s="32"/>
      <c r="AB9" s="32"/>
      <c r="AC9" s="32"/>
      <c r="AD9" s="32"/>
      <c r="AE9" s="32"/>
    </row>
    <row r="10" spans="1:46" s="2" customFormat="1">
      <c r="A10" s="32"/>
      <c r="B10" s="37"/>
      <c r="C10" s="32"/>
      <c r="D10" s="32"/>
      <c r="E10" s="32"/>
      <c r="F10" s="32"/>
      <c r="G10" s="32"/>
      <c r="H10" s="32"/>
      <c r="I10" s="32"/>
      <c r="J10" s="32"/>
      <c r="K10" s="32"/>
      <c r="L10" s="104"/>
      <c r="S10" s="32"/>
      <c r="T10" s="32"/>
      <c r="U10" s="32"/>
      <c r="V10" s="32"/>
      <c r="W10" s="32"/>
      <c r="X10" s="32"/>
      <c r="Y10" s="32"/>
      <c r="Z10" s="32"/>
      <c r="AA10" s="32"/>
      <c r="AB10" s="32"/>
      <c r="AC10" s="32"/>
      <c r="AD10" s="32"/>
      <c r="AE10" s="32"/>
    </row>
    <row r="11" spans="1:46" s="2" customFormat="1" ht="12" customHeight="1">
      <c r="A11" s="32"/>
      <c r="B11" s="37"/>
      <c r="C11" s="32"/>
      <c r="D11" s="103" t="s">
        <v>18</v>
      </c>
      <c r="E11" s="32"/>
      <c r="F11" s="105" t="s">
        <v>19</v>
      </c>
      <c r="G11" s="32"/>
      <c r="H11" s="32"/>
      <c r="I11" s="103" t="s">
        <v>20</v>
      </c>
      <c r="J11" s="105" t="s">
        <v>19</v>
      </c>
      <c r="K11" s="32"/>
      <c r="L11" s="104"/>
      <c r="S11" s="32"/>
      <c r="T11" s="32"/>
      <c r="U11" s="32"/>
      <c r="V11" s="32"/>
      <c r="W11" s="32"/>
      <c r="X11" s="32"/>
      <c r="Y11" s="32"/>
      <c r="Z11" s="32"/>
      <c r="AA11" s="32"/>
      <c r="AB11" s="32"/>
      <c r="AC11" s="32"/>
      <c r="AD11" s="32"/>
      <c r="AE11" s="32"/>
    </row>
    <row r="12" spans="1:46" s="2" customFormat="1" ht="12" customHeight="1">
      <c r="A12" s="32"/>
      <c r="B12" s="37"/>
      <c r="C12" s="32"/>
      <c r="D12" s="103" t="s">
        <v>21</v>
      </c>
      <c r="E12" s="32"/>
      <c r="F12" s="105" t="s">
        <v>22</v>
      </c>
      <c r="G12" s="32"/>
      <c r="H12" s="32"/>
      <c r="I12" s="103" t="s">
        <v>23</v>
      </c>
      <c r="J12" s="106" t="str">
        <f>'Rekapitulace stavby'!AN8</f>
        <v>Vyplň údaj</v>
      </c>
      <c r="K12" s="32"/>
      <c r="L12" s="104"/>
      <c r="S12" s="32"/>
      <c r="T12" s="32"/>
      <c r="U12" s="32"/>
      <c r="V12" s="32"/>
      <c r="W12" s="32"/>
      <c r="X12" s="32"/>
      <c r="Y12" s="32"/>
      <c r="Z12" s="32"/>
      <c r="AA12" s="32"/>
      <c r="AB12" s="32"/>
      <c r="AC12" s="32"/>
      <c r="AD12" s="32"/>
      <c r="AE12" s="32"/>
    </row>
    <row r="13" spans="1:46" s="2" customFormat="1" ht="10.9" customHeight="1">
      <c r="A13" s="32"/>
      <c r="B13" s="37"/>
      <c r="C13" s="32"/>
      <c r="D13" s="32"/>
      <c r="E13" s="32"/>
      <c r="F13" s="32"/>
      <c r="G13" s="32"/>
      <c r="H13" s="32"/>
      <c r="I13" s="32"/>
      <c r="J13" s="32"/>
      <c r="K13" s="32"/>
      <c r="L13" s="104"/>
      <c r="S13" s="32"/>
      <c r="T13" s="32"/>
      <c r="U13" s="32"/>
      <c r="V13" s="32"/>
      <c r="W13" s="32"/>
      <c r="X13" s="32"/>
      <c r="Y13" s="32"/>
      <c r="Z13" s="32"/>
      <c r="AA13" s="32"/>
      <c r="AB13" s="32"/>
      <c r="AC13" s="32"/>
      <c r="AD13" s="32"/>
      <c r="AE13" s="32"/>
    </row>
    <row r="14" spans="1:46" s="2" customFormat="1" ht="12" customHeight="1">
      <c r="A14" s="32"/>
      <c r="B14" s="37"/>
      <c r="C14" s="32"/>
      <c r="D14" s="103" t="s">
        <v>24</v>
      </c>
      <c r="E14" s="32"/>
      <c r="F14" s="32"/>
      <c r="G14" s="32"/>
      <c r="H14" s="32"/>
      <c r="I14" s="103" t="s">
        <v>25</v>
      </c>
      <c r="J14" s="105" t="s">
        <v>19</v>
      </c>
      <c r="K14" s="32"/>
      <c r="L14" s="104"/>
      <c r="S14" s="32"/>
      <c r="T14" s="32"/>
      <c r="U14" s="32"/>
      <c r="V14" s="32"/>
      <c r="W14" s="32"/>
      <c r="X14" s="32"/>
      <c r="Y14" s="32"/>
      <c r="Z14" s="32"/>
      <c r="AA14" s="32"/>
      <c r="AB14" s="32"/>
      <c r="AC14" s="32"/>
      <c r="AD14" s="32"/>
      <c r="AE14" s="32"/>
    </row>
    <row r="15" spans="1:46" s="2" customFormat="1" ht="18" customHeight="1">
      <c r="A15" s="32"/>
      <c r="B15" s="37"/>
      <c r="C15" s="32"/>
      <c r="D15" s="32"/>
      <c r="E15" s="105" t="s">
        <v>26</v>
      </c>
      <c r="F15" s="32"/>
      <c r="G15" s="32"/>
      <c r="H15" s="32"/>
      <c r="I15" s="103" t="s">
        <v>27</v>
      </c>
      <c r="J15" s="105" t="s">
        <v>19</v>
      </c>
      <c r="K15" s="32"/>
      <c r="L15" s="104"/>
      <c r="S15" s="32"/>
      <c r="T15" s="32"/>
      <c r="U15" s="32"/>
      <c r="V15" s="32"/>
      <c r="W15" s="32"/>
      <c r="X15" s="32"/>
      <c r="Y15" s="32"/>
      <c r="Z15" s="32"/>
      <c r="AA15" s="32"/>
      <c r="AB15" s="32"/>
      <c r="AC15" s="32"/>
      <c r="AD15" s="32"/>
      <c r="AE15" s="32"/>
    </row>
    <row r="16" spans="1:46" s="2" customFormat="1" ht="6.95" customHeight="1">
      <c r="A16" s="32"/>
      <c r="B16" s="37"/>
      <c r="C16" s="32"/>
      <c r="D16" s="32"/>
      <c r="E16" s="32"/>
      <c r="F16" s="32"/>
      <c r="G16" s="32"/>
      <c r="H16" s="32"/>
      <c r="I16" s="32"/>
      <c r="J16" s="32"/>
      <c r="K16" s="32"/>
      <c r="L16" s="104"/>
      <c r="S16" s="32"/>
      <c r="T16" s="32"/>
      <c r="U16" s="32"/>
      <c r="V16" s="32"/>
      <c r="W16" s="32"/>
      <c r="X16" s="32"/>
      <c r="Y16" s="32"/>
      <c r="Z16" s="32"/>
      <c r="AA16" s="32"/>
      <c r="AB16" s="32"/>
      <c r="AC16" s="32"/>
      <c r="AD16" s="32"/>
      <c r="AE16" s="32"/>
    </row>
    <row r="17" spans="1:31" s="2" customFormat="1" ht="12" customHeight="1">
      <c r="A17" s="32"/>
      <c r="B17" s="37"/>
      <c r="C17" s="32"/>
      <c r="D17" s="103" t="s">
        <v>28</v>
      </c>
      <c r="E17" s="32"/>
      <c r="F17" s="32"/>
      <c r="G17" s="32"/>
      <c r="H17" s="32"/>
      <c r="I17" s="103" t="s">
        <v>25</v>
      </c>
      <c r="J17" s="274"/>
      <c r="K17" s="32"/>
      <c r="L17" s="104"/>
      <c r="S17" s="32"/>
      <c r="T17" s="32"/>
      <c r="U17" s="32"/>
      <c r="V17" s="32"/>
      <c r="W17" s="32"/>
      <c r="X17" s="32"/>
      <c r="Y17" s="32"/>
      <c r="Z17" s="32"/>
      <c r="AA17" s="32"/>
      <c r="AB17" s="32"/>
      <c r="AC17" s="32"/>
      <c r="AD17" s="32"/>
      <c r="AE17" s="32"/>
    </row>
    <row r="18" spans="1:31" s="2" customFormat="1" ht="18" customHeight="1">
      <c r="A18" s="32"/>
      <c r="B18" s="37"/>
      <c r="C18" s="32"/>
      <c r="D18" s="32"/>
      <c r="E18" s="327" t="str">
        <f>'Rekapitulace stavby'!E14</f>
        <v>Vyplň údaj</v>
      </c>
      <c r="F18" s="344"/>
      <c r="G18" s="344"/>
      <c r="H18" s="344"/>
      <c r="I18" s="103" t="s">
        <v>27</v>
      </c>
      <c r="J18" s="274" t="str">
        <f>'Rekapitulace stavby'!AN14</f>
        <v>Vyplň údaj</v>
      </c>
      <c r="K18" s="32"/>
      <c r="L18" s="104"/>
      <c r="S18" s="32"/>
      <c r="T18" s="32"/>
      <c r="U18" s="32"/>
      <c r="V18" s="32"/>
      <c r="W18" s="32"/>
      <c r="X18" s="32"/>
      <c r="Y18" s="32"/>
      <c r="Z18" s="32"/>
      <c r="AA18" s="32"/>
      <c r="AB18" s="32"/>
      <c r="AC18" s="32"/>
      <c r="AD18" s="32"/>
      <c r="AE18" s="32"/>
    </row>
    <row r="19" spans="1:31" s="2" customFormat="1" ht="6.95" customHeight="1">
      <c r="A19" s="32"/>
      <c r="B19" s="37"/>
      <c r="C19" s="32"/>
      <c r="D19" s="32"/>
      <c r="E19" s="32"/>
      <c r="F19" s="32"/>
      <c r="G19" s="32"/>
      <c r="H19" s="32"/>
      <c r="I19" s="32"/>
      <c r="J19" s="32"/>
      <c r="K19" s="32"/>
      <c r="L19" s="104"/>
      <c r="S19" s="32"/>
      <c r="T19" s="32"/>
      <c r="U19" s="32"/>
      <c r="V19" s="32"/>
      <c r="W19" s="32"/>
      <c r="X19" s="32"/>
      <c r="Y19" s="32"/>
      <c r="Z19" s="32"/>
      <c r="AA19" s="32"/>
      <c r="AB19" s="32"/>
      <c r="AC19" s="32"/>
      <c r="AD19" s="32"/>
      <c r="AE19" s="32"/>
    </row>
    <row r="20" spans="1:31" s="2" customFormat="1" ht="12" customHeight="1">
      <c r="A20" s="32"/>
      <c r="B20" s="37"/>
      <c r="C20" s="32"/>
      <c r="D20" s="103" t="s">
        <v>30</v>
      </c>
      <c r="E20" s="32"/>
      <c r="F20" s="32"/>
      <c r="G20" s="32"/>
      <c r="H20" s="32"/>
      <c r="I20" s="103" t="s">
        <v>25</v>
      </c>
      <c r="J20" s="105" t="str">
        <f>IF('Rekapitulace stavby'!AN16="","",'Rekapitulace stavby'!AN16)</f>
        <v/>
      </c>
      <c r="K20" s="32"/>
      <c r="L20" s="104"/>
      <c r="S20" s="32"/>
      <c r="T20" s="32"/>
      <c r="U20" s="32"/>
      <c r="V20" s="32"/>
      <c r="W20" s="32"/>
      <c r="X20" s="32"/>
      <c r="Y20" s="32"/>
      <c r="Z20" s="32"/>
      <c r="AA20" s="32"/>
      <c r="AB20" s="32"/>
      <c r="AC20" s="32"/>
      <c r="AD20" s="32"/>
      <c r="AE20" s="32"/>
    </row>
    <row r="21" spans="1:31" s="2" customFormat="1" ht="18" customHeight="1">
      <c r="A21" s="32"/>
      <c r="B21" s="37"/>
      <c r="C21" s="32"/>
      <c r="D21" s="32"/>
      <c r="E21" s="105" t="str">
        <f>IF('Rekapitulace stavby'!E17="","",'Rekapitulace stavby'!E17)</f>
        <v xml:space="preserve"> </v>
      </c>
      <c r="F21" s="32"/>
      <c r="G21" s="32"/>
      <c r="H21" s="32"/>
      <c r="I21" s="103" t="s">
        <v>27</v>
      </c>
      <c r="J21" s="105" t="str">
        <f>IF('Rekapitulace stavby'!AN17="","",'Rekapitulace stavby'!AN17)</f>
        <v/>
      </c>
      <c r="K21" s="32"/>
      <c r="L21" s="104"/>
      <c r="S21" s="32"/>
      <c r="T21" s="32"/>
      <c r="U21" s="32"/>
      <c r="V21" s="32"/>
      <c r="W21" s="32"/>
      <c r="X21" s="32"/>
      <c r="Y21" s="32"/>
      <c r="Z21" s="32"/>
      <c r="AA21" s="32"/>
      <c r="AB21" s="32"/>
      <c r="AC21" s="32"/>
      <c r="AD21" s="32"/>
      <c r="AE21" s="32"/>
    </row>
    <row r="22" spans="1:31" s="2" customFormat="1" ht="6.95" customHeight="1">
      <c r="A22" s="32"/>
      <c r="B22" s="37"/>
      <c r="C22" s="32"/>
      <c r="D22" s="32"/>
      <c r="E22" s="32"/>
      <c r="F22" s="32"/>
      <c r="G22" s="32"/>
      <c r="H22" s="32"/>
      <c r="I22" s="32"/>
      <c r="J22" s="32"/>
      <c r="K22" s="32"/>
      <c r="L22" s="104"/>
      <c r="S22" s="32"/>
      <c r="T22" s="32"/>
      <c r="U22" s="32"/>
      <c r="V22" s="32"/>
      <c r="W22" s="32"/>
      <c r="X22" s="32"/>
      <c r="Y22" s="32"/>
      <c r="Z22" s="32"/>
      <c r="AA22" s="32"/>
      <c r="AB22" s="32"/>
      <c r="AC22" s="32"/>
      <c r="AD22" s="32"/>
      <c r="AE22" s="32"/>
    </row>
    <row r="23" spans="1:31" s="2" customFormat="1" ht="12" customHeight="1">
      <c r="A23" s="32"/>
      <c r="B23" s="37"/>
      <c r="C23" s="32"/>
      <c r="D23" s="103" t="s">
        <v>33</v>
      </c>
      <c r="E23" s="32"/>
      <c r="F23" s="32"/>
      <c r="G23" s="32"/>
      <c r="H23" s="32"/>
      <c r="I23" s="103" t="s">
        <v>25</v>
      </c>
      <c r="J23" s="105" t="s">
        <v>19</v>
      </c>
      <c r="K23" s="32"/>
      <c r="L23" s="104"/>
      <c r="S23" s="32"/>
      <c r="T23" s="32"/>
      <c r="U23" s="32"/>
      <c r="V23" s="32"/>
      <c r="W23" s="32"/>
      <c r="X23" s="32"/>
      <c r="Y23" s="32"/>
      <c r="Z23" s="32"/>
      <c r="AA23" s="32"/>
      <c r="AB23" s="32"/>
      <c r="AC23" s="32"/>
      <c r="AD23" s="32"/>
      <c r="AE23" s="32"/>
    </row>
    <row r="24" spans="1:31" s="2" customFormat="1" ht="18" customHeight="1">
      <c r="A24" s="32"/>
      <c r="B24" s="37"/>
      <c r="C24" s="32"/>
      <c r="D24" s="32"/>
      <c r="E24" s="105" t="s">
        <v>34</v>
      </c>
      <c r="F24" s="32"/>
      <c r="G24" s="32"/>
      <c r="H24" s="32"/>
      <c r="I24" s="103" t="s">
        <v>27</v>
      </c>
      <c r="J24" s="105" t="s">
        <v>19</v>
      </c>
      <c r="K24" s="32"/>
      <c r="L24" s="104"/>
      <c r="S24" s="32"/>
      <c r="T24" s="32"/>
      <c r="U24" s="32"/>
      <c r="V24" s="32"/>
      <c r="W24" s="32"/>
      <c r="X24" s="32"/>
      <c r="Y24" s="32"/>
      <c r="Z24" s="32"/>
      <c r="AA24" s="32"/>
      <c r="AB24" s="32"/>
      <c r="AC24" s="32"/>
      <c r="AD24" s="32"/>
      <c r="AE24" s="32"/>
    </row>
    <row r="25" spans="1:31" s="2" customFormat="1" ht="6.95" customHeight="1">
      <c r="A25" s="32"/>
      <c r="B25" s="37"/>
      <c r="C25" s="32"/>
      <c r="D25" s="32"/>
      <c r="E25" s="32"/>
      <c r="F25" s="32"/>
      <c r="G25" s="32"/>
      <c r="H25" s="32"/>
      <c r="I25" s="32"/>
      <c r="J25" s="32"/>
      <c r="K25" s="32"/>
      <c r="L25" s="104"/>
      <c r="S25" s="32"/>
      <c r="T25" s="32"/>
      <c r="U25" s="32"/>
      <c r="V25" s="32"/>
      <c r="W25" s="32"/>
      <c r="X25" s="32"/>
      <c r="Y25" s="32"/>
      <c r="Z25" s="32"/>
      <c r="AA25" s="32"/>
      <c r="AB25" s="32"/>
      <c r="AC25" s="32"/>
      <c r="AD25" s="32"/>
      <c r="AE25" s="32"/>
    </row>
    <row r="26" spans="1:31" s="2" customFormat="1" ht="12" customHeight="1">
      <c r="A26" s="32"/>
      <c r="B26" s="37"/>
      <c r="C26" s="32"/>
      <c r="D26" s="103" t="s">
        <v>35</v>
      </c>
      <c r="E26" s="32"/>
      <c r="F26" s="32"/>
      <c r="G26" s="32"/>
      <c r="H26" s="32"/>
      <c r="I26" s="32"/>
      <c r="J26" s="32"/>
      <c r="K26" s="32"/>
      <c r="L26" s="104"/>
      <c r="S26" s="32"/>
      <c r="T26" s="32"/>
      <c r="U26" s="32"/>
      <c r="V26" s="32"/>
      <c r="W26" s="32"/>
      <c r="X26" s="32"/>
      <c r="Y26" s="32"/>
      <c r="Z26" s="32"/>
      <c r="AA26" s="32"/>
      <c r="AB26" s="32"/>
      <c r="AC26" s="32"/>
      <c r="AD26" s="32"/>
      <c r="AE26" s="32"/>
    </row>
    <row r="27" spans="1:31" s="8" customFormat="1" ht="16.5" customHeight="1">
      <c r="A27" s="107"/>
      <c r="B27" s="108"/>
      <c r="C27" s="107"/>
      <c r="D27" s="107"/>
      <c r="E27" s="329" t="s">
        <v>19</v>
      </c>
      <c r="F27" s="329"/>
      <c r="G27" s="329"/>
      <c r="H27" s="329"/>
      <c r="I27" s="107"/>
      <c r="J27" s="107"/>
      <c r="K27" s="107"/>
      <c r="L27" s="109"/>
      <c r="S27" s="107"/>
      <c r="T27" s="107"/>
      <c r="U27" s="107"/>
      <c r="V27" s="107"/>
      <c r="W27" s="107"/>
      <c r="X27" s="107"/>
      <c r="Y27" s="107"/>
      <c r="Z27" s="107"/>
      <c r="AA27" s="107"/>
      <c r="AB27" s="107"/>
      <c r="AC27" s="107"/>
      <c r="AD27" s="107"/>
      <c r="AE27" s="107"/>
    </row>
    <row r="28" spans="1:31" s="2" customFormat="1" ht="6.95" customHeight="1">
      <c r="A28" s="32"/>
      <c r="B28" s="37"/>
      <c r="C28" s="32"/>
      <c r="D28" s="32"/>
      <c r="E28" s="32"/>
      <c r="F28" s="32"/>
      <c r="G28" s="32"/>
      <c r="H28" s="32"/>
      <c r="I28" s="32"/>
      <c r="J28" s="32"/>
      <c r="K28" s="32"/>
      <c r="L28" s="104"/>
      <c r="S28" s="32"/>
      <c r="T28" s="32"/>
      <c r="U28" s="32"/>
      <c r="V28" s="32"/>
      <c r="W28" s="32"/>
      <c r="X28" s="32"/>
      <c r="Y28" s="32"/>
      <c r="Z28" s="32"/>
      <c r="AA28" s="32"/>
      <c r="AB28" s="32"/>
      <c r="AC28" s="32"/>
      <c r="AD28" s="32"/>
      <c r="AE28" s="32"/>
    </row>
    <row r="29" spans="1:31" s="2" customFormat="1" ht="6.95" customHeight="1">
      <c r="A29" s="32"/>
      <c r="B29" s="37"/>
      <c r="C29" s="32"/>
      <c r="D29" s="110"/>
      <c r="E29" s="110"/>
      <c r="F29" s="110"/>
      <c r="G29" s="110"/>
      <c r="H29" s="110"/>
      <c r="I29" s="110"/>
      <c r="J29" s="110"/>
      <c r="K29" s="110"/>
      <c r="L29" s="104"/>
      <c r="S29" s="32"/>
      <c r="T29" s="32"/>
      <c r="U29" s="32"/>
      <c r="V29" s="32"/>
      <c r="W29" s="32"/>
      <c r="X29" s="32"/>
      <c r="Y29" s="32"/>
      <c r="Z29" s="32"/>
      <c r="AA29" s="32"/>
      <c r="AB29" s="32"/>
      <c r="AC29" s="32"/>
      <c r="AD29" s="32"/>
      <c r="AE29" s="32"/>
    </row>
    <row r="30" spans="1:31" s="2" customFormat="1" ht="25.35" customHeight="1">
      <c r="A30" s="32"/>
      <c r="B30" s="37"/>
      <c r="C30" s="32"/>
      <c r="D30" s="111" t="s">
        <v>37</v>
      </c>
      <c r="E30" s="32"/>
      <c r="F30" s="32"/>
      <c r="G30" s="32"/>
      <c r="H30" s="32"/>
      <c r="I30" s="32"/>
      <c r="J30" s="112">
        <f>ROUND(J80, 2)</f>
        <v>0</v>
      </c>
      <c r="K30" s="32"/>
      <c r="L30" s="104"/>
      <c r="S30" s="32"/>
      <c r="T30" s="32"/>
      <c r="U30" s="32"/>
      <c r="V30" s="32"/>
      <c r="W30" s="32"/>
      <c r="X30" s="32"/>
      <c r="Y30" s="32"/>
      <c r="Z30" s="32"/>
      <c r="AA30" s="32"/>
      <c r="AB30" s="32"/>
      <c r="AC30" s="32"/>
      <c r="AD30" s="32"/>
      <c r="AE30" s="32"/>
    </row>
    <row r="31" spans="1:31" s="2" customFormat="1" ht="6.95" customHeight="1">
      <c r="A31" s="32"/>
      <c r="B31" s="37"/>
      <c r="C31" s="32"/>
      <c r="D31" s="110"/>
      <c r="E31" s="110"/>
      <c r="F31" s="110"/>
      <c r="G31" s="110"/>
      <c r="H31" s="110"/>
      <c r="I31" s="110"/>
      <c r="J31" s="110"/>
      <c r="K31" s="110"/>
      <c r="L31" s="104"/>
      <c r="S31" s="32"/>
      <c r="T31" s="32"/>
      <c r="U31" s="32"/>
      <c r="V31" s="32"/>
      <c r="W31" s="32"/>
      <c r="X31" s="32"/>
      <c r="Y31" s="32"/>
      <c r="Z31" s="32"/>
      <c r="AA31" s="32"/>
      <c r="AB31" s="32"/>
      <c r="AC31" s="32"/>
      <c r="AD31" s="32"/>
      <c r="AE31" s="32"/>
    </row>
    <row r="32" spans="1:31" s="2" customFormat="1" ht="14.45" customHeight="1">
      <c r="A32" s="32"/>
      <c r="B32" s="37"/>
      <c r="C32" s="32"/>
      <c r="D32" s="32"/>
      <c r="E32" s="32"/>
      <c r="F32" s="113" t="s">
        <v>39</v>
      </c>
      <c r="G32" s="32"/>
      <c r="H32" s="32"/>
      <c r="I32" s="113" t="s">
        <v>38</v>
      </c>
      <c r="J32" s="113" t="s">
        <v>40</v>
      </c>
      <c r="K32" s="32"/>
      <c r="L32" s="104"/>
      <c r="S32" s="32"/>
      <c r="T32" s="32"/>
      <c r="U32" s="32"/>
      <c r="V32" s="32"/>
      <c r="W32" s="32"/>
      <c r="X32" s="32"/>
      <c r="Y32" s="32"/>
      <c r="Z32" s="32"/>
      <c r="AA32" s="32"/>
      <c r="AB32" s="32"/>
      <c r="AC32" s="32"/>
      <c r="AD32" s="32"/>
      <c r="AE32" s="32"/>
    </row>
    <row r="33" spans="1:31" s="2" customFormat="1" ht="14.45" customHeight="1">
      <c r="A33" s="32"/>
      <c r="B33" s="37"/>
      <c r="C33" s="32"/>
      <c r="D33" s="114" t="s">
        <v>41</v>
      </c>
      <c r="E33" s="103" t="s">
        <v>42</v>
      </c>
      <c r="F33" s="115">
        <f>ROUND((SUM(BE80:BE90)),  2)</f>
        <v>0</v>
      </c>
      <c r="G33" s="32"/>
      <c r="H33" s="32"/>
      <c r="I33" s="116">
        <v>0.21</v>
      </c>
      <c r="J33" s="115">
        <f>ROUND(((SUM(BE80:BE90))*I33),  2)</f>
        <v>0</v>
      </c>
      <c r="K33" s="32"/>
      <c r="L33" s="104"/>
      <c r="S33" s="32"/>
      <c r="T33" s="32"/>
      <c r="U33" s="32"/>
      <c r="V33" s="32"/>
      <c r="W33" s="32"/>
      <c r="X33" s="32"/>
      <c r="Y33" s="32"/>
      <c r="Z33" s="32"/>
      <c r="AA33" s="32"/>
      <c r="AB33" s="32"/>
      <c r="AC33" s="32"/>
      <c r="AD33" s="32"/>
      <c r="AE33" s="32"/>
    </row>
    <row r="34" spans="1:31" s="2" customFormat="1" ht="14.45" customHeight="1">
      <c r="A34" s="32"/>
      <c r="B34" s="37"/>
      <c r="C34" s="32"/>
      <c r="D34" s="32"/>
      <c r="E34" s="103" t="s">
        <v>43</v>
      </c>
      <c r="F34" s="115">
        <f>ROUND((SUM(BF80:BF90)),  2)</f>
        <v>0</v>
      </c>
      <c r="G34" s="32"/>
      <c r="H34" s="32"/>
      <c r="I34" s="116">
        <v>0.12</v>
      </c>
      <c r="J34" s="115">
        <f>ROUND(((SUM(BF80:BF90))*I34),  2)</f>
        <v>0</v>
      </c>
      <c r="K34" s="32"/>
      <c r="L34" s="104"/>
      <c r="S34" s="32"/>
      <c r="T34" s="32"/>
      <c r="U34" s="32"/>
      <c r="V34" s="32"/>
      <c r="W34" s="32"/>
      <c r="X34" s="32"/>
      <c r="Y34" s="32"/>
      <c r="Z34" s="32"/>
      <c r="AA34" s="32"/>
      <c r="AB34" s="32"/>
      <c r="AC34" s="32"/>
      <c r="AD34" s="32"/>
      <c r="AE34" s="32"/>
    </row>
    <row r="35" spans="1:31" s="2" customFormat="1" ht="14.45" hidden="1" customHeight="1">
      <c r="A35" s="32"/>
      <c r="B35" s="37"/>
      <c r="C35" s="32"/>
      <c r="D35" s="32"/>
      <c r="E35" s="103" t="s">
        <v>44</v>
      </c>
      <c r="F35" s="115">
        <f>ROUND((SUM(BG80:BG90)),  2)</f>
        <v>0</v>
      </c>
      <c r="G35" s="32"/>
      <c r="H35" s="32"/>
      <c r="I35" s="116">
        <v>0.21</v>
      </c>
      <c r="J35" s="115">
        <f>0</f>
        <v>0</v>
      </c>
      <c r="K35" s="32"/>
      <c r="L35" s="104"/>
      <c r="S35" s="32"/>
      <c r="T35" s="32"/>
      <c r="U35" s="32"/>
      <c r="V35" s="32"/>
      <c r="W35" s="32"/>
      <c r="X35" s="32"/>
      <c r="Y35" s="32"/>
      <c r="Z35" s="32"/>
      <c r="AA35" s="32"/>
      <c r="AB35" s="32"/>
      <c r="AC35" s="32"/>
      <c r="AD35" s="32"/>
      <c r="AE35" s="32"/>
    </row>
    <row r="36" spans="1:31" s="2" customFormat="1" ht="14.45" hidden="1" customHeight="1">
      <c r="A36" s="32"/>
      <c r="B36" s="37"/>
      <c r="C36" s="32"/>
      <c r="D36" s="32"/>
      <c r="E36" s="103" t="s">
        <v>45</v>
      </c>
      <c r="F36" s="115">
        <f>ROUND((SUM(BH80:BH90)),  2)</f>
        <v>0</v>
      </c>
      <c r="G36" s="32"/>
      <c r="H36" s="32"/>
      <c r="I36" s="116">
        <v>0.12</v>
      </c>
      <c r="J36" s="115">
        <f>0</f>
        <v>0</v>
      </c>
      <c r="K36" s="32"/>
      <c r="L36" s="104"/>
      <c r="S36" s="32"/>
      <c r="T36" s="32"/>
      <c r="U36" s="32"/>
      <c r="V36" s="32"/>
      <c r="W36" s="32"/>
      <c r="X36" s="32"/>
      <c r="Y36" s="32"/>
      <c r="Z36" s="32"/>
      <c r="AA36" s="32"/>
      <c r="AB36" s="32"/>
      <c r="AC36" s="32"/>
      <c r="AD36" s="32"/>
      <c r="AE36" s="32"/>
    </row>
    <row r="37" spans="1:31" s="2" customFormat="1" ht="14.45" hidden="1" customHeight="1">
      <c r="A37" s="32"/>
      <c r="B37" s="37"/>
      <c r="C37" s="32"/>
      <c r="D37" s="32"/>
      <c r="E37" s="103" t="s">
        <v>46</v>
      </c>
      <c r="F37" s="115">
        <f>ROUND((SUM(BI80:BI90)),  2)</f>
        <v>0</v>
      </c>
      <c r="G37" s="32"/>
      <c r="H37" s="32"/>
      <c r="I37" s="116">
        <v>0</v>
      </c>
      <c r="J37" s="115">
        <f>0</f>
        <v>0</v>
      </c>
      <c r="K37" s="32"/>
      <c r="L37" s="104"/>
      <c r="S37" s="32"/>
      <c r="T37" s="32"/>
      <c r="U37" s="32"/>
      <c r="V37" s="32"/>
      <c r="W37" s="32"/>
      <c r="X37" s="32"/>
      <c r="Y37" s="32"/>
      <c r="Z37" s="32"/>
      <c r="AA37" s="32"/>
      <c r="AB37" s="32"/>
      <c r="AC37" s="32"/>
      <c r="AD37" s="32"/>
      <c r="AE37" s="32"/>
    </row>
    <row r="38" spans="1:31" s="2" customFormat="1" ht="6.95" customHeight="1">
      <c r="A38" s="32"/>
      <c r="B38" s="37"/>
      <c r="C38" s="32"/>
      <c r="D38" s="32"/>
      <c r="E38" s="32"/>
      <c r="F38" s="32"/>
      <c r="G38" s="32"/>
      <c r="H38" s="32"/>
      <c r="I38" s="32"/>
      <c r="J38" s="32"/>
      <c r="K38" s="32"/>
      <c r="L38" s="104"/>
      <c r="S38" s="32"/>
      <c r="T38" s="32"/>
      <c r="U38" s="32"/>
      <c r="V38" s="32"/>
      <c r="W38" s="32"/>
      <c r="X38" s="32"/>
      <c r="Y38" s="32"/>
      <c r="Z38" s="32"/>
      <c r="AA38" s="32"/>
      <c r="AB38" s="32"/>
      <c r="AC38" s="32"/>
      <c r="AD38" s="32"/>
      <c r="AE38" s="32"/>
    </row>
    <row r="39" spans="1:31" s="2" customFormat="1" ht="25.35" customHeight="1">
      <c r="A39" s="32"/>
      <c r="B39" s="37"/>
      <c r="C39" s="117"/>
      <c r="D39" s="118" t="s">
        <v>47</v>
      </c>
      <c r="E39" s="119"/>
      <c r="F39" s="119"/>
      <c r="G39" s="120" t="s">
        <v>48</v>
      </c>
      <c r="H39" s="121" t="s">
        <v>49</v>
      </c>
      <c r="I39" s="119"/>
      <c r="J39" s="122">
        <f>SUM(J30:J37)</f>
        <v>0</v>
      </c>
      <c r="K39" s="123"/>
      <c r="L39" s="104"/>
      <c r="S39" s="32"/>
      <c r="T39" s="32"/>
      <c r="U39" s="32"/>
      <c r="V39" s="32"/>
      <c r="W39" s="32"/>
      <c r="X39" s="32"/>
      <c r="Y39" s="32"/>
      <c r="Z39" s="32"/>
      <c r="AA39" s="32"/>
      <c r="AB39" s="32"/>
      <c r="AC39" s="32"/>
      <c r="AD39" s="32"/>
      <c r="AE39" s="32"/>
    </row>
    <row r="40" spans="1:31" s="2" customFormat="1" ht="14.45" customHeight="1">
      <c r="A40" s="32"/>
      <c r="B40" s="124"/>
      <c r="C40" s="125"/>
      <c r="D40" s="125"/>
      <c r="E40" s="125"/>
      <c r="F40" s="125"/>
      <c r="G40" s="125"/>
      <c r="H40" s="125"/>
      <c r="I40" s="125"/>
      <c r="J40" s="125"/>
      <c r="K40" s="125"/>
      <c r="L40" s="104"/>
      <c r="S40" s="32"/>
      <c r="T40" s="32"/>
      <c r="U40" s="32"/>
      <c r="V40" s="32"/>
      <c r="W40" s="32"/>
      <c r="X40" s="32"/>
      <c r="Y40" s="32"/>
      <c r="Z40" s="32"/>
      <c r="AA40" s="32"/>
      <c r="AB40" s="32"/>
      <c r="AC40" s="32"/>
      <c r="AD40" s="32"/>
      <c r="AE40" s="32"/>
    </row>
    <row r="44" spans="1:31" s="2" customFormat="1" ht="6.95" customHeight="1">
      <c r="A44" s="32"/>
      <c r="B44" s="126"/>
      <c r="C44" s="127"/>
      <c r="D44" s="127"/>
      <c r="E44" s="127"/>
      <c r="F44" s="127"/>
      <c r="G44" s="127"/>
      <c r="H44" s="127"/>
      <c r="I44" s="127"/>
      <c r="J44" s="127"/>
      <c r="K44" s="127"/>
      <c r="L44" s="104"/>
      <c r="S44" s="32"/>
      <c r="T44" s="32"/>
      <c r="U44" s="32"/>
      <c r="V44" s="32"/>
      <c r="W44" s="32"/>
      <c r="X44" s="32"/>
      <c r="Y44" s="32"/>
      <c r="Z44" s="32"/>
      <c r="AA44" s="32"/>
      <c r="AB44" s="32"/>
      <c r="AC44" s="32"/>
      <c r="AD44" s="32"/>
      <c r="AE44" s="32"/>
    </row>
    <row r="45" spans="1:31" s="2" customFormat="1" ht="24.95" customHeight="1">
      <c r="A45" s="32"/>
      <c r="B45" s="33"/>
      <c r="C45" s="21" t="s">
        <v>91</v>
      </c>
      <c r="D45" s="34"/>
      <c r="E45" s="34"/>
      <c r="F45" s="34"/>
      <c r="G45" s="34"/>
      <c r="H45" s="34"/>
      <c r="I45" s="34"/>
      <c r="J45" s="34"/>
      <c r="K45" s="34"/>
      <c r="L45" s="104"/>
      <c r="S45" s="32"/>
      <c r="T45" s="32"/>
      <c r="U45" s="32"/>
      <c r="V45" s="32"/>
      <c r="W45" s="32"/>
      <c r="X45" s="32"/>
      <c r="Y45" s="32"/>
      <c r="Z45" s="32"/>
      <c r="AA45" s="32"/>
      <c r="AB45" s="32"/>
      <c r="AC45" s="32"/>
      <c r="AD45" s="32"/>
      <c r="AE45" s="32"/>
    </row>
    <row r="46" spans="1:31" s="2" customFormat="1" ht="6.95" customHeight="1">
      <c r="A46" s="32"/>
      <c r="B46" s="33"/>
      <c r="C46" s="34"/>
      <c r="D46" s="34"/>
      <c r="E46" s="34"/>
      <c r="F46" s="34"/>
      <c r="G46" s="34"/>
      <c r="H46" s="34"/>
      <c r="I46" s="34"/>
      <c r="J46" s="34"/>
      <c r="K46" s="34"/>
      <c r="L46" s="104"/>
      <c r="S46" s="32"/>
      <c r="T46" s="32"/>
      <c r="U46" s="32"/>
      <c r="V46" s="32"/>
      <c r="W46" s="32"/>
      <c r="X46" s="32"/>
      <c r="Y46" s="32"/>
      <c r="Z46" s="32"/>
      <c r="AA46" s="32"/>
      <c r="AB46" s="32"/>
      <c r="AC46" s="32"/>
      <c r="AD46" s="32"/>
      <c r="AE46" s="32"/>
    </row>
    <row r="47" spans="1:31" s="2" customFormat="1" ht="12" customHeight="1">
      <c r="A47" s="32"/>
      <c r="B47" s="33"/>
      <c r="C47" s="27" t="s">
        <v>16</v>
      </c>
      <c r="D47" s="34"/>
      <c r="E47" s="34"/>
      <c r="F47" s="34"/>
      <c r="G47" s="34"/>
      <c r="H47" s="34"/>
      <c r="I47" s="34"/>
      <c r="J47" s="34"/>
      <c r="K47" s="34"/>
      <c r="L47" s="104"/>
      <c r="S47" s="32"/>
      <c r="T47" s="32"/>
      <c r="U47" s="32"/>
      <c r="V47" s="32"/>
      <c r="W47" s="32"/>
      <c r="X47" s="32"/>
      <c r="Y47" s="32"/>
      <c r="Z47" s="32"/>
      <c r="AA47" s="32"/>
      <c r="AB47" s="32"/>
      <c r="AC47" s="32"/>
      <c r="AD47" s="32"/>
      <c r="AE47" s="32"/>
    </row>
    <row r="48" spans="1:31" s="2" customFormat="1" ht="16.5" customHeight="1">
      <c r="A48" s="32"/>
      <c r="B48" s="33"/>
      <c r="C48" s="34"/>
      <c r="D48" s="34"/>
      <c r="E48" s="321" t="str">
        <f>E7</f>
        <v>ZŠ Sokolov, Křižíkova 1916 - Rekonstrukce odborné učebny přírodopisu - vybavení</v>
      </c>
      <c r="F48" s="322"/>
      <c r="G48" s="322"/>
      <c r="H48" s="322"/>
      <c r="I48" s="34"/>
      <c r="J48" s="34"/>
      <c r="K48" s="34"/>
      <c r="L48" s="104"/>
      <c r="S48" s="32"/>
      <c r="T48" s="32"/>
      <c r="U48" s="32"/>
      <c r="V48" s="32"/>
      <c r="W48" s="32"/>
      <c r="X48" s="32"/>
      <c r="Y48" s="32"/>
      <c r="Z48" s="32"/>
      <c r="AA48" s="32"/>
      <c r="AB48" s="32"/>
      <c r="AC48" s="32"/>
      <c r="AD48" s="32"/>
      <c r="AE48" s="32"/>
    </row>
    <row r="49" spans="1:47" s="2" customFormat="1" ht="12" customHeight="1">
      <c r="A49" s="32"/>
      <c r="B49" s="33"/>
      <c r="C49" s="27" t="s">
        <v>89</v>
      </c>
      <c r="D49" s="34"/>
      <c r="E49" s="34"/>
      <c r="F49" s="34"/>
      <c r="G49" s="34"/>
      <c r="H49" s="34"/>
      <c r="I49" s="34"/>
      <c r="J49" s="34"/>
      <c r="K49" s="34"/>
      <c r="L49" s="104"/>
      <c r="S49" s="32"/>
      <c r="T49" s="32"/>
      <c r="U49" s="32"/>
      <c r="V49" s="32"/>
      <c r="W49" s="32"/>
      <c r="X49" s="32"/>
      <c r="Y49" s="32"/>
      <c r="Z49" s="32"/>
      <c r="AA49" s="32"/>
      <c r="AB49" s="32"/>
      <c r="AC49" s="32"/>
      <c r="AD49" s="32"/>
      <c r="AE49" s="32"/>
    </row>
    <row r="50" spans="1:47" s="2" customFormat="1" ht="16.5" customHeight="1">
      <c r="A50" s="32"/>
      <c r="B50" s="33"/>
      <c r="C50" s="34"/>
      <c r="D50" s="34"/>
      <c r="E50" s="305" t="str">
        <f>E9</f>
        <v>03 - Pomůcky</v>
      </c>
      <c r="F50" s="320"/>
      <c r="G50" s="320"/>
      <c r="H50" s="320"/>
      <c r="I50" s="34"/>
      <c r="J50" s="34"/>
      <c r="K50" s="34"/>
      <c r="L50" s="104"/>
      <c r="S50" s="32"/>
      <c r="T50" s="32"/>
      <c r="U50" s="32"/>
      <c r="V50" s="32"/>
      <c r="W50" s="32"/>
      <c r="X50" s="32"/>
      <c r="Y50" s="32"/>
      <c r="Z50" s="32"/>
      <c r="AA50" s="32"/>
      <c r="AB50" s="32"/>
      <c r="AC50" s="32"/>
      <c r="AD50" s="32"/>
      <c r="AE50" s="32"/>
    </row>
    <row r="51" spans="1:47" s="2" customFormat="1" ht="6.95" customHeight="1">
      <c r="A51" s="32"/>
      <c r="B51" s="33"/>
      <c r="C51" s="34"/>
      <c r="D51" s="34"/>
      <c r="E51" s="34"/>
      <c r="F51" s="34"/>
      <c r="G51" s="34"/>
      <c r="H51" s="34"/>
      <c r="I51" s="34"/>
      <c r="J51" s="34"/>
      <c r="K51" s="34"/>
      <c r="L51" s="104"/>
      <c r="S51" s="32"/>
      <c r="T51" s="32"/>
      <c r="U51" s="32"/>
      <c r="V51" s="32"/>
      <c r="W51" s="32"/>
      <c r="X51" s="32"/>
      <c r="Y51" s="32"/>
      <c r="Z51" s="32"/>
      <c r="AA51" s="32"/>
      <c r="AB51" s="32"/>
      <c r="AC51" s="32"/>
      <c r="AD51" s="32"/>
      <c r="AE51" s="32"/>
    </row>
    <row r="52" spans="1:47" s="2" customFormat="1" ht="12" customHeight="1">
      <c r="A52" s="32"/>
      <c r="B52" s="33"/>
      <c r="C52" s="27" t="s">
        <v>21</v>
      </c>
      <c r="D52" s="34"/>
      <c r="E52" s="34"/>
      <c r="F52" s="25" t="str">
        <f>F12</f>
        <v>Sokolov, Křižíkova 1916</v>
      </c>
      <c r="G52" s="34"/>
      <c r="H52" s="34"/>
      <c r="I52" s="27" t="s">
        <v>23</v>
      </c>
      <c r="J52" s="57" t="str">
        <f>IF(J12="","",J12)</f>
        <v>Vyplň údaj</v>
      </c>
      <c r="K52" s="34"/>
      <c r="L52" s="104"/>
      <c r="S52" s="32"/>
      <c r="T52" s="32"/>
      <c r="U52" s="32"/>
      <c r="V52" s="32"/>
      <c r="W52" s="32"/>
      <c r="X52" s="32"/>
      <c r="Y52" s="32"/>
      <c r="Z52" s="32"/>
      <c r="AA52" s="32"/>
      <c r="AB52" s="32"/>
      <c r="AC52" s="32"/>
      <c r="AD52" s="32"/>
      <c r="AE52" s="32"/>
    </row>
    <row r="53" spans="1:47" s="2" customFormat="1" ht="6.95" customHeight="1">
      <c r="A53" s="32"/>
      <c r="B53" s="33"/>
      <c r="C53" s="34"/>
      <c r="D53" s="34"/>
      <c r="E53" s="34"/>
      <c r="F53" s="34"/>
      <c r="G53" s="34"/>
      <c r="H53" s="34"/>
      <c r="I53" s="34"/>
      <c r="J53" s="34"/>
      <c r="K53" s="34"/>
      <c r="L53" s="104"/>
      <c r="S53" s="32"/>
      <c r="T53" s="32"/>
      <c r="U53" s="32"/>
      <c r="V53" s="32"/>
      <c r="W53" s="32"/>
      <c r="X53" s="32"/>
      <c r="Y53" s="32"/>
      <c r="Z53" s="32"/>
      <c r="AA53" s="32"/>
      <c r="AB53" s="32"/>
      <c r="AC53" s="32"/>
      <c r="AD53" s="32"/>
      <c r="AE53" s="32"/>
    </row>
    <row r="54" spans="1:47" s="2" customFormat="1" ht="15.2" customHeight="1">
      <c r="A54" s="32"/>
      <c r="B54" s="33"/>
      <c r="C54" s="27" t="s">
        <v>24</v>
      </c>
      <c r="D54" s="34"/>
      <c r="E54" s="34"/>
      <c r="F54" s="25" t="str">
        <f>E15</f>
        <v>Město Sokolov</v>
      </c>
      <c r="G54" s="34"/>
      <c r="H54" s="34"/>
      <c r="I54" s="27" t="s">
        <v>30</v>
      </c>
      <c r="J54" s="30" t="str">
        <f>E21</f>
        <v xml:space="preserve"> </v>
      </c>
      <c r="K54" s="34"/>
      <c r="L54" s="104"/>
      <c r="S54" s="32"/>
      <c r="T54" s="32"/>
      <c r="U54" s="32"/>
      <c r="V54" s="32"/>
      <c r="W54" s="32"/>
      <c r="X54" s="32"/>
      <c r="Y54" s="32"/>
      <c r="Z54" s="32"/>
      <c r="AA54" s="32"/>
      <c r="AB54" s="32"/>
      <c r="AC54" s="32"/>
      <c r="AD54" s="32"/>
      <c r="AE54" s="32"/>
    </row>
    <row r="55" spans="1:47" s="2" customFormat="1" ht="15.2" customHeight="1">
      <c r="A55" s="32"/>
      <c r="B55" s="33"/>
      <c r="C55" s="27" t="s">
        <v>28</v>
      </c>
      <c r="D55" s="34"/>
      <c r="E55" s="34"/>
      <c r="F55" s="25" t="str">
        <f>IF(E18="","",E18)</f>
        <v>Vyplň údaj</v>
      </c>
      <c r="G55" s="34"/>
      <c r="H55" s="34"/>
      <c r="I55" s="27" t="s">
        <v>33</v>
      </c>
      <c r="J55" s="30" t="str">
        <f>E24</f>
        <v>Michal Kubelka</v>
      </c>
      <c r="K55" s="34"/>
      <c r="L55" s="104"/>
      <c r="S55" s="32"/>
      <c r="T55" s="32"/>
      <c r="U55" s="32"/>
      <c r="V55" s="32"/>
      <c r="W55" s="32"/>
      <c r="X55" s="32"/>
      <c r="Y55" s="32"/>
      <c r="Z55" s="32"/>
      <c r="AA55" s="32"/>
      <c r="AB55" s="32"/>
      <c r="AC55" s="32"/>
      <c r="AD55" s="32"/>
      <c r="AE55" s="32"/>
    </row>
    <row r="56" spans="1:47" s="2" customFormat="1" ht="10.35" customHeight="1">
      <c r="A56" s="32"/>
      <c r="B56" s="33"/>
      <c r="C56" s="34"/>
      <c r="D56" s="34"/>
      <c r="E56" s="34"/>
      <c r="F56" s="34"/>
      <c r="G56" s="34"/>
      <c r="H56" s="34"/>
      <c r="I56" s="34"/>
      <c r="J56" s="34"/>
      <c r="K56" s="34"/>
      <c r="L56" s="104"/>
      <c r="S56" s="32"/>
      <c r="T56" s="32"/>
      <c r="U56" s="32"/>
      <c r="V56" s="32"/>
      <c r="W56" s="32"/>
      <c r="X56" s="32"/>
      <c r="Y56" s="32"/>
      <c r="Z56" s="32"/>
      <c r="AA56" s="32"/>
      <c r="AB56" s="32"/>
      <c r="AC56" s="32"/>
      <c r="AD56" s="32"/>
      <c r="AE56" s="32"/>
    </row>
    <row r="57" spans="1:47" s="2" customFormat="1" ht="29.25" customHeight="1">
      <c r="A57" s="32"/>
      <c r="B57" s="33"/>
      <c r="C57" s="128" t="s">
        <v>92</v>
      </c>
      <c r="D57" s="129"/>
      <c r="E57" s="129"/>
      <c r="F57" s="129"/>
      <c r="G57" s="129"/>
      <c r="H57" s="129"/>
      <c r="I57" s="129"/>
      <c r="J57" s="130" t="s">
        <v>93</v>
      </c>
      <c r="K57" s="129"/>
      <c r="L57" s="104"/>
      <c r="S57" s="32"/>
      <c r="T57" s="32"/>
      <c r="U57" s="32"/>
      <c r="V57" s="32"/>
      <c r="W57" s="32"/>
      <c r="X57" s="32"/>
      <c r="Y57" s="32"/>
      <c r="Z57" s="32"/>
      <c r="AA57" s="32"/>
      <c r="AB57" s="32"/>
      <c r="AC57" s="32"/>
      <c r="AD57" s="32"/>
      <c r="AE57" s="32"/>
    </row>
    <row r="58" spans="1:47" s="2" customFormat="1" ht="10.35" customHeight="1">
      <c r="A58" s="32"/>
      <c r="B58" s="33"/>
      <c r="C58" s="34"/>
      <c r="D58" s="34"/>
      <c r="E58" s="34"/>
      <c r="F58" s="34"/>
      <c r="G58" s="34"/>
      <c r="H58" s="34"/>
      <c r="I58" s="34"/>
      <c r="J58" s="34"/>
      <c r="K58" s="34"/>
      <c r="L58" s="104"/>
      <c r="S58" s="32"/>
      <c r="T58" s="32"/>
      <c r="U58" s="32"/>
      <c r="V58" s="32"/>
      <c r="W58" s="32"/>
      <c r="X58" s="32"/>
      <c r="Y58" s="32"/>
      <c r="Z58" s="32"/>
      <c r="AA58" s="32"/>
      <c r="AB58" s="32"/>
      <c r="AC58" s="32"/>
      <c r="AD58" s="32"/>
      <c r="AE58" s="32"/>
    </row>
    <row r="59" spans="1:47" s="2" customFormat="1" ht="22.9" customHeight="1">
      <c r="A59" s="32"/>
      <c r="B59" s="33"/>
      <c r="C59" s="131" t="s">
        <v>69</v>
      </c>
      <c r="D59" s="34"/>
      <c r="E59" s="34"/>
      <c r="F59" s="34"/>
      <c r="G59" s="34"/>
      <c r="H59" s="34"/>
      <c r="I59" s="34"/>
      <c r="J59" s="75">
        <f>J80</f>
        <v>0</v>
      </c>
      <c r="K59" s="34"/>
      <c r="L59" s="104"/>
      <c r="S59" s="32"/>
      <c r="T59" s="32"/>
      <c r="U59" s="32"/>
      <c r="V59" s="32"/>
      <c r="W59" s="32"/>
      <c r="X59" s="32"/>
      <c r="Y59" s="32"/>
      <c r="Z59" s="32"/>
      <c r="AA59" s="32"/>
      <c r="AB59" s="32"/>
      <c r="AC59" s="32"/>
      <c r="AD59" s="32"/>
      <c r="AE59" s="32"/>
      <c r="AU59" s="15" t="s">
        <v>94</v>
      </c>
    </row>
    <row r="60" spans="1:47" s="9" customFormat="1" ht="24.95" customHeight="1">
      <c r="B60" s="132"/>
      <c r="C60" s="133"/>
      <c r="D60" s="134" t="s">
        <v>95</v>
      </c>
      <c r="E60" s="135"/>
      <c r="F60" s="135"/>
      <c r="G60" s="135"/>
      <c r="H60" s="135"/>
      <c r="I60" s="135"/>
      <c r="J60" s="136">
        <f>J81</f>
        <v>0</v>
      </c>
      <c r="K60" s="133"/>
      <c r="L60" s="137"/>
    </row>
    <row r="61" spans="1:47" s="2" customFormat="1" ht="21.75" customHeight="1">
      <c r="A61" s="32"/>
      <c r="B61" s="33"/>
      <c r="C61" s="34"/>
      <c r="D61" s="34"/>
      <c r="E61" s="34"/>
      <c r="F61" s="34"/>
      <c r="G61" s="34"/>
      <c r="H61" s="34"/>
      <c r="I61" s="34"/>
      <c r="J61" s="34"/>
      <c r="K61" s="34"/>
      <c r="L61" s="104"/>
      <c r="S61" s="32"/>
      <c r="T61" s="32"/>
      <c r="U61" s="32"/>
      <c r="V61" s="32"/>
      <c r="W61" s="32"/>
      <c r="X61" s="32"/>
      <c r="Y61" s="32"/>
      <c r="Z61" s="32"/>
      <c r="AA61" s="32"/>
      <c r="AB61" s="32"/>
      <c r="AC61" s="32"/>
      <c r="AD61" s="32"/>
      <c r="AE61" s="32"/>
    </row>
    <row r="62" spans="1:47" s="2" customFormat="1" ht="6.95" customHeight="1">
      <c r="A62" s="32"/>
      <c r="B62" s="45"/>
      <c r="C62" s="46"/>
      <c r="D62" s="46"/>
      <c r="E62" s="46"/>
      <c r="F62" s="46"/>
      <c r="G62" s="46"/>
      <c r="H62" s="46"/>
      <c r="I62" s="46"/>
      <c r="J62" s="46"/>
      <c r="K62" s="46"/>
      <c r="L62" s="104"/>
      <c r="S62" s="32"/>
      <c r="T62" s="32"/>
      <c r="U62" s="32"/>
      <c r="V62" s="32"/>
      <c r="W62" s="32"/>
      <c r="X62" s="32"/>
      <c r="Y62" s="32"/>
      <c r="Z62" s="32"/>
      <c r="AA62" s="32"/>
      <c r="AB62" s="32"/>
      <c r="AC62" s="32"/>
      <c r="AD62" s="32"/>
      <c r="AE62" s="32"/>
    </row>
    <row r="66" spans="1:63" s="2" customFormat="1" ht="6.95" customHeight="1">
      <c r="A66" s="32"/>
      <c r="B66" s="47"/>
      <c r="C66" s="48"/>
      <c r="D66" s="48"/>
      <c r="E66" s="48"/>
      <c r="F66" s="48"/>
      <c r="G66" s="48"/>
      <c r="H66" s="48"/>
      <c r="I66" s="48"/>
      <c r="J66" s="48"/>
      <c r="K66" s="48"/>
      <c r="L66" s="104"/>
      <c r="S66" s="32"/>
      <c r="T66" s="32"/>
      <c r="U66" s="32"/>
      <c r="V66" s="32"/>
      <c r="W66" s="32"/>
      <c r="X66" s="32"/>
      <c r="Y66" s="32"/>
      <c r="Z66" s="32"/>
      <c r="AA66" s="32"/>
      <c r="AB66" s="32"/>
      <c r="AC66" s="32"/>
      <c r="AD66" s="32"/>
      <c r="AE66" s="32"/>
    </row>
    <row r="67" spans="1:63" s="2" customFormat="1" ht="24.95" customHeight="1">
      <c r="A67" s="32"/>
      <c r="B67" s="33"/>
      <c r="C67" s="21" t="s">
        <v>96</v>
      </c>
      <c r="D67" s="34"/>
      <c r="E67" s="34"/>
      <c r="F67" s="34"/>
      <c r="G67" s="34"/>
      <c r="H67" s="34"/>
      <c r="I67" s="34"/>
      <c r="J67" s="34"/>
      <c r="K67" s="34"/>
      <c r="L67" s="104"/>
      <c r="S67" s="32"/>
      <c r="T67" s="32"/>
      <c r="U67" s="32"/>
      <c r="V67" s="32"/>
      <c r="W67" s="32"/>
      <c r="X67" s="32"/>
      <c r="Y67" s="32"/>
      <c r="Z67" s="32"/>
      <c r="AA67" s="32"/>
      <c r="AB67" s="32"/>
      <c r="AC67" s="32"/>
      <c r="AD67" s="32"/>
      <c r="AE67" s="32"/>
    </row>
    <row r="68" spans="1:63" s="2" customFormat="1" ht="6.95" customHeight="1">
      <c r="A68" s="32"/>
      <c r="B68" s="33"/>
      <c r="C68" s="34"/>
      <c r="D68" s="34"/>
      <c r="E68" s="34"/>
      <c r="F68" s="34"/>
      <c r="G68" s="34"/>
      <c r="H68" s="34"/>
      <c r="I68" s="34"/>
      <c r="J68" s="34"/>
      <c r="K68" s="34"/>
      <c r="L68" s="104"/>
      <c r="S68" s="32"/>
      <c r="T68" s="32"/>
      <c r="U68" s="32"/>
      <c r="V68" s="32"/>
      <c r="W68" s="32"/>
      <c r="X68" s="32"/>
      <c r="Y68" s="32"/>
      <c r="Z68" s="32"/>
      <c r="AA68" s="32"/>
      <c r="AB68" s="32"/>
      <c r="AC68" s="32"/>
      <c r="AD68" s="32"/>
      <c r="AE68" s="32"/>
    </row>
    <row r="69" spans="1:63" s="2" customFormat="1" ht="12" customHeight="1">
      <c r="A69" s="32"/>
      <c r="B69" s="33"/>
      <c r="C69" s="27" t="s">
        <v>16</v>
      </c>
      <c r="D69" s="34"/>
      <c r="E69" s="34"/>
      <c r="F69" s="34"/>
      <c r="G69" s="34"/>
      <c r="H69" s="34"/>
      <c r="I69" s="34"/>
      <c r="J69" s="34"/>
      <c r="K69" s="34"/>
      <c r="L69" s="104"/>
      <c r="S69" s="32"/>
      <c r="T69" s="32"/>
      <c r="U69" s="32"/>
      <c r="V69" s="32"/>
      <c r="W69" s="32"/>
      <c r="X69" s="32"/>
      <c r="Y69" s="32"/>
      <c r="Z69" s="32"/>
      <c r="AA69" s="32"/>
      <c r="AB69" s="32"/>
      <c r="AC69" s="32"/>
      <c r="AD69" s="32"/>
      <c r="AE69" s="32"/>
    </row>
    <row r="70" spans="1:63" s="2" customFormat="1" ht="16.5" customHeight="1">
      <c r="A70" s="32"/>
      <c r="B70" s="33"/>
      <c r="C70" s="34"/>
      <c r="D70" s="34"/>
      <c r="E70" s="321" t="str">
        <f>E7</f>
        <v>ZŠ Sokolov, Křižíkova 1916 - Rekonstrukce odborné učebny přírodopisu - vybavení</v>
      </c>
      <c r="F70" s="322"/>
      <c r="G70" s="322"/>
      <c r="H70" s="322"/>
      <c r="I70" s="34"/>
      <c r="J70" s="34"/>
      <c r="K70" s="34"/>
      <c r="L70" s="104"/>
      <c r="S70" s="32"/>
      <c r="T70" s="32"/>
      <c r="U70" s="32"/>
      <c r="V70" s="32"/>
      <c r="W70" s="32"/>
      <c r="X70" s="32"/>
      <c r="Y70" s="32"/>
      <c r="Z70" s="32"/>
      <c r="AA70" s="32"/>
      <c r="AB70" s="32"/>
      <c r="AC70" s="32"/>
      <c r="AD70" s="32"/>
      <c r="AE70" s="32"/>
    </row>
    <row r="71" spans="1:63" s="2" customFormat="1" ht="12" customHeight="1">
      <c r="A71" s="32"/>
      <c r="B71" s="33"/>
      <c r="C71" s="27" t="s">
        <v>89</v>
      </c>
      <c r="D71" s="34"/>
      <c r="E71" s="34"/>
      <c r="F71" s="34"/>
      <c r="G71" s="34"/>
      <c r="H71" s="34"/>
      <c r="I71" s="34"/>
      <c r="J71" s="34"/>
      <c r="K71" s="34"/>
      <c r="L71" s="104"/>
      <c r="S71" s="32"/>
      <c r="T71" s="32"/>
      <c r="U71" s="32"/>
      <c r="V71" s="32"/>
      <c r="W71" s="32"/>
      <c r="X71" s="32"/>
      <c r="Y71" s="32"/>
      <c r="Z71" s="32"/>
      <c r="AA71" s="32"/>
      <c r="AB71" s="32"/>
      <c r="AC71" s="32"/>
      <c r="AD71" s="32"/>
      <c r="AE71" s="32"/>
    </row>
    <row r="72" spans="1:63" s="2" customFormat="1" ht="16.5" customHeight="1">
      <c r="A72" s="32"/>
      <c r="B72" s="33"/>
      <c r="C72" s="34"/>
      <c r="D72" s="34"/>
      <c r="E72" s="305" t="str">
        <f>E9</f>
        <v>03 - Pomůcky</v>
      </c>
      <c r="F72" s="320"/>
      <c r="G72" s="320"/>
      <c r="H72" s="320"/>
      <c r="I72" s="34"/>
      <c r="J72" s="34"/>
      <c r="K72" s="34"/>
      <c r="L72" s="104"/>
      <c r="S72" s="32"/>
      <c r="T72" s="32"/>
      <c r="U72" s="32"/>
      <c r="V72" s="32"/>
      <c r="W72" s="32"/>
      <c r="X72" s="32"/>
      <c r="Y72" s="32"/>
      <c r="Z72" s="32"/>
      <c r="AA72" s="32"/>
      <c r="AB72" s="32"/>
      <c r="AC72" s="32"/>
      <c r="AD72" s="32"/>
      <c r="AE72" s="32"/>
    </row>
    <row r="73" spans="1:63" s="2" customFormat="1" ht="6.95" customHeight="1">
      <c r="A73" s="32"/>
      <c r="B73" s="33"/>
      <c r="C73" s="34"/>
      <c r="D73" s="34"/>
      <c r="E73" s="34"/>
      <c r="F73" s="34"/>
      <c r="G73" s="34"/>
      <c r="H73" s="34"/>
      <c r="I73" s="34"/>
      <c r="J73" s="34"/>
      <c r="K73" s="34"/>
      <c r="L73" s="104"/>
      <c r="S73" s="32"/>
      <c r="T73" s="32"/>
      <c r="U73" s="32"/>
      <c r="V73" s="32"/>
      <c r="W73" s="32"/>
      <c r="X73" s="32"/>
      <c r="Y73" s="32"/>
      <c r="Z73" s="32"/>
      <c r="AA73" s="32"/>
      <c r="AB73" s="32"/>
      <c r="AC73" s="32"/>
      <c r="AD73" s="32"/>
      <c r="AE73" s="32"/>
    </row>
    <row r="74" spans="1:63" s="2" customFormat="1" ht="12" customHeight="1">
      <c r="A74" s="32"/>
      <c r="B74" s="33"/>
      <c r="C74" s="27" t="s">
        <v>21</v>
      </c>
      <c r="D74" s="34"/>
      <c r="E74" s="34"/>
      <c r="F74" s="25" t="str">
        <f>F12</f>
        <v>Sokolov, Křižíkova 1916</v>
      </c>
      <c r="G74" s="34"/>
      <c r="H74" s="34"/>
      <c r="I74" s="27" t="s">
        <v>23</v>
      </c>
      <c r="J74" s="57" t="str">
        <f>IF(J12="","",J12)</f>
        <v>Vyplň údaj</v>
      </c>
      <c r="K74" s="34"/>
      <c r="L74" s="104"/>
      <c r="S74" s="32"/>
      <c r="T74" s="32"/>
      <c r="U74" s="32"/>
      <c r="V74" s="32"/>
      <c r="W74" s="32"/>
      <c r="X74" s="32"/>
      <c r="Y74" s="32"/>
      <c r="Z74" s="32"/>
      <c r="AA74" s="32"/>
      <c r="AB74" s="32"/>
      <c r="AC74" s="32"/>
      <c r="AD74" s="32"/>
      <c r="AE74" s="32"/>
    </row>
    <row r="75" spans="1:63" s="2" customFormat="1" ht="6.95" customHeight="1">
      <c r="A75" s="32"/>
      <c r="B75" s="33"/>
      <c r="C75" s="34"/>
      <c r="D75" s="34"/>
      <c r="E75" s="34"/>
      <c r="F75" s="34"/>
      <c r="G75" s="34"/>
      <c r="H75" s="34"/>
      <c r="I75" s="34"/>
      <c r="J75" s="34"/>
      <c r="K75" s="34"/>
      <c r="L75" s="104"/>
      <c r="S75" s="32"/>
      <c r="T75" s="32"/>
      <c r="U75" s="32"/>
      <c r="V75" s="32"/>
      <c r="W75" s="32"/>
      <c r="X75" s="32"/>
      <c r="Y75" s="32"/>
      <c r="Z75" s="32"/>
      <c r="AA75" s="32"/>
      <c r="AB75" s="32"/>
      <c r="AC75" s="32"/>
      <c r="AD75" s="32"/>
      <c r="AE75" s="32"/>
    </row>
    <row r="76" spans="1:63" s="2" customFormat="1" ht="15.2" customHeight="1">
      <c r="A76" s="32"/>
      <c r="B76" s="33"/>
      <c r="C76" s="27" t="s">
        <v>24</v>
      </c>
      <c r="D76" s="34"/>
      <c r="E76" s="34"/>
      <c r="F76" s="25" t="str">
        <f>E15</f>
        <v>Město Sokolov</v>
      </c>
      <c r="G76" s="34"/>
      <c r="H76" s="34"/>
      <c r="I76" s="27" t="s">
        <v>30</v>
      </c>
      <c r="J76" s="30" t="str">
        <f>E21</f>
        <v xml:space="preserve"> </v>
      </c>
      <c r="K76" s="34"/>
      <c r="L76" s="104"/>
      <c r="S76" s="32"/>
      <c r="T76" s="32"/>
      <c r="U76" s="32"/>
      <c r="V76" s="32"/>
      <c r="W76" s="32"/>
      <c r="X76" s="32"/>
      <c r="Y76" s="32"/>
      <c r="Z76" s="32"/>
      <c r="AA76" s="32"/>
      <c r="AB76" s="32"/>
      <c r="AC76" s="32"/>
      <c r="AD76" s="32"/>
      <c r="AE76" s="32"/>
    </row>
    <row r="77" spans="1:63" s="2" customFormat="1" ht="15.2" customHeight="1">
      <c r="A77" s="32"/>
      <c r="B77" s="33"/>
      <c r="C77" s="27" t="s">
        <v>28</v>
      </c>
      <c r="D77" s="34"/>
      <c r="E77" s="34"/>
      <c r="F77" s="25" t="str">
        <f>IF(E18="","",E18)</f>
        <v>Vyplň údaj</v>
      </c>
      <c r="G77" s="34"/>
      <c r="H77" s="34"/>
      <c r="I77" s="27" t="s">
        <v>33</v>
      </c>
      <c r="J77" s="30" t="str">
        <f>E24</f>
        <v>Michal Kubelka</v>
      </c>
      <c r="K77" s="34"/>
      <c r="L77" s="104"/>
      <c r="S77" s="32"/>
      <c r="T77" s="32"/>
      <c r="U77" s="32"/>
      <c r="V77" s="32"/>
      <c r="W77" s="32"/>
      <c r="X77" s="32"/>
      <c r="Y77" s="32"/>
      <c r="Z77" s="32"/>
      <c r="AA77" s="32"/>
      <c r="AB77" s="32"/>
      <c r="AC77" s="32"/>
      <c r="AD77" s="32"/>
      <c r="AE77" s="32"/>
    </row>
    <row r="78" spans="1:63" s="2" customFormat="1" ht="10.35" customHeight="1">
      <c r="A78" s="32"/>
      <c r="B78" s="33"/>
      <c r="C78" s="34"/>
      <c r="D78" s="34"/>
      <c r="E78" s="34"/>
      <c r="F78" s="34"/>
      <c r="G78" s="34"/>
      <c r="H78" s="34"/>
      <c r="I78" s="34"/>
      <c r="J78" s="34"/>
      <c r="K78" s="34"/>
      <c r="L78" s="104"/>
      <c r="S78" s="32"/>
      <c r="T78" s="32"/>
      <c r="U78" s="32"/>
      <c r="V78" s="32"/>
      <c r="W78" s="32"/>
      <c r="X78" s="32"/>
      <c r="Y78" s="32"/>
      <c r="Z78" s="32"/>
      <c r="AA78" s="32"/>
      <c r="AB78" s="32"/>
      <c r="AC78" s="32"/>
      <c r="AD78" s="32"/>
      <c r="AE78" s="32"/>
    </row>
    <row r="79" spans="1:63" s="10" customFormat="1" ht="29.25" customHeight="1">
      <c r="A79" s="138"/>
      <c r="B79" s="139"/>
      <c r="C79" s="140" t="s">
        <v>97</v>
      </c>
      <c r="D79" s="141" t="s">
        <v>56</v>
      </c>
      <c r="E79" s="141" t="s">
        <v>52</v>
      </c>
      <c r="F79" s="141" t="s">
        <v>53</v>
      </c>
      <c r="G79" s="141" t="s">
        <v>98</v>
      </c>
      <c r="H79" s="141" t="s">
        <v>99</v>
      </c>
      <c r="I79" s="141" t="s">
        <v>100</v>
      </c>
      <c r="J79" s="141" t="s">
        <v>93</v>
      </c>
      <c r="K79" s="142" t="s">
        <v>101</v>
      </c>
      <c r="L79" s="143"/>
      <c r="M79" s="66" t="s">
        <v>19</v>
      </c>
      <c r="N79" s="67" t="s">
        <v>41</v>
      </c>
      <c r="O79" s="67" t="s">
        <v>102</v>
      </c>
      <c r="P79" s="67" t="s">
        <v>103</v>
      </c>
      <c r="Q79" s="67" t="s">
        <v>104</v>
      </c>
      <c r="R79" s="67" t="s">
        <v>105</v>
      </c>
      <c r="S79" s="67" t="s">
        <v>106</v>
      </c>
      <c r="T79" s="68" t="s">
        <v>107</v>
      </c>
      <c r="U79" s="138"/>
      <c r="V79" s="138"/>
      <c r="W79" s="138"/>
      <c r="X79" s="138"/>
      <c r="Y79" s="138"/>
      <c r="Z79" s="138"/>
      <c r="AA79" s="138"/>
      <c r="AB79" s="138"/>
      <c r="AC79" s="138"/>
      <c r="AD79" s="138"/>
      <c r="AE79" s="138"/>
    </row>
    <row r="80" spans="1:63" s="2" customFormat="1" ht="22.9" customHeight="1">
      <c r="A80" s="32"/>
      <c r="B80" s="33"/>
      <c r="C80" s="73" t="s">
        <v>108</v>
      </c>
      <c r="D80" s="34"/>
      <c r="E80" s="34"/>
      <c r="F80" s="34"/>
      <c r="G80" s="34"/>
      <c r="H80" s="34"/>
      <c r="I80" s="34"/>
      <c r="J80" s="144">
        <f>BK80</f>
        <v>0</v>
      </c>
      <c r="K80" s="34"/>
      <c r="L80" s="37"/>
      <c r="M80" s="69"/>
      <c r="N80" s="145"/>
      <c r="O80" s="70"/>
      <c r="P80" s="146">
        <f>P81</f>
        <v>0</v>
      </c>
      <c r="Q80" s="70"/>
      <c r="R80" s="146">
        <f>R81</f>
        <v>0</v>
      </c>
      <c r="S80" s="70"/>
      <c r="T80" s="147">
        <f>T81</f>
        <v>0</v>
      </c>
      <c r="U80" s="32"/>
      <c r="V80" s="32"/>
      <c r="W80" s="32"/>
      <c r="X80" s="32"/>
      <c r="Y80" s="32"/>
      <c r="Z80" s="32"/>
      <c r="AA80" s="32"/>
      <c r="AB80" s="32"/>
      <c r="AC80" s="32"/>
      <c r="AD80" s="32"/>
      <c r="AE80" s="32"/>
      <c r="AT80" s="15" t="s">
        <v>70</v>
      </c>
      <c r="AU80" s="15" t="s">
        <v>94</v>
      </c>
      <c r="BK80" s="148">
        <f>BK81</f>
        <v>0</v>
      </c>
    </row>
    <row r="81" spans="1:65" s="11" customFormat="1" ht="25.9" customHeight="1">
      <c r="B81" s="149"/>
      <c r="C81" s="150"/>
      <c r="D81" s="151" t="s">
        <v>70</v>
      </c>
      <c r="E81" s="152" t="s">
        <v>109</v>
      </c>
      <c r="F81" s="152" t="s">
        <v>110</v>
      </c>
      <c r="G81" s="150"/>
      <c r="H81" s="150"/>
      <c r="I81" s="153"/>
      <c r="J81" s="154">
        <f>BK81</f>
        <v>0</v>
      </c>
      <c r="K81" s="150"/>
      <c r="L81" s="155"/>
      <c r="M81" s="156"/>
      <c r="N81" s="157"/>
      <c r="O81" s="157"/>
      <c r="P81" s="158">
        <f>SUM(P82:P90)</f>
        <v>0</v>
      </c>
      <c r="Q81" s="157"/>
      <c r="R81" s="158">
        <f>SUM(R82:R90)</f>
        <v>0</v>
      </c>
      <c r="S81" s="157"/>
      <c r="T81" s="159">
        <f>SUM(T82:T90)</f>
        <v>0</v>
      </c>
      <c r="AR81" s="160" t="s">
        <v>111</v>
      </c>
      <c r="AT81" s="161" t="s">
        <v>70</v>
      </c>
      <c r="AU81" s="161" t="s">
        <v>71</v>
      </c>
      <c r="AY81" s="160" t="s">
        <v>112</v>
      </c>
      <c r="BK81" s="162">
        <f>SUM(BK82:BK90)</f>
        <v>0</v>
      </c>
    </row>
    <row r="82" spans="1:65" s="2" customFormat="1" ht="78" customHeight="1">
      <c r="A82" s="32"/>
      <c r="B82" s="33"/>
      <c r="C82" s="163" t="s">
        <v>79</v>
      </c>
      <c r="D82" s="163" t="s">
        <v>113</v>
      </c>
      <c r="E82" s="164" t="s">
        <v>167</v>
      </c>
      <c r="F82" s="165" t="s">
        <v>168</v>
      </c>
      <c r="G82" s="166" t="s">
        <v>151</v>
      </c>
      <c r="H82" s="167">
        <v>15</v>
      </c>
      <c r="I82" s="168"/>
      <c r="J82" s="169">
        <f>ROUND(I82*H82,2)</f>
        <v>0</v>
      </c>
      <c r="K82" s="165" t="s">
        <v>19</v>
      </c>
      <c r="L82" s="37"/>
      <c r="M82" s="170" t="s">
        <v>19</v>
      </c>
      <c r="N82" s="171" t="s">
        <v>42</v>
      </c>
      <c r="O82" s="62"/>
      <c r="P82" s="172">
        <f>O82*H82</f>
        <v>0</v>
      </c>
      <c r="Q82" s="172">
        <v>0</v>
      </c>
      <c r="R82" s="172">
        <f>Q82*H82</f>
        <v>0</v>
      </c>
      <c r="S82" s="172">
        <v>0</v>
      </c>
      <c r="T82" s="173">
        <f>S82*H82</f>
        <v>0</v>
      </c>
      <c r="U82" s="32"/>
      <c r="V82" s="32"/>
      <c r="W82" s="32"/>
      <c r="X82" s="32"/>
      <c r="Y82" s="32"/>
      <c r="Z82" s="32"/>
      <c r="AA82" s="32"/>
      <c r="AB82" s="32"/>
      <c r="AC82" s="32"/>
      <c r="AD82" s="32"/>
      <c r="AE82" s="32"/>
      <c r="AR82" s="174" t="s">
        <v>169</v>
      </c>
      <c r="AT82" s="174" t="s">
        <v>113</v>
      </c>
      <c r="AU82" s="174" t="s">
        <v>79</v>
      </c>
      <c r="AY82" s="15" t="s">
        <v>112</v>
      </c>
      <c r="BE82" s="175">
        <f>IF(N82="základní",J82,0)</f>
        <v>0</v>
      </c>
      <c r="BF82" s="175">
        <f>IF(N82="snížená",J82,0)</f>
        <v>0</v>
      </c>
      <c r="BG82" s="175">
        <f>IF(N82="zákl. přenesená",J82,0)</f>
        <v>0</v>
      </c>
      <c r="BH82" s="175">
        <f>IF(N82="sníž. přenesená",J82,0)</f>
        <v>0</v>
      </c>
      <c r="BI82" s="175">
        <f>IF(N82="nulová",J82,0)</f>
        <v>0</v>
      </c>
      <c r="BJ82" s="15" t="s">
        <v>79</v>
      </c>
      <c r="BK82" s="175">
        <f>ROUND(I82*H82,2)</f>
        <v>0</v>
      </c>
      <c r="BL82" s="15" t="s">
        <v>169</v>
      </c>
      <c r="BM82" s="174" t="s">
        <v>170</v>
      </c>
    </row>
    <row r="83" spans="1:65" s="2" customFormat="1" ht="24.2" customHeight="1">
      <c r="A83" s="32"/>
      <c r="B83" s="33"/>
      <c r="C83" s="163" t="s">
        <v>81</v>
      </c>
      <c r="D83" s="163" t="s">
        <v>113</v>
      </c>
      <c r="E83" s="164" t="s">
        <v>171</v>
      </c>
      <c r="F83" s="165" t="s">
        <v>172</v>
      </c>
      <c r="G83" s="166" t="s">
        <v>151</v>
      </c>
      <c r="H83" s="167">
        <v>1</v>
      </c>
      <c r="I83" s="168"/>
      <c r="J83" s="169">
        <f>ROUND(I83*H83,2)</f>
        <v>0</v>
      </c>
      <c r="K83" s="165" t="s">
        <v>19</v>
      </c>
      <c r="L83" s="37"/>
      <c r="M83" s="170" t="s">
        <v>19</v>
      </c>
      <c r="N83" s="171" t="s">
        <v>42</v>
      </c>
      <c r="O83" s="62"/>
      <c r="P83" s="172">
        <f>O83*H83</f>
        <v>0</v>
      </c>
      <c r="Q83" s="172">
        <v>0</v>
      </c>
      <c r="R83" s="172">
        <f>Q83*H83</f>
        <v>0</v>
      </c>
      <c r="S83" s="172">
        <v>0</v>
      </c>
      <c r="T83" s="173">
        <f>S83*H83</f>
        <v>0</v>
      </c>
      <c r="U83" s="32"/>
      <c r="V83" s="32"/>
      <c r="W83" s="32"/>
      <c r="X83" s="32"/>
      <c r="Y83" s="32"/>
      <c r="Z83" s="32"/>
      <c r="AA83" s="32"/>
      <c r="AB83" s="32"/>
      <c r="AC83" s="32"/>
      <c r="AD83" s="32"/>
      <c r="AE83" s="32"/>
      <c r="AR83" s="174" t="s">
        <v>169</v>
      </c>
      <c r="AT83" s="174" t="s">
        <v>113</v>
      </c>
      <c r="AU83" s="174" t="s">
        <v>79</v>
      </c>
      <c r="AY83" s="15" t="s">
        <v>112</v>
      </c>
      <c r="BE83" s="175">
        <f>IF(N83="základní",J83,0)</f>
        <v>0</v>
      </c>
      <c r="BF83" s="175">
        <f>IF(N83="snížená",J83,0)</f>
        <v>0</v>
      </c>
      <c r="BG83" s="175">
        <f>IF(N83="zákl. přenesená",J83,0)</f>
        <v>0</v>
      </c>
      <c r="BH83" s="175">
        <f>IF(N83="sníž. přenesená",J83,0)</f>
        <v>0</v>
      </c>
      <c r="BI83" s="175">
        <f>IF(N83="nulová",J83,0)</f>
        <v>0</v>
      </c>
      <c r="BJ83" s="15" t="s">
        <v>79</v>
      </c>
      <c r="BK83" s="175">
        <f>ROUND(I83*H83,2)</f>
        <v>0</v>
      </c>
      <c r="BL83" s="15" t="s">
        <v>169</v>
      </c>
      <c r="BM83" s="174" t="s">
        <v>173</v>
      </c>
    </row>
    <row r="84" spans="1:65" s="2" customFormat="1" ht="273">
      <c r="A84" s="32"/>
      <c r="B84" s="33"/>
      <c r="C84" s="34"/>
      <c r="D84" s="182" t="s">
        <v>174</v>
      </c>
      <c r="E84" s="34"/>
      <c r="F84" s="183" t="s">
        <v>175</v>
      </c>
      <c r="G84" s="34"/>
      <c r="H84" s="34"/>
      <c r="I84" s="184"/>
      <c r="J84" s="34"/>
      <c r="K84" s="34"/>
      <c r="L84" s="37"/>
      <c r="M84" s="185"/>
      <c r="N84" s="186"/>
      <c r="O84" s="62"/>
      <c r="P84" s="62"/>
      <c r="Q84" s="62"/>
      <c r="R84" s="62"/>
      <c r="S84" s="62"/>
      <c r="T84" s="63"/>
      <c r="U84" s="32"/>
      <c r="V84" s="32"/>
      <c r="W84" s="32"/>
      <c r="X84" s="32"/>
      <c r="Y84" s="32"/>
      <c r="Z84" s="32"/>
      <c r="AA84" s="32"/>
      <c r="AB84" s="32"/>
      <c r="AC84" s="32"/>
      <c r="AD84" s="32"/>
      <c r="AE84" s="32"/>
      <c r="AT84" s="15" t="s">
        <v>174</v>
      </c>
      <c r="AU84" s="15" t="s">
        <v>79</v>
      </c>
    </row>
    <row r="85" spans="1:65" s="2" customFormat="1" ht="167.1" customHeight="1">
      <c r="A85" s="32"/>
      <c r="B85" s="33"/>
      <c r="C85" s="163" t="s">
        <v>121</v>
      </c>
      <c r="D85" s="163" t="s">
        <v>113</v>
      </c>
      <c r="E85" s="164" t="s">
        <v>176</v>
      </c>
      <c r="F85" s="165" t="s">
        <v>177</v>
      </c>
      <c r="G85" s="166" t="s">
        <v>151</v>
      </c>
      <c r="H85" s="167">
        <v>1</v>
      </c>
      <c r="I85" s="168"/>
      <c r="J85" s="169">
        <f t="shared" ref="J85:J90" si="0">ROUND(I85*H85,2)</f>
        <v>0</v>
      </c>
      <c r="K85" s="165" t="s">
        <v>19</v>
      </c>
      <c r="L85" s="37"/>
      <c r="M85" s="170" t="s">
        <v>19</v>
      </c>
      <c r="N85" s="171" t="s">
        <v>42</v>
      </c>
      <c r="O85" s="62"/>
      <c r="P85" s="172">
        <f t="shared" ref="P85:P90" si="1">O85*H85</f>
        <v>0</v>
      </c>
      <c r="Q85" s="172">
        <v>0</v>
      </c>
      <c r="R85" s="172">
        <f t="shared" ref="R85:R90" si="2">Q85*H85</f>
        <v>0</v>
      </c>
      <c r="S85" s="172">
        <v>0</v>
      </c>
      <c r="T85" s="173">
        <f t="shared" ref="T85:T90" si="3">S85*H85</f>
        <v>0</v>
      </c>
      <c r="U85" s="32"/>
      <c r="V85" s="32"/>
      <c r="W85" s="32"/>
      <c r="X85" s="32"/>
      <c r="Y85" s="32"/>
      <c r="Z85" s="32"/>
      <c r="AA85" s="32"/>
      <c r="AB85" s="32"/>
      <c r="AC85" s="32"/>
      <c r="AD85" s="32"/>
      <c r="AE85" s="32"/>
      <c r="AR85" s="174" t="s">
        <v>169</v>
      </c>
      <c r="AT85" s="174" t="s">
        <v>113</v>
      </c>
      <c r="AU85" s="174" t="s">
        <v>79</v>
      </c>
      <c r="AY85" s="15" t="s">
        <v>112</v>
      </c>
      <c r="BE85" s="175">
        <f t="shared" ref="BE85:BE90" si="4">IF(N85="základní",J85,0)</f>
        <v>0</v>
      </c>
      <c r="BF85" s="175">
        <f t="shared" ref="BF85:BF90" si="5">IF(N85="snížená",J85,0)</f>
        <v>0</v>
      </c>
      <c r="BG85" s="175">
        <f t="shared" ref="BG85:BG90" si="6">IF(N85="zákl. přenesená",J85,0)</f>
        <v>0</v>
      </c>
      <c r="BH85" s="175">
        <f t="shared" ref="BH85:BH90" si="7">IF(N85="sníž. přenesená",J85,0)</f>
        <v>0</v>
      </c>
      <c r="BI85" s="175">
        <f t="shared" ref="BI85:BI90" si="8">IF(N85="nulová",J85,0)</f>
        <v>0</v>
      </c>
      <c r="BJ85" s="15" t="s">
        <v>79</v>
      </c>
      <c r="BK85" s="175">
        <f t="shared" ref="BK85:BK90" si="9">ROUND(I85*H85,2)</f>
        <v>0</v>
      </c>
      <c r="BL85" s="15" t="s">
        <v>169</v>
      </c>
      <c r="BM85" s="174" t="s">
        <v>178</v>
      </c>
    </row>
    <row r="86" spans="1:65" s="2" customFormat="1" ht="78" customHeight="1">
      <c r="A86" s="32"/>
      <c r="B86" s="33"/>
      <c r="C86" s="163" t="s">
        <v>111</v>
      </c>
      <c r="D86" s="163" t="s">
        <v>113</v>
      </c>
      <c r="E86" s="164" t="s">
        <v>179</v>
      </c>
      <c r="F86" s="165" t="s">
        <v>180</v>
      </c>
      <c r="G86" s="166" t="s">
        <v>116</v>
      </c>
      <c r="H86" s="167">
        <v>1</v>
      </c>
      <c r="I86" s="168"/>
      <c r="J86" s="169">
        <f t="shared" si="0"/>
        <v>0</v>
      </c>
      <c r="K86" s="165" t="s">
        <v>19</v>
      </c>
      <c r="L86" s="37"/>
      <c r="M86" s="170" t="s">
        <v>19</v>
      </c>
      <c r="N86" s="171" t="s">
        <v>42</v>
      </c>
      <c r="O86" s="62"/>
      <c r="P86" s="172">
        <f t="shared" si="1"/>
        <v>0</v>
      </c>
      <c r="Q86" s="172">
        <v>0</v>
      </c>
      <c r="R86" s="172">
        <f t="shared" si="2"/>
        <v>0</v>
      </c>
      <c r="S86" s="172">
        <v>0</v>
      </c>
      <c r="T86" s="173">
        <f t="shared" si="3"/>
        <v>0</v>
      </c>
      <c r="U86" s="32"/>
      <c r="V86" s="32"/>
      <c r="W86" s="32"/>
      <c r="X86" s="32"/>
      <c r="Y86" s="32"/>
      <c r="Z86" s="32"/>
      <c r="AA86" s="32"/>
      <c r="AB86" s="32"/>
      <c r="AC86" s="32"/>
      <c r="AD86" s="32"/>
      <c r="AE86" s="32"/>
      <c r="AR86" s="174" t="s">
        <v>169</v>
      </c>
      <c r="AT86" s="174" t="s">
        <v>113</v>
      </c>
      <c r="AU86" s="174" t="s">
        <v>79</v>
      </c>
      <c r="AY86" s="15" t="s">
        <v>112</v>
      </c>
      <c r="BE86" s="175">
        <f t="shared" si="4"/>
        <v>0</v>
      </c>
      <c r="BF86" s="175">
        <f t="shared" si="5"/>
        <v>0</v>
      </c>
      <c r="BG86" s="175">
        <f t="shared" si="6"/>
        <v>0</v>
      </c>
      <c r="BH86" s="175">
        <f t="shared" si="7"/>
        <v>0</v>
      </c>
      <c r="BI86" s="175">
        <f t="shared" si="8"/>
        <v>0</v>
      </c>
      <c r="BJ86" s="15" t="s">
        <v>79</v>
      </c>
      <c r="BK86" s="175">
        <f t="shared" si="9"/>
        <v>0</v>
      </c>
      <c r="BL86" s="15" t="s">
        <v>169</v>
      </c>
      <c r="BM86" s="174" t="s">
        <v>181</v>
      </c>
    </row>
    <row r="87" spans="1:65" s="2" customFormat="1" ht="43.5" customHeight="1">
      <c r="A87" s="32"/>
      <c r="B87" s="33"/>
      <c r="C87" s="163" t="s">
        <v>128</v>
      </c>
      <c r="D87" s="163" t="s">
        <v>113</v>
      </c>
      <c r="E87" s="164" t="s">
        <v>182</v>
      </c>
      <c r="F87" s="165" t="s">
        <v>379</v>
      </c>
      <c r="G87" s="166" t="s">
        <v>116</v>
      </c>
      <c r="H87" s="167">
        <v>1</v>
      </c>
      <c r="I87" s="168"/>
      <c r="J87" s="169">
        <f t="shared" si="0"/>
        <v>0</v>
      </c>
      <c r="K87" s="165" t="s">
        <v>19</v>
      </c>
      <c r="L87" s="37"/>
      <c r="M87" s="170" t="s">
        <v>19</v>
      </c>
      <c r="N87" s="171" t="s">
        <v>42</v>
      </c>
      <c r="O87" s="62"/>
      <c r="P87" s="172">
        <f t="shared" si="1"/>
        <v>0</v>
      </c>
      <c r="Q87" s="172">
        <v>0</v>
      </c>
      <c r="R87" s="172">
        <f t="shared" si="2"/>
        <v>0</v>
      </c>
      <c r="S87" s="172">
        <v>0</v>
      </c>
      <c r="T87" s="173">
        <f t="shared" si="3"/>
        <v>0</v>
      </c>
      <c r="U87" s="32"/>
      <c r="V87" s="32"/>
      <c r="W87" s="32"/>
      <c r="X87" s="32"/>
      <c r="Y87" s="32"/>
      <c r="Z87" s="32"/>
      <c r="AA87" s="32"/>
      <c r="AB87" s="32"/>
      <c r="AC87" s="32"/>
      <c r="AD87" s="32"/>
      <c r="AE87" s="32"/>
      <c r="AR87" s="174" t="s">
        <v>169</v>
      </c>
      <c r="AT87" s="174" t="s">
        <v>113</v>
      </c>
      <c r="AU87" s="174" t="s">
        <v>79</v>
      </c>
      <c r="AY87" s="15" t="s">
        <v>112</v>
      </c>
      <c r="BE87" s="175">
        <f t="shared" si="4"/>
        <v>0</v>
      </c>
      <c r="BF87" s="175">
        <f t="shared" si="5"/>
        <v>0</v>
      </c>
      <c r="BG87" s="175">
        <f t="shared" si="6"/>
        <v>0</v>
      </c>
      <c r="BH87" s="175">
        <f t="shared" si="7"/>
        <v>0</v>
      </c>
      <c r="BI87" s="175">
        <f t="shared" si="8"/>
        <v>0</v>
      </c>
      <c r="BJ87" s="15" t="s">
        <v>79</v>
      </c>
      <c r="BK87" s="175">
        <f t="shared" si="9"/>
        <v>0</v>
      </c>
      <c r="BL87" s="15" t="s">
        <v>169</v>
      </c>
      <c r="BM87" s="174" t="s">
        <v>183</v>
      </c>
    </row>
    <row r="88" spans="1:65" s="2" customFormat="1" ht="24.2" customHeight="1">
      <c r="A88" s="32"/>
      <c r="B88" s="33"/>
      <c r="C88" s="163" t="s">
        <v>132</v>
      </c>
      <c r="D88" s="163" t="s">
        <v>113</v>
      </c>
      <c r="E88" s="164" t="s">
        <v>184</v>
      </c>
      <c r="F88" s="165" t="s">
        <v>185</v>
      </c>
      <c r="G88" s="166" t="s">
        <v>116</v>
      </c>
      <c r="H88" s="167">
        <v>15</v>
      </c>
      <c r="I88" s="168"/>
      <c r="J88" s="169">
        <f t="shared" si="0"/>
        <v>0</v>
      </c>
      <c r="K88" s="165" t="s">
        <v>19</v>
      </c>
      <c r="L88" s="37"/>
      <c r="M88" s="170" t="s">
        <v>19</v>
      </c>
      <c r="N88" s="171" t="s">
        <v>42</v>
      </c>
      <c r="O88" s="62"/>
      <c r="P88" s="172">
        <f t="shared" si="1"/>
        <v>0</v>
      </c>
      <c r="Q88" s="172">
        <v>0</v>
      </c>
      <c r="R88" s="172">
        <f t="shared" si="2"/>
        <v>0</v>
      </c>
      <c r="S88" s="172">
        <v>0</v>
      </c>
      <c r="T88" s="173">
        <f t="shared" si="3"/>
        <v>0</v>
      </c>
      <c r="U88" s="32"/>
      <c r="V88" s="32"/>
      <c r="W88" s="32"/>
      <c r="X88" s="32"/>
      <c r="Y88" s="32"/>
      <c r="Z88" s="32"/>
      <c r="AA88" s="32"/>
      <c r="AB88" s="32"/>
      <c r="AC88" s="32"/>
      <c r="AD88" s="32"/>
      <c r="AE88" s="32"/>
      <c r="AR88" s="174" t="s">
        <v>169</v>
      </c>
      <c r="AT88" s="174" t="s">
        <v>113</v>
      </c>
      <c r="AU88" s="174" t="s">
        <v>79</v>
      </c>
      <c r="AY88" s="15" t="s">
        <v>112</v>
      </c>
      <c r="BE88" s="175">
        <f t="shared" si="4"/>
        <v>0</v>
      </c>
      <c r="BF88" s="175">
        <f t="shared" si="5"/>
        <v>0</v>
      </c>
      <c r="BG88" s="175">
        <f t="shared" si="6"/>
        <v>0</v>
      </c>
      <c r="BH88" s="175">
        <f t="shared" si="7"/>
        <v>0</v>
      </c>
      <c r="BI88" s="175">
        <f t="shared" si="8"/>
        <v>0</v>
      </c>
      <c r="BJ88" s="15" t="s">
        <v>79</v>
      </c>
      <c r="BK88" s="175">
        <f t="shared" si="9"/>
        <v>0</v>
      </c>
      <c r="BL88" s="15" t="s">
        <v>169</v>
      </c>
      <c r="BM88" s="174" t="s">
        <v>186</v>
      </c>
    </row>
    <row r="89" spans="1:65" s="2" customFormat="1" ht="21.75" customHeight="1">
      <c r="A89" s="32"/>
      <c r="B89" s="33"/>
      <c r="C89" s="163" t="s">
        <v>136</v>
      </c>
      <c r="D89" s="163" t="s">
        <v>113</v>
      </c>
      <c r="E89" s="164" t="s">
        <v>187</v>
      </c>
      <c r="F89" s="165" t="s">
        <v>188</v>
      </c>
      <c r="G89" s="166" t="s">
        <v>116</v>
      </c>
      <c r="H89" s="167">
        <v>15</v>
      </c>
      <c r="I89" s="168"/>
      <c r="J89" s="169">
        <f t="shared" si="0"/>
        <v>0</v>
      </c>
      <c r="K89" s="165" t="s">
        <v>19</v>
      </c>
      <c r="L89" s="37"/>
      <c r="M89" s="170" t="s">
        <v>19</v>
      </c>
      <c r="N89" s="171" t="s">
        <v>42</v>
      </c>
      <c r="O89" s="62"/>
      <c r="P89" s="172">
        <f t="shared" si="1"/>
        <v>0</v>
      </c>
      <c r="Q89" s="172">
        <v>0</v>
      </c>
      <c r="R89" s="172">
        <f t="shared" si="2"/>
        <v>0</v>
      </c>
      <c r="S89" s="172">
        <v>0</v>
      </c>
      <c r="T89" s="173">
        <f t="shared" si="3"/>
        <v>0</v>
      </c>
      <c r="U89" s="32"/>
      <c r="V89" s="32"/>
      <c r="W89" s="32"/>
      <c r="X89" s="32"/>
      <c r="Y89" s="32"/>
      <c r="Z89" s="32"/>
      <c r="AA89" s="32"/>
      <c r="AB89" s="32"/>
      <c r="AC89" s="32"/>
      <c r="AD89" s="32"/>
      <c r="AE89" s="32"/>
      <c r="AR89" s="174" t="s">
        <v>169</v>
      </c>
      <c r="AT89" s="174" t="s">
        <v>113</v>
      </c>
      <c r="AU89" s="174" t="s">
        <v>79</v>
      </c>
      <c r="AY89" s="15" t="s">
        <v>112</v>
      </c>
      <c r="BE89" s="175">
        <f t="shared" si="4"/>
        <v>0</v>
      </c>
      <c r="BF89" s="175">
        <f t="shared" si="5"/>
        <v>0</v>
      </c>
      <c r="BG89" s="175">
        <f t="shared" si="6"/>
        <v>0</v>
      </c>
      <c r="BH89" s="175">
        <f t="shared" si="7"/>
        <v>0</v>
      </c>
      <c r="BI89" s="175">
        <f t="shared" si="8"/>
        <v>0</v>
      </c>
      <c r="BJ89" s="15" t="s">
        <v>79</v>
      </c>
      <c r="BK89" s="175">
        <f t="shared" si="9"/>
        <v>0</v>
      </c>
      <c r="BL89" s="15" t="s">
        <v>169</v>
      </c>
      <c r="BM89" s="174" t="s">
        <v>189</v>
      </c>
    </row>
    <row r="90" spans="1:65" s="2" customFormat="1" ht="24.2" customHeight="1">
      <c r="A90" s="32"/>
      <c r="B90" s="33"/>
      <c r="C90" s="163" t="s">
        <v>140</v>
      </c>
      <c r="D90" s="163" t="s">
        <v>113</v>
      </c>
      <c r="E90" s="164" t="s">
        <v>190</v>
      </c>
      <c r="F90" s="165" t="s">
        <v>191</v>
      </c>
      <c r="G90" s="166" t="s">
        <v>151</v>
      </c>
      <c r="H90" s="167">
        <v>15</v>
      </c>
      <c r="I90" s="168"/>
      <c r="J90" s="169">
        <f t="shared" si="0"/>
        <v>0</v>
      </c>
      <c r="K90" s="165" t="s">
        <v>19</v>
      </c>
      <c r="L90" s="37"/>
      <c r="M90" s="176" t="s">
        <v>19</v>
      </c>
      <c r="N90" s="177" t="s">
        <v>42</v>
      </c>
      <c r="O90" s="178"/>
      <c r="P90" s="179">
        <f t="shared" si="1"/>
        <v>0</v>
      </c>
      <c r="Q90" s="179">
        <v>0</v>
      </c>
      <c r="R90" s="179">
        <f t="shared" si="2"/>
        <v>0</v>
      </c>
      <c r="S90" s="179">
        <v>0</v>
      </c>
      <c r="T90" s="180">
        <f t="shared" si="3"/>
        <v>0</v>
      </c>
      <c r="U90" s="32"/>
      <c r="V90" s="32"/>
      <c r="W90" s="32"/>
      <c r="X90" s="32"/>
      <c r="Y90" s="32"/>
      <c r="Z90" s="32"/>
      <c r="AA90" s="32"/>
      <c r="AB90" s="32"/>
      <c r="AC90" s="32"/>
      <c r="AD90" s="32"/>
      <c r="AE90" s="32"/>
      <c r="AR90" s="174" t="s">
        <v>169</v>
      </c>
      <c r="AT90" s="174" t="s">
        <v>113</v>
      </c>
      <c r="AU90" s="174" t="s">
        <v>79</v>
      </c>
      <c r="AY90" s="15" t="s">
        <v>112</v>
      </c>
      <c r="BE90" s="175">
        <f t="shared" si="4"/>
        <v>0</v>
      </c>
      <c r="BF90" s="175">
        <f t="shared" si="5"/>
        <v>0</v>
      </c>
      <c r="BG90" s="175">
        <f t="shared" si="6"/>
        <v>0</v>
      </c>
      <c r="BH90" s="175">
        <f t="shared" si="7"/>
        <v>0</v>
      </c>
      <c r="BI90" s="175">
        <f t="shared" si="8"/>
        <v>0</v>
      </c>
      <c r="BJ90" s="15" t="s">
        <v>79</v>
      </c>
      <c r="BK90" s="175">
        <f t="shared" si="9"/>
        <v>0</v>
      </c>
      <c r="BL90" s="15" t="s">
        <v>169</v>
      </c>
      <c r="BM90" s="174" t="s">
        <v>192</v>
      </c>
    </row>
    <row r="91" spans="1:65" s="2" customFormat="1" ht="6.95" customHeight="1">
      <c r="A91" s="32"/>
      <c r="B91" s="45"/>
      <c r="C91" s="46"/>
      <c r="D91" s="46"/>
      <c r="E91" s="46"/>
      <c r="F91" s="46"/>
      <c r="G91" s="46"/>
      <c r="H91" s="46"/>
      <c r="I91" s="46"/>
      <c r="J91" s="46"/>
      <c r="K91" s="46"/>
      <c r="L91" s="37"/>
      <c r="M91" s="32"/>
      <c r="O91" s="32"/>
      <c r="P91" s="32"/>
      <c r="Q91" s="32"/>
      <c r="R91" s="32"/>
      <c r="S91" s="32"/>
      <c r="T91" s="32"/>
      <c r="U91" s="32"/>
      <c r="V91" s="32"/>
      <c r="W91" s="32"/>
      <c r="X91" s="32"/>
      <c r="Y91" s="32"/>
      <c r="Z91" s="32"/>
      <c r="AA91" s="32"/>
      <c r="AB91" s="32"/>
      <c r="AC91" s="32"/>
      <c r="AD91" s="32"/>
      <c r="AE91" s="32"/>
    </row>
  </sheetData>
  <sheetProtection password="80EB" sheet="1" objects="1" scenarios="1" formatColumns="0" formatRows="0" autoFilter="0"/>
  <autoFilter ref="C79:K90"/>
  <mergeCells count="9">
    <mergeCell ref="E50:H50"/>
    <mergeCell ref="E70:H70"/>
    <mergeCell ref="E72:H72"/>
    <mergeCell ref="L2:V2"/>
    <mergeCell ref="E7:H7"/>
    <mergeCell ref="E9:H9"/>
    <mergeCell ref="E18:H18"/>
    <mergeCell ref="E27:H27"/>
    <mergeCell ref="E48:H48"/>
  </mergeCells>
  <pageMargins left="0.39374999999999999" right="0.39374999999999999" top="0.39374999999999999" bottom="0.39374999999999999" header="0" footer="0"/>
  <pageSetup paperSize="9" fitToHeight="100" orientation="landscape" blackAndWhite="1" r:id="rId1"/>
  <headerFooter>
    <oddFooter>&amp;CStrana &amp;P z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19"/>
  <sheetViews>
    <sheetView showGridLines="0" topLeftCell="A43" zoomScale="110" zoomScaleNormal="110" workbookViewId="0"/>
  </sheetViews>
  <sheetFormatPr defaultRowHeight="11.25"/>
  <cols>
    <col min="1" max="1" width="8.33203125" style="187" customWidth="1"/>
    <col min="2" max="2" width="1.6640625" style="187" customWidth="1"/>
    <col min="3" max="4" width="5" style="187" customWidth="1"/>
    <col min="5" max="5" width="11.6640625" style="187" customWidth="1"/>
    <col min="6" max="6" width="9.1640625" style="187" customWidth="1"/>
    <col min="7" max="7" width="5" style="187" customWidth="1"/>
    <col min="8" max="8" width="77.83203125" style="187" customWidth="1"/>
    <col min="9" max="10" width="20" style="187" customWidth="1"/>
    <col min="11" max="11" width="1.6640625" style="187" customWidth="1"/>
  </cols>
  <sheetData>
    <row r="1" spans="2:11" s="1" customFormat="1" ht="37.5" customHeight="1"/>
    <row r="2" spans="2:11" s="1" customFormat="1" ht="7.5" customHeight="1">
      <c r="B2" s="188"/>
      <c r="C2" s="189"/>
      <c r="D2" s="189"/>
      <c r="E2" s="189"/>
      <c r="F2" s="189"/>
      <c r="G2" s="189"/>
      <c r="H2" s="189"/>
      <c r="I2" s="189"/>
      <c r="J2" s="189"/>
      <c r="K2" s="190"/>
    </row>
    <row r="3" spans="2:11" s="12" customFormat="1" ht="45" customHeight="1">
      <c r="B3" s="191"/>
      <c r="C3" s="347" t="s">
        <v>193</v>
      </c>
      <c r="D3" s="347"/>
      <c r="E3" s="347"/>
      <c r="F3" s="347"/>
      <c r="G3" s="347"/>
      <c r="H3" s="347"/>
      <c r="I3" s="347"/>
      <c r="J3" s="347"/>
      <c r="K3" s="192"/>
    </row>
    <row r="4" spans="2:11" s="1" customFormat="1" ht="25.5" customHeight="1">
      <c r="B4" s="193"/>
      <c r="C4" s="346" t="s">
        <v>194</v>
      </c>
      <c r="D4" s="346"/>
      <c r="E4" s="346"/>
      <c r="F4" s="346"/>
      <c r="G4" s="346"/>
      <c r="H4" s="346"/>
      <c r="I4" s="346"/>
      <c r="J4" s="346"/>
      <c r="K4" s="194"/>
    </row>
    <row r="5" spans="2:11" s="1" customFormat="1" ht="5.25" customHeight="1">
      <c r="B5" s="193"/>
      <c r="C5" s="195"/>
      <c r="D5" s="195"/>
      <c r="E5" s="195"/>
      <c r="F5" s="195"/>
      <c r="G5" s="195"/>
      <c r="H5" s="195"/>
      <c r="I5" s="195"/>
      <c r="J5" s="195"/>
      <c r="K5" s="194"/>
    </row>
    <row r="6" spans="2:11" s="1" customFormat="1" ht="15" customHeight="1">
      <c r="B6" s="193"/>
      <c r="C6" s="345" t="s">
        <v>195</v>
      </c>
      <c r="D6" s="345"/>
      <c r="E6" s="345"/>
      <c r="F6" s="345"/>
      <c r="G6" s="345"/>
      <c r="H6" s="345"/>
      <c r="I6" s="345"/>
      <c r="J6" s="345"/>
      <c r="K6" s="194"/>
    </row>
    <row r="7" spans="2:11" s="1" customFormat="1" ht="15" customHeight="1">
      <c r="B7" s="197"/>
      <c r="C7" s="345" t="s">
        <v>196</v>
      </c>
      <c r="D7" s="345"/>
      <c r="E7" s="345"/>
      <c r="F7" s="345"/>
      <c r="G7" s="345"/>
      <c r="H7" s="345"/>
      <c r="I7" s="345"/>
      <c r="J7" s="345"/>
      <c r="K7" s="194"/>
    </row>
    <row r="8" spans="2:11" s="1" customFormat="1" ht="12.75" customHeight="1">
      <c r="B8" s="197"/>
      <c r="C8" s="196"/>
      <c r="D8" s="196"/>
      <c r="E8" s="196"/>
      <c r="F8" s="196"/>
      <c r="G8" s="196"/>
      <c r="H8" s="196"/>
      <c r="I8" s="196"/>
      <c r="J8" s="196"/>
      <c r="K8" s="194"/>
    </row>
    <row r="9" spans="2:11" s="1" customFormat="1" ht="15" customHeight="1">
      <c r="B9" s="197"/>
      <c r="C9" s="345" t="s">
        <v>197</v>
      </c>
      <c r="D9" s="345"/>
      <c r="E9" s="345"/>
      <c r="F9" s="345"/>
      <c r="G9" s="345"/>
      <c r="H9" s="345"/>
      <c r="I9" s="345"/>
      <c r="J9" s="345"/>
      <c r="K9" s="194"/>
    </row>
    <row r="10" spans="2:11" s="1" customFormat="1" ht="15" customHeight="1">
      <c r="B10" s="197"/>
      <c r="C10" s="196"/>
      <c r="D10" s="345" t="s">
        <v>198</v>
      </c>
      <c r="E10" s="345"/>
      <c r="F10" s="345"/>
      <c r="G10" s="345"/>
      <c r="H10" s="345"/>
      <c r="I10" s="345"/>
      <c r="J10" s="345"/>
      <c r="K10" s="194"/>
    </row>
    <row r="11" spans="2:11" s="1" customFormat="1" ht="15" customHeight="1">
      <c r="B11" s="197"/>
      <c r="C11" s="198"/>
      <c r="D11" s="345" t="s">
        <v>199</v>
      </c>
      <c r="E11" s="345"/>
      <c r="F11" s="345"/>
      <c r="G11" s="345"/>
      <c r="H11" s="345"/>
      <c r="I11" s="345"/>
      <c r="J11" s="345"/>
      <c r="K11" s="194"/>
    </row>
    <row r="12" spans="2:11" s="1" customFormat="1" ht="15" customHeight="1">
      <c r="B12" s="197"/>
      <c r="C12" s="198"/>
      <c r="D12" s="196"/>
      <c r="E12" s="196"/>
      <c r="F12" s="196"/>
      <c r="G12" s="196"/>
      <c r="H12" s="196"/>
      <c r="I12" s="196"/>
      <c r="J12" s="196"/>
      <c r="K12" s="194"/>
    </row>
    <row r="13" spans="2:11" s="1" customFormat="1" ht="15" customHeight="1">
      <c r="B13" s="197"/>
      <c r="C13" s="198"/>
      <c r="D13" s="199" t="s">
        <v>200</v>
      </c>
      <c r="E13" s="196"/>
      <c r="F13" s="196"/>
      <c r="G13" s="196"/>
      <c r="H13" s="196"/>
      <c r="I13" s="196"/>
      <c r="J13" s="196"/>
      <c r="K13" s="194"/>
    </row>
    <row r="14" spans="2:11" s="1" customFormat="1" ht="12.75" customHeight="1">
      <c r="B14" s="197"/>
      <c r="C14" s="198"/>
      <c r="D14" s="198"/>
      <c r="E14" s="198"/>
      <c r="F14" s="198"/>
      <c r="G14" s="198"/>
      <c r="H14" s="198"/>
      <c r="I14" s="198"/>
      <c r="J14" s="198"/>
      <c r="K14" s="194"/>
    </row>
    <row r="15" spans="2:11" s="1" customFormat="1" ht="15" customHeight="1">
      <c r="B15" s="197"/>
      <c r="C15" s="198"/>
      <c r="D15" s="345" t="s">
        <v>201</v>
      </c>
      <c r="E15" s="345"/>
      <c r="F15" s="345"/>
      <c r="G15" s="345"/>
      <c r="H15" s="345"/>
      <c r="I15" s="345"/>
      <c r="J15" s="345"/>
      <c r="K15" s="194"/>
    </row>
    <row r="16" spans="2:11" s="1" customFormat="1" ht="15" customHeight="1">
      <c r="B16" s="197"/>
      <c r="C16" s="198"/>
      <c r="D16" s="345" t="s">
        <v>202</v>
      </c>
      <c r="E16" s="345"/>
      <c r="F16" s="345"/>
      <c r="G16" s="345"/>
      <c r="H16" s="345"/>
      <c r="I16" s="345"/>
      <c r="J16" s="345"/>
      <c r="K16" s="194"/>
    </row>
    <row r="17" spans="2:11" s="1" customFormat="1" ht="15" customHeight="1">
      <c r="B17" s="197"/>
      <c r="C17" s="198"/>
      <c r="D17" s="345" t="s">
        <v>203</v>
      </c>
      <c r="E17" s="345"/>
      <c r="F17" s="345"/>
      <c r="G17" s="345"/>
      <c r="H17" s="345"/>
      <c r="I17" s="345"/>
      <c r="J17" s="345"/>
      <c r="K17" s="194"/>
    </row>
    <row r="18" spans="2:11" s="1" customFormat="1" ht="15" customHeight="1">
      <c r="B18" s="197"/>
      <c r="C18" s="198"/>
      <c r="D18" s="198"/>
      <c r="E18" s="200" t="s">
        <v>78</v>
      </c>
      <c r="F18" s="345" t="s">
        <v>204</v>
      </c>
      <c r="G18" s="345"/>
      <c r="H18" s="345"/>
      <c r="I18" s="345"/>
      <c r="J18" s="345"/>
      <c r="K18" s="194"/>
    </row>
    <row r="19" spans="2:11" s="1" customFormat="1" ht="15" customHeight="1">
      <c r="B19" s="197"/>
      <c r="C19" s="198"/>
      <c r="D19" s="198"/>
      <c r="E19" s="200" t="s">
        <v>205</v>
      </c>
      <c r="F19" s="345" t="s">
        <v>206</v>
      </c>
      <c r="G19" s="345"/>
      <c r="H19" s="345"/>
      <c r="I19" s="345"/>
      <c r="J19" s="345"/>
      <c r="K19" s="194"/>
    </row>
    <row r="20" spans="2:11" s="1" customFormat="1" ht="15" customHeight="1">
      <c r="B20" s="197"/>
      <c r="C20" s="198"/>
      <c r="D20" s="198"/>
      <c r="E20" s="200" t="s">
        <v>207</v>
      </c>
      <c r="F20" s="345" t="s">
        <v>208</v>
      </c>
      <c r="G20" s="345"/>
      <c r="H20" s="345"/>
      <c r="I20" s="345"/>
      <c r="J20" s="345"/>
      <c r="K20" s="194"/>
    </row>
    <row r="21" spans="2:11" s="1" customFormat="1" ht="15" customHeight="1">
      <c r="B21" s="197"/>
      <c r="C21" s="198"/>
      <c r="D21" s="198"/>
      <c r="E21" s="200" t="s">
        <v>209</v>
      </c>
      <c r="F21" s="345" t="s">
        <v>210</v>
      </c>
      <c r="G21" s="345"/>
      <c r="H21" s="345"/>
      <c r="I21" s="345"/>
      <c r="J21" s="345"/>
      <c r="K21" s="194"/>
    </row>
    <row r="22" spans="2:11" s="1" customFormat="1" ht="15" customHeight="1">
      <c r="B22" s="197"/>
      <c r="C22" s="198"/>
      <c r="D22" s="198"/>
      <c r="E22" s="200" t="s">
        <v>109</v>
      </c>
      <c r="F22" s="345" t="s">
        <v>110</v>
      </c>
      <c r="G22" s="345"/>
      <c r="H22" s="345"/>
      <c r="I22" s="345"/>
      <c r="J22" s="345"/>
      <c r="K22" s="194"/>
    </row>
    <row r="23" spans="2:11" s="1" customFormat="1" ht="15" customHeight="1">
      <c r="B23" s="197"/>
      <c r="C23" s="198"/>
      <c r="D23" s="198"/>
      <c r="E23" s="200" t="s">
        <v>211</v>
      </c>
      <c r="F23" s="345" t="s">
        <v>212</v>
      </c>
      <c r="G23" s="345"/>
      <c r="H23" s="345"/>
      <c r="I23" s="345"/>
      <c r="J23" s="345"/>
      <c r="K23" s="194"/>
    </row>
    <row r="24" spans="2:11" s="1" customFormat="1" ht="12.75" customHeight="1">
      <c r="B24" s="197"/>
      <c r="C24" s="198"/>
      <c r="D24" s="198"/>
      <c r="E24" s="198"/>
      <c r="F24" s="198"/>
      <c r="G24" s="198"/>
      <c r="H24" s="198"/>
      <c r="I24" s="198"/>
      <c r="J24" s="198"/>
      <c r="K24" s="194"/>
    </row>
    <row r="25" spans="2:11" s="1" customFormat="1" ht="15" customHeight="1">
      <c r="B25" s="197"/>
      <c r="C25" s="345" t="s">
        <v>213</v>
      </c>
      <c r="D25" s="345"/>
      <c r="E25" s="345"/>
      <c r="F25" s="345"/>
      <c r="G25" s="345"/>
      <c r="H25" s="345"/>
      <c r="I25" s="345"/>
      <c r="J25" s="345"/>
      <c r="K25" s="194"/>
    </row>
    <row r="26" spans="2:11" s="1" customFormat="1" ht="15" customHeight="1">
      <c r="B26" s="197"/>
      <c r="C26" s="345" t="s">
        <v>214</v>
      </c>
      <c r="D26" s="345"/>
      <c r="E26" s="345"/>
      <c r="F26" s="345"/>
      <c r="G26" s="345"/>
      <c r="H26" s="345"/>
      <c r="I26" s="345"/>
      <c r="J26" s="345"/>
      <c r="K26" s="194"/>
    </row>
    <row r="27" spans="2:11" s="1" customFormat="1" ht="15" customHeight="1">
      <c r="B27" s="197"/>
      <c r="C27" s="196"/>
      <c r="D27" s="345" t="s">
        <v>215</v>
      </c>
      <c r="E27" s="345"/>
      <c r="F27" s="345"/>
      <c r="G27" s="345"/>
      <c r="H27" s="345"/>
      <c r="I27" s="345"/>
      <c r="J27" s="345"/>
      <c r="K27" s="194"/>
    </row>
    <row r="28" spans="2:11" s="1" customFormat="1" ht="15" customHeight="1">
      <c r="B28" s="197"/>
      <c r="C28" s="198"/>
      <c r="D28" s="345" t="s">
        <v>216</v>
      </c>
      <c r="E28" s="345"/>
      <c r="F28" s="345"/>
      <c r="G28" s="345"/>
      <c r="H28" s="345"/>
      <c r="I28" s="345"/>
      <c r="J28" s="345"/>
      <c r="K28" s="194"/>
    </row>
    <row r="29" spans="2:11" s="1" customFormat="1" ht="12.75" customHeight="1">
      <c r="B29" s="197"/>
      <c r="C29" s="198"/>
      <c r="D29" s="198"/>
      <c r="E29" s="198"/>
      <c r="F29" s="198"/>
      <c r="G29" s="198"/>
      <c r="H29" s="198"/>
      <c r="I29" s="198"/>
      <c r="J29" s="198"/>
      <c r="K29" s="194"/>
    </row>
    <row r="30" spans="2:11" s="1" customFormat="1" ht="15" customHeight="1">
      <c r="B30" s="197"/>
      <c r="C30" s="198"/>
      <c r="D30" s="345" t="s">
        <v>217</v>
      </c>
      <c r="E30" s="345"/>
      <c r="F30" s="345"/>
      <c r="G30" s="345"/>
      <c r="H30" s="345"/>
      <c r="I30" s="345"/>
      <c r="J30" s="345"/>
      <c r="K30" s="194"/>
    </row>
    <row r="31" spans="2:11" s="1" customFormat="1" ht="15" customHeight="1">
      <c r="B31" s="197"/>
      <c r="C31" s="198"/>
      <c r="D31" s="345" t="s">
        <v>218</v>
      </c>
      <c r="E31" s="345"/>
      <c r="F31" s="345"/>
      <c r="G31" s="345"/>
      <c r="H31" s="345"/>
      <c r="I31" s="345"/>
      <c r="J31" s="345"/>
      <c r="K31" s="194"/>
    </row>
    <row r="32" spans="2:11" s="1" customFormat="1" ht="12.75" customHeight="1">
      <c r="B32" s="197"/>
      <c r="C32" s="198"/>
      <c r="D32" s="198"/>
      <c r="E32" s="198"/>
      <c r="F32" s="198"/>
      <c r="G32" s="198"/>
      <c r="H32" s="198"/>
      <c r="I32" s="198"/>
      <c r="J32" s="198"/>
      <c r="K32" s="194"/>
    </row>
    <row r="33" spans="2:11" s="1" customFormat="1" ht="15" customHeight="1">
      <c r="B33" s="197"/>
      <c r="C33" s="198"/>
      <c r="D33" s="345" t="s">
        <v>219</v>
      </c>
      <c r="E33" s="345"/>
      <c r="F33" s="345"/>
      <c r="G33" s="345"/>
      <c r="H33" s="345"/>
      <c r="I33" s="345"/>
      <c r="J33" s="345"/>
      <c r="K33" s="194"/>
    </row>
    <row r="34" spans="2:11" s="1" customFormat="1" ht="15" customHeight="1">
      <c r="B34" s="197"/>
      <c r="C34" s="198"/>
      <c r="D34" s="345" t="s">
        <v>220</v>
      </c>
      <c r="E34" s="345"/>
      <c r="F34" s="345"/>
      <c r="G34" s="345"/>
      <c r="H34" s="345"/>
      <c r="I34" s="345"/>
      <c r="J34" s="345"/>
      <c r="K34" s="194"/>
    </row>
    <row r="35" spans="2:11" s="1" customFormat="1" ht="15" customHeight="1">
      <c r="B35" s="197"/>
      <c r="C35" s="198"/>
      <c r="D35" s="345" t="s">
        <v>221</v>
      </c>
      <c r="E35" s="345"/>
      <c r="F35" s="345"/>
      <c r="G35" s="345"/>
      <c r="H35" s="345"/>
      <c r="I35" s="345"/>
      <c r="J35" s="345"/>
      <c r="K35" s="194"/>
    </row>
    <row r="36" spans="2:11" s="1" customFormat="1" ht="15" customHeight="1">
      <c r="B36" s="197"/>
      <c r="C36" s="198"/>
      <c r="D36" s="196"/>
      <c r="E36" s="199" t="s">
        <v>97</v>
      </c>
      <c r="F36" s="196"/>
      <c r="G36" s="345" t="s">
        <v>222</v>
      </c>
      <c r="H36" s="345"/>
      <c r="I36" s="345"/>
      <c r="J36" s="345"/>
      <c r="K36" s="194"/>
    </row>
    <row r="37" spans="2:11" s="1" customFormat="1" ht="30.75" customHeight="1">
      <c r="B37" s="197"/>
      <c r="C37" s="198"/>
      <c r="D37" s="196"/>
      <c r="E37" s="199" t="s">
        <v>223</v>
      </c>
      <c r="F37" s="196"/>
      <c r="G37" s="345" t="s">
        <v>224</v>
      </c>
      <c r="H37" s="345"/>
      <c r="I37" s="345"/>
      <c r="J37" s="345"/>
      <c r="K37" s="194"/>
    </row>
    <row r="38" spans="2:11" s="1" customFormat="1" ht="15" customHeight="1">
      <c r="B38" s="197"/>
      <c r="C38" s="198"/>
      <c r="D38" s="196"/>
      <c r="E38" s="199" t="s">
        <v>52</v>
      </c>
      <c r="F38" s="196"/>
      <c r="G38" s="345" t="s">
        <v>225</v>
      </c>
      <c r="H38" s="345"/>
      <c r="I38" s="345"/>
      <c r="J38" s="345"/>
      <c r="K38" s="194"/>
    </row>
    <row r="39" spans="2:11" s="1" customFormat="1" ht="15" customHeight="1">
      <c r="B39" s="197"/>
      <c r="C39" s="198"/>
      <c r="D39" s="196"/>
      <c r="E39" s="199" t="s">
        <v>53</v>
      </c>
      <c r="F39" s="196"/>
      <c r="G39" s="345" t="s">
        <v>226</v>
      </c>
      <c r="H39" s="345"/>
      <c r="I39" s="345"/>
      <c r="J39" s="345"/>
      <c r="K39" s="194"/>
    </row>
    <row r="40" spans="2:11" s="1" customFormat="1" ht="15" customHeight="1">
      <c r="B40" s="197"/>
      <c r="C40" s="198"/>
      <c r="D40" s="196"/>
      <c r="E40" s="199" t="s">
        <v>98</v>
      </c>
      <c r="F40" s="196"/>
      <c r="G40" s="345" t="s">
        <v>227</v>
      </c>
      <c r="H40" s="345"/>
      <c r="I40" s="345"/>
      <c r="J40" s="345"/>
      <c r="K40" s="194"/>
    </row>
    <row r="41" spans="2:11" s="1" customFormat="1" ht="15" customHeight="1">
      <c r="B41" s="197"/>
      <c r="C41" s="198"/>
      <c r="D41" s="196"/>
      <c r="E41" s="199" t="s">
        <v>99</v>
      </c>
      <c r="F41" s="196"/>
      <c r="G41" s="345" t="s">
        <v>228</v>
      </c>
      <c r="H41" s="345"/>
      <c r="I41" s="345"/>
      <c r="J41" s="345"/>
      <c r="K41" s="194"/>
    </row>
    <row r="42" spans="2:11" s="1" customFormat="1" ht="15" customHeight="1">
      <c r="B42" s="197"/>
      <c r="C42" s="198"/>
      <c r="D42" s="196"/>
      <c r="E42" s="199" t="s">
        <v>229</v>
      </c>
      <c r="F42" s="196"/>
      <c r="G42" s="345" t="s">
        <v>230</v>
      </c>
      <c r="H42" s="345"/>
      <c r="I42" s="345"/>
      <c r="J42" s="345"/>
      <c r="K42" s="194"/>
    </row>
    <row r="43" spans="2:11" s="1" customFormat="1" ht="15" customHeight="1">
      <c r="B43" s="197"/>
      <c r="C43" s="198"/>
      <c r="D43" s="196"/>
      <c r="E43" s="199"/>
      <c r="F43" s="196"/>
      <c r="G43" s="345" t="s">
        <v>231</v>
      </c>
      <c r="H43" s="345"/>
      <c r="I43" s="345"/>
      <c r="J43" s="345"/>
      <c r="K43" s="194"/>
    </row>
    <row r="44" spans="2:11" s="1" customFormat="1" ht="15" customHeight="1">
      <c r="B44" s="197"/>
      <c r="C44" s="198"/>
      <c r="D44" s="196"/>
      <c r="E44" s="199" t="s">
        <v>232</v>
      </c>
      <c r="F44" s="196"/>
      <c r="G44" s="345" t="s">
        <v>233</v>
      </c>
      <c r="H44" s="345"/>
      <c r="I44" s="345"/>
      <c r="J44" s="345"/>
      <c r="K44" s="194"/>
    </row>
    <row r="45" spans="2:11" s="1" customFormat="1" ht="15" customHeight="1">
      <c r="B45" s="197"/>
      <c r="C45" s="198"/>
      <c r="D45" s="196"/>
      <c r="E45" s="199" t="s">
        <v>101</v>
      </c>
      <c r="F45" s="196"/>
      <c r="G45" s="345" t="s">
        <v>234</v>
      </c>
      <c r="H45" s="345"/>
      <c r="I45" s="345"/>
      <c r="J45" s="345"/>
      <c r="K45" s="194"/>
    </row>
    <row r="46" spans="2:11" s="1" customFormat="1" ht="12.75" customHeight="1">
      <c r="B46" s="197"/>
      <c r="C46" s="198"/>
      <c r="D46" s="196"/>
      <c r="E46" s="196"/>
      <c r="F46" s="196"/>
      <c r="G46" s="196"/>
      <c r="H46" s="196"/>
      <c r="I46" s="196"/>
      <c r="J46" s="196"/>
      <c r="K46" s="194"/>
    </row>
    <row r="47" spans="2:11" s="1" customFormat="1" ht="15" customHeight="1">
      <c r="B47" s="197"/>
      <c r="C47" s="198"/>
      <c r="D47" s="345" t="s">
        <v>235</v>
      </c>
      <c r="E47" s="345"/>
      <c r="F47" s="345"/>
      <c r="G47" s="345"/>
      <c r="H47" s="345"/>
      <c r="I47" s="345"/>
      <c r="J47" s="345"/>
      <c r="K47" s="194"/>
    </row>
    <row r="48" spans="2:11" s="1" customFormat="1" ht="15" customHeight="1">
      <c r="B48" s="197"/>
      <c r="C48" s="198"/>
      <c r="D48" s="198"/>
      <c r="E48" s="345" t="s">
        <v>236</v>
      </c>
      <c r="F48" s="345"/>
      <c r="G48" s="345"/>
      <c r="H48" s="345"/>
      <c r="I48" s="345"/>
      <c r="J48" s="345"/>
      <c r="K48" s="194"/>
    </row>
    <row r="49" spans="2:11" s="1" customFormat="1" ht="15" customHeight="1">
      <c r="B49" s="197"/>
      <c r="C49" s="198"/>
      <c r="D49" s="198"/>
      <c r="E49" s="345" t="s">
        <v>237</v>
      </c>
      <c r="F49" s="345"/>
      <c r="G49" s="345"/>
      <c r="H49" s="345"/>
      <c r="I49" s="345"/>
      <c r="J49" s="345"/>
      <c r="K49" s="194"/>
    </row>
    <row r="50" spans="2:11" s="1" customFormat="1" ht="15" customHeight="1">
      <c r="B50" s="197"/>
      <c r="C50" s="198"/>
      <c r="D50" s="198"/>
      <c r="E50" s="345" t="s">
        <v>238</v>
      </c>
      <c r="F50" s="345"/>
      <c r="G50" s="345"/>
      <c r="H50" s="345"/>
      <c r="I50" s="345"/>
      <c r="J50" s="345"/>
      <c r="K50" s="194"/>
    </row>
    <row r="51" spans="2:11" s="1" customFormat="1" ht="15" customHeight="1">
      <c r="B51" s="197"/>
      <c r="C51" s="198"/>
      <c r="D51" s="345" t="s">
        <v>239</v>
      </c>
      <c r="E51" s="345"/>
      <c r="F51" s="345"/>
      <c r="G51" s="345"/>
      <c r="H51" s="345"/>
      <c r="I51" s="345"/>
      <c r="J51" s="345"/>
      <c r="K51" s="194"/>
    </row>
    <row r="52" spans="2:11" s="1" customFormat="1" ht="25.5" customHeight="1">
      <c r="B52" s="193"/>
      <c r="C52" s="346" t="s">
        <v>240</v>
      </c>
      <c r="D52" s="346"/>
      <c r="E52" s="346"/>
      <c r="F52" s="346"/>
      <c r="G52" s="346"/>
      <c r="H52" s="346"/>
      <c r="I52" s="346"/>
      <c r="J52" s="346"/>
      <c r="K52" s="194"/>
    </row>
    <row r="53" spans="2:11" s="1" customFormat="1" ht="5.25" customHeight="1">
      <c r="B53" s="193"/>
      <c r="C53" s="195"/>
      <c r="D53" s="195"/>
      <c r="E53" s="195"/>
      <c r="F53" s="195"/>
      <c r="G53" s="195"/>
      <c r="H53" s="195"/>
      <c r="I53" s="195"/>
      <c r="J53" s="195"/>
      <c r="K53" s="194"/>
    </row>
    <row r="54" spans="2:11" s="1" customFormat="1" ht="15" customHeight="1">
      <c r="B54" s="193"/>
      <c r="C54" s="345" t="s">
        <v>241</v>
      </c>
      <c r="D54" s="345"/>
      <c r="E54" s="345"/>
      <c r="F54" s="345"/>
      <c r="G54" s="345"/>
      <c r="H54" s="345"/>
      <c r="I54" s="345"/>
      <c r="J54" s="345"/>
      <c r="K54" s="194"/>
    </row>
    <row r="55" spans="2:11" s="1" customFormat="1" ht="15" customHeight="1">
      <c r="B55" s="193"/>
      <c r="C55" s="345" t="s">
        <v>242</v>
      </c>
      <c r="D55" s="345"/>
      <c r="E55" s="345"/>
      <c r="F55" s="345"/>
      <c r="G55" s="345"/>
      <c r="H55" s="345"/>
      <c r="I55" s="345"/>
      <c r="J55" s="345"/>
      <c r="K55" s="194"/>
    </row>
    <row r="56" spans="2:11" s="1" customFormat="1" ht="12.75" customHeight="1">
      <c r="B56" s="193"/>
      <c r="C56" s="196"/>
      <c r="D56" s="196"/>
      <c r="E56" s="196"/>
      <c r="F56" s="196"/>
      <c r="G56" s="196"/>
      <c r="H56" s="196"/>
      <c r="I56" s="196"/>
      <c r="J56" s="196"/>
      <c r="K56" s="194"/>
    </row>
    <row r="57" spans="2:11" s="1" customFormat="1" ht="15" customHeight="1">
      <c r="B57" s="193"/>
      <c r="C57" s="345" t="s">
        <v>243</v>
      </c>
      <c r="D57" s="345"/>
      <c r="E57" s="345"/>
      <c r="F57" s="345"/>
      <c r="G57" s="345"/>
      <c r="H57" s="345"/>
      <c r="I57" s="345"/>
      <c r="J57" s="345"/>
      <c r="K57" s="194"/>
    </row>
    <row r="58" spans="2:11" s="1" customFormat="1" ht="15" customHeight="1">
      <c r="B58" s="193"/>
      <c r="C58" s="198"/>
      <c r="D58" s="345" t="s">
        <v>244</v>
      </c>
      <c r="E58" s="345"/>
      <c r="F58" s="345"/>
      <c r="G58" s="345"/>
      <c r="H58" s="345"/>
      <c r="I58" s="345"/>
      <c r="J58" s="345"/>
      <c r="K58" s="194"/>
    </row>
    <row r="59" spans="2:11" s="1" customFormat="1" ht="15" customHeight="1">
      <c r="B59" s="193"/>
      <c r="C59" s="198"/>
      <c r="D59" s="345" t="s">
        <v>245</v>
      </c>
      <c r="E59" s="345"/>
      <c r="F59" s="345"/>
      <c r="G59" s="345"/>
      <c r="H59" s="345"/>
      <c r="I59" s="345"/>
      <c r="J59" s="345"/>
      <c r="K59" s="194"/>
    </row>
    <row r="60" spans="2:11" s="1" customFormat="1" ht="15" customHeight="1">
      <c r="B60" s="193"/>
      <c r="C60" s="198"/>
      <c r="D60" s="345" t="s">
        <v>246</v>
      </c>
      <c r="E60" s="345"/>
      <c r="F60" s="345"/>
      <c r="G60" s="345"/>
      <c r="H60" s="345"/>
      <c r="I60" s="345"/>
      <c r="J60" s="345"/>
      <c r="K60" s="194"/>
    </row>
    <row r="61" spans="2:11" s="1" customFormat="1" ht="15" customHeight="1">
      <c r="B61" s="193"/>
      <c r="C61" s="198"/>
      <c r="D61" s="345" t="s">
        <v>247</v>
      </c>
      <c r="E61" s="345"/>
      <c r="F61" s="345"/>
      <c r="G61" s="345"/>
      <c r="H61" s="345"/>
      <c r="I61" s="345"/>
      <c r="J61" s="345"/>
      <c r="K61" s="194"/>
    </row>
    <row r="62" spans="2:11" s="1" customFormat="1" ht="15" customHeight="1">
      <c r="B62" s="193"/>
      <c r="C62" s="198"/>
      <c r="D62" s="348" t="s">
        <v>248</v>
      </c>
      <c r="E62" s="348"/>
      <c r="F62" s="348"/>
      <c r="G62" s="348"/>
      <c r="H62" s="348"/>
      <c r="I62" s="348"/>
      <c r="J62" s="348"/>
      <c r="K62" s="194"/>
    </row>
    <row r="63" spans="2:11" s="1" customFormat="1" ht="15" customHeight="1">
      <c r="B63" s="193"/>
      <c r="C63" s="198"/>
      <c r="D63" s="345" t="s">
        <v>249</v>
      </c>
      <c r="E63" s="345"/>
      <c r="F63" s="345"/>
      <c r="G63" s="345"/>
      <c r="H63" s="345"/>
      <c r="I63" s="345"/>
      <c r="J63" s="345"/>
      <c r="K63" s="194"/>
    </row>
    <row r="64" spans="2:11" s="1" customFormat="1" ht="12.75" customHeight="1">
      <c r="B64" s="193"/>
      <c r="C64" s="198"/>
      <c r="D64" s="198"/>
      <c r="E64" s="201"/>
      <c r="F64" s="198"/>
      <c r="G64" s="198"/>
      <c r="H64" s="198"/>
      <c r="I64" s="198"/>
      <c r="J64" s="198"/>
      <c r="K64" s="194"/>
    </row>
    <row r="65" spans="2:11" s="1" customFormat="1" ht="15" customHeight="1">
      <c r="B65" s="193"/>
      <c r="C65" s="198"/>
      <c r="D65" s="345" t="s">
        <v>250</v>
      </c>
      <c r="E65" s="345"/>
      <c r="F65" s="345"/>
      <c r="G65" s="345"/>
      <c r="H65" s="345"/>
      <c r="I65" s="345"/>
      <c r="J65" s="345"/>
      <c r="K65" s="194"/>
    </row>
    <row r="66" spans="2:11" s="1" customFormat="1" ht="15" customHeight="1">
      <c r="B66" s="193"/>
      <c r="C66" s="198"/>
      <c r="D66" s="348" t="s">
        <v>251</v>
      </c>
      <c r="E66" s="348"/>
      <c r="F66" s="348"/>
      <c r="G66" s="348"/>
      <c r="H66" s="348"/>
      <c r="I66" s="348"/>
      <c r="J66" s="348"/>
      <c r="K66" s="194"/>
    </row>
    <row r="67" spans="2:11" s="1" customFormat="1" ht="15" customHeight="1">
      <c r="B67" s="193"/>
      <c r="C67" s="198"/>
      <c r="D67" s="345" t="s">
        <v>252</v>
      </c>
      <c r="E67" s="345"/>
      <c r="F67" s="345"/>
      <c r="G67" s="345"/>
      <c r="H67" s="345"/>
      <c r="I67" s="345"/>
      <c r="J67" s="345"/>
      <c r="K67" s="194"/>
    </row>
    <row r="68" spans="2:11" s="1" customFormat="1" ht="15" customHeight="1">
      <c r="B68" s="193"/>
      <c r="C68" s="198"/>
      <c r="D68" s="345" t="s">
        <v>253</v>
      </c>
      <c r="E68" s="345"/>
      <c r="F68" s="345"/>
      <c r="G68" s="345"/>
      <c r="H68" s="345"/>
      <c r="I68" s="345"/>
      <c r="J68" s="345"/>
      <c r="K68" s="194"/>
    </row>
    <row r="69" spans="2:11" s="1" customFormat="1" ht="15" customHeight="1">
      <c r="B69" s="193"/>
      <c r="C69" s="198"/>
      <c r="D69" s="345" t="s">
        <v>254</v>
      </c>
      <c r="E69" s="345"/>
      <c r="F69" s="345"/>
      <c r="G69" s="345"/>
      <c r="H69" s="345"/>
      <c r="I69" s="345"/>
      <c r="J69" s="345"/>
      <c r="K69" s="194"/>
    </row>
    <row r="70" spans="2:11" s="1" customFormat="1" ht="15" customHeight="1">
      <c r="B70" s="193"/>
      <c r="C70" s="198"/>
      <c r="D70" s="345" t="s">
        <v>255</v>
      </c>
      <c r="E70" s="345"/>
      <c r="F70" s="345"/>
      <c r="G70" s="345"/>
      <c r="H70" s="345"/>
      <c r="I70" s="345"/>
      <c r="J70" s="345"/>
      <c r="K70" s="194"/>
    </row>
    <row r="71" spans="2:11" s="1" customFormat="1" ht="12.75" customHeight="1">
      <c r="B71" s="202"/>
      <c r="C71" s="203"/>
      <c r="D71" s="203"/>
      <c r="E71" s="203"/>
      <c r="F71" s="203"/>
      <c r="G71" s="203"/>
      <c r="H71" s="203"/>
      <c r="I71" s="203"/>
      <c r="J71" s="203"/>
      <c r="K71" s="204"/>
    </row>
    <row r="72" spans="2:11" s="1" customFormat="1" ht="18.75" customHeight="1">
      <c r="B72" s="205"/>
      <c r="C72" s="205"/>
      <c r="D72" s="205"/>
      <c r="E72" s="205"/>
      <c r="F72" s="205"/>
      <c r="G72" s="205"/>
      <c r="H72" s="205"/>
      <c r="I72" s="205"/>
      <c r="J72" s="205"/>
      <c r="K72" s="206"/>
    </row>
    <row r="73" spans="2:11" s="1" customFormat="1" ht="18.75" customHeight="1">
      <c r="B73" s="206"/>
      <c r="C73" s="206"/>
      <c r="D73" s="206"/>
      <c r="E73" s="206"/>
      <c r="F73" s="206"/>
      <c r="G73" s="206"/>
      <c r="H73" s="206"/>
      <c r="I73" s="206"/>
      <c r="J73" s="206"/>
      <c r="K73" s="206"/>
    </row>
    <row r="74" spans="2:11" s="1" customFormat="1" ht="7.5" customHeight="1">
      <c r="B74" s="207"/>
      <c r="C74" s="208"/>
      <c r="D74" s="208"/>
      <c r="E74" s="208"/>
      <c r="F74" s="208"/>
      <c r="G74" s="208"/>
      <c r="H74" s="208"/>
      <c r="I74" s="208"/>
      <c r="J74" s="208"/>
      <c r="K74" s="209"/>
    </row>
    <row r="75" spans="2:11" s="1" customFormat="1" ht="45" customHeight="1">
      <c r="B75" s="210"/>
      <c r="C75" s="349" t="s">
        <v>256</v>
      </c>
      <c r="D75" s="349"/>
      <c r="E75" s="349"/>
      <c r="F75" s="349"/>
      <c r="G75" s="349"/>
      <c r="H75" s="349"/>
      <c r="I75" s="349"/>
      <c r="J75" s="349"/>
      <c r="K75" s="211"/>
    </row>
    <row r="76" spans="2:11" s="1" customFormat="1" ht="17.25" customHeight="1">
      <c r="B76" s="210"/>
      <c r="C76" s="212" t="s">
        <v>257</v>
      </c>
      <c r="D76" s="212"/>
      <c r="E76" s="212"/>
      <c r="F76" s="212" t="s">
        <v>258</v>
      </c>
      <c r="G76" s="213"/>
      <c r="H76" s="212" t="s">
        <v>53</v>
      </c>
      <c r="I76" s="212" t="s">
        <v>56</v>
      </c>
      <c r="J76" s="212" t="s">
        <v>259</v>
      </c>
      <c r="K76" s="211"/>
    </row>
    <row r="77" spans="2:11" s="1" customFormat="1" ht="17.25" customHeight="1">
      <c r="B77" s="210"/>
      <c r="C77" s="214" t="s">
        <v>260</v>
      </c>
      <c r="D77" s="214"/>
      <c r="E77" s="214"/>
      <c r="F77" s="215" t="s">
        <v>261</v>
      </c>
      <c r="G77" s="216"/>
      <c r="H77" s="214"/>
      <c r="I77" s="214"/>
      <c r="J77" s="214" t="s">
        <v>262</v>
      </c>
      <c r="K77" s="211"/>
    </row>
    <row r="78" spans="2:11" s="1" customFormat="1" ht="5.25" customHeight="1">
      <c r="B78" s="210"/>
      <c r="C78" s="217"/>
      <c r="D78" s="217"/>
      <c r="E78" s="217"/>
      <c r="F78" s="217"/>
      <c r="G78" s="218"/>
      <c r="H78" s="217"/>
      <c r="I78" s="217"/>
      <c r="J78" s="217"/>
      <c r="K78" s="211"/>
    </row>
    <row r="79" spans="2:11" s="1" customFormat="1" ht="15" customHeight="1">
      <c r="B79" s="210"/>
      <c r="C79" s="199" t="s">
        <v>52</v>
      </c>
      <c r="D79" s="219"/>
      <c r="E79" s="219"/>
      <c r="F79" s="220" t="s">
        <v>263</v>
      </c>
      <c r="G79" s="221"/>
      <c r="H79" s="199" t="s">
        <v>264</v>
      </c>
      <c r="I79" s="199" t="s">
        <v>265</v>
      </c>
      <c r="J79" s="199">
        <v>20</v>
      </c>
      <c r="K79" s="211"/>
    </row>
    <row r="80" spans="2:11" s="1" customFormat="1" ht="15" customHeight="1">
      <c r="B80" s="210"/>
      <c r="C80" s="199" t="s">
        <v>266</v>
      </c>
      <c r="D80" s="199"/>
      <c r="E80" s="199"/>
      <c r="F80" s="220" t="s">
        <v>263</v>
      </c>
      <c r="G80" s="221"/>
      <c r="H80" s="199" t="s">
        <v>267</v>
      </c>
      <c r="I80" s="199" t="s">
        <v>265</v>
      </c>
      <c r="J80" s="199">
        <v>120</v>
      </c>
      <c r="K80" s="211"/>
    </row>
    <row r="81" spans="2:11" s="1" customFormat="1" ht="15" customHeight="1">
      <c r="B81" s="222"/>
      <c r="C81" s="199" t="s">
        <v>268</v>
      </c>
      <c r="D81" s="199"/>
      <c r="E81" s="199"/>
      <c r="F81" s="220" t="s">
        <v>269</v>
      </c>
      <c r="G81" s="221"/>
      <c r="H81" s="199" t="s">
        <v>270</v>
      </c>
      <c r="I81" s="199" t="s">
        <v>265</v>
      </c>
      <c r="J81" s="199">
        <v>50</v>
      </c>
      <c r="K81" s="211"/>
    </row>
    <row r="82" spans="2:11" s="1" customFormat="1" ht="15" customHeight="1">
      <c r="B82" s="222"/>
      <c r="C82" s="199" t="s">
        <v>271</v>
      </c>
      <c r="D82" s="199"/>
      <c r="E82" s="199"/>
      <c r="F82" s="220" t="s">
        <v>263</v>
      </c>
      <c r="G82" s="221"/>
      <c r="H82" s="199" t="s">
        <v>272</v>
      </c>
      <c r="I82" s="199" t="s">
        <v>273</v>
      </c>
      <c r="J82" s="199"/>
      <c r="K82" s="211"/>
    </row>
    <row r="83" spans="2:11" s="1" customFormat="1" ht="15" customHeight="1">
      <c r="B83" s="222"/>
      <c r="C83" s="223" t="s">
        <v>274</v>
      </c>
      <c r="D83" s="223"/>
      <c r="E83" s="223"/>
      <c r="F83" s="224" t="s">
        <v>269</v>
      </c>
      <c r="G83" s="223"/>
      <c r="H83" s="223" t="s">
        <v>275</v>
      </c>
      <c r="I83" s="223" t="s">
        <v>265</v>
      </c>
      <c r="J83" s="223">
        <v>15</v>
      </c>
      <c r="K83" s="211"/>
    </row>
    <row r="84" spans="2:11" s="1" customFormat="1" ht="15" customHeight="1">
      <c r="B84" s="222"/>
      <c r="C84" s="223" t="s">
        <v>276</v>
      </c>
      <c r="D84" s="223"/>
      <c r="E84" s="223"/>
      <c r="F84" s="224" t="s">
        <v>269</v>
      </c>
      <c r="G84" s="223"/>
      <c r="H84" s="223" t="s">
        <v>277</v>
      </c>
      <c r="I84" s="223" t="s">
        <v>265</v>
      </c>
      <c r="J84" s="223">
        <v>15</v>
      </c>
      <c r="K84" s="211"/>
    </row>
    <row r="85" spans="2:11" s="1" customFormat="1" ht="15" customHeight="1">
      <c r="B85" s="222"/>
      <c r="C85" s="223" t="s">
        <v>278</v>
      </c>
      <c r="D85" s="223"/>
      <c r="E85" s="223"/>
      <c r="F85" s="224" t="s">
        <v>269</v>
      </c>
      <c r="G85" s="223"/>
      <c r="H85" s="223" t="s">
        <v>279</v>
      </c>
      <c r="I85" s="223" t="s">
        <v>265</v>
      </c>
      <c r="J85" s="223">
        <v>20</v>
      </c>
      <c r="K85" s="211"/>
    </row>
    <row r="86" spans="2:11" s="1" customFormat="1" ht="15" customHeight="1">
      <c r="B86" s="222"/>
      <c r="C86" s="223" t="s">
        <v>280</v>
      </c>
      <c r="D86" s="223"/>
      <c r="E86" s="223"/>
      <c r="F86" s="224" t="s">
        <v>269</v>
      </c>
      <c r="G86" s="223"/>
      <c r="H86" s="223" t="s">
        <v>281</v>
      </c>
      <c r="I86" s="223" t="s">
        <v>265</v>
      </c>
      <c r="J86" s="223">
        <v>20</v>
      </c>
      <c r="K86" s="211"/>
    </row>
    <row r="87" spans="2:11" s="1" customFormat="1" ht="15" customHeight="1">
      <c r="B87" s="222"/>
      <c r="C87" s="199" t="s">
        <v>282</v>
      </c>
      <c r="D87" s="199"/>
      <c r="E87" s="199"/>
      <c r="F87" s="220" t="s">
        <v>269</v>
      </c>
      <c r="G87" s="221"/>
      <c r="H87" s="199" t="s">
        <v>283</v>
      </c>
      <c r="I87" s="199" t="s">
        <v>265</v>
      </c>
      <c r="J87" s="199">
        <v>50</v>
      </c>
      <c r="K87" s="211"/>
    </row>
    <row r="88" spans="2:11" s="1" customFormat="1" ht="15" customHeight="1">
      <c r="B88" s="222"/>
      <c r="C88" s="199" t="s">
        <v>284</v>
      </c>
      <c r="D88" s="199"/>
      <c r="E88" s="199"/>
      <c r="F88" s="220" t="s">
        <v>269</v>
      </c>
      <c r="G88" s="221"/>
      <c r="H88" s="199" t="s">
        <v>285</v>
      </c>
      <c r="I88" s="199" t="s">
        <v>265</v>
      </c>
      <c r="J88" s="199">
        <v>20</v>
      </c>
      <c r="K88" s="211"/>
    </row>
    <row r="89" spans="2:11" s="1" customFormat="1" ht="15" customHeight="1">
      <c r="B89" s="222"/>
      <c r="C89" s="199" t="s">
        <v>286</v>
      </c>
      <c r="D89" s="199"/>
      <c r="E89" s="199"/>
      <c r="F89" s="220" t="s">
        <v>269</v>
      </c>
      <c r="G89" s="221"/>
      <c r="H89" s="199" t="s">
        <v>287</v>
      </c>
      <c r="I89" s="199" t="s">
        <v>265</v>
      </c>
      <c r="J89" s="199">
        <v>20</v>
      </c>
      <c r="K89" s="211"/>
    </row>
    <row r="90" spans="2:11" s="1" customFormat="1" ht="15" customHeight="1">
      <c r="B90" s="222"/>
      <c r="C90" s="199" t="s">
        <v>288</v>
      </c>
      <c r="D90" s="199"/>
      <c r="E90" s="199"/>
      <c r="F90" s="220" t="s">
        <v>269</v>
      </c>
      <c r="G90" s="221"/>
      <c r="H90" s="199" t="s">
        <v>289</v>
      </c>
      <c r="I90" s="199" t="s">
        <v>265</v>
      </c>
      <c r="J90" s="199">
        <v>50</v>
      </c>
      <c r="K90" s="211"/>
    </row>
    <row r="91" spans="2:11" s="1" customFormat="1" ht="15" customHeight="1">
      <c r="B91" s="222"/>
      <c r="C91" s="199" t="s">
        <v>290</v>
      </c>
      <c r="D91" s="199"/>
      <c r="E91" s="199"/>
      <c r="F91" s="220" t="s">
        <v>269</v>
      </c>
      <c r="G91" s="221"/>
      <c r="H91" s="199" t="s">
        <v>290</v>
      </c>
      <c r="I91" s="199" t="s">
        <v>265</v>
      </c>
      <c r="J91" s="199">
        <v>50</v>
      </c>
      <c r="K91" s="211"/>
    </row>
    <row r="92" spans="2:11" s="1" customFormat="1" ht="15" customHeight="1">
      <c r="B92" s="222"/>
      <c r="C92" s="199" t="s">
        <v>291</v>
      </c>
      <c r="D92" s="199"/>
      <c r="E92" s="199"/>
      <c r="F92" s="220" t="s">
        <v>269</v>
      </c>
      <c r="G92" s="221"/>
      <c r="H92" s="199" t="s">
        <v>292</v>
      </c>
      <c r="I92" s="199" t="s">
        <v>265</v>
      </c>
      <c r="J92" s="199">
        <v>255</v>
      </c>
      <c r="K92" s="211"/>
    </row>
    <row r="93" spans="2:11" s="1" customFormat="1" ht="15" customHeight="1">
      <c r="B93" s="222"/>
      <c r="C93" s="199" t="s">
        <v>293</v>
      </c>
      <c r="D93" s="199"/>
      <c r="E93" s="199"/>
      <c r="F93" s="220" t="s">
        <v>263</v>
      </c>
      <c r="G93" s="221"/>
      <c r="H93" s="199" t="s">
        <v>294</v>
      </c>
      <c r="I93" s="199" t="s">
        <v>295</v>
      </c>
      <c r="J93" s="199"/>
      <c r="K93" s="211"/>
    </row>
    <row r="94" spans="2:11" s="1" customFormat="1" ht="15" customHeight="1">
      <c r="B94" s="222"/>
      <c r="C94" s="199" t="s">
        <v>296</v>
      </c>
      <c r="D94" s="199"/>
      <c r="E94" s="199"/>
      <c r="F94" s="220" t="s">
        <v>263</v>
      </c>
      <c r="G94" s="221"/>
      <c r="H94" s="199" t="s">
        <v>297</v>
      </c>
      <c r="I94" s="199" t="s">
        <v>298</v>
      </c>
      <c r="J94" s="199"/>
      <c r="K94" s="211"/>
    </row>
    <row r="95" spans="2:11" s="1" customFormat="1" ht="15" customHeight="1">
      <c r="B95" s="222"/>
      <c r="C95" s="199" t="s">
        <v>299</v>
      </c>
      <c r="D95" s="199"/>
      <c r="E95" s="199"/>
      <c r="F95" s="220" t="s">
        <v>263</v>
      </c>
      <c r="G95" s="221"/>
      <c r="H95" s="199" t="s">
        <v>299</v>
      </c>
      <c r="I95" s="199" t="s">
        <v>298</v>
      </c>
      <c r="J95" s="199"/>
      <c r="K95" s="211"/>
    </row>
    <row r="96" spans="2:11" s="1" customFormat="1" ht="15" customHeight="1">
      <c r="B96" s="222"/>
      <c r="C96" s="199" t="s">
        <v>37</v>
      </c>
      <c r="D96" s="199"/>
      <c r="E96" s="199"/>
      <c r="F96" s="220" t="s">
        <v>263</v>
      </c>
      <c r="G96" s="221"/>
      <c r="H96" s="199" t="s">
        <v>300</v>
      </c>
      <c r="I96" s="199" t="s">
        <v>298</v>
      </c>
      <c r="J96" s="199"/>
      <c r="K96" s="211"/>
    </row>
    <row r="97" spans="2:11" s="1" customFormat="1" ht="15" customHeight="1">
      <c r="B97" s="222"/>
      <c r="C97" s="199" t="s">
        <v>47</v>
      </c>
      <c r="D97" s="199"/>
      <c r="E97" s="199"/>
      <c r="F97" s="220" t="s">
        <v>263</v>
      </c>
      <c r="G97" s="221"/>
      <c r="H97" s="199" t="s">
        <v>301</v>
      </c>
      <c r="I97" s="199" t="s">
        <v>298</v>
      </c>
      <c r="J97" s="199"/>
      <c r="K97" s="211"/>
    </row>
    <row r="98" spans="2:11" s="1" customFormat="1" ht="15" customHeight="1">
      <c r="B98" s="225"/>
      <c r="C98" s="226"/>
      <c r="D98" s="226"/>
      <c r="E98" s="226"/>
      <c r="F98" s="226"/>
      <c r="G98" s="226"/>
      <c r="H98" s="226"/>
      <c r="I98" s="226"/>
      <c r="J98" s="226"/>
      <c r="K98" s="227"/>
    </row>
    <row r="99" spans="2:11" s="1" customFormat="1" ht="18.75" customHeight="1">
      <c r="B99" s="228"/>
      <c r="C99" s="229"/>
      <c r="D99" s="229"/>
      <c r="E99" s="229"/>
      <c r="F99" s="229"/>
      <c r="G99" s="229"/>
      <c r="H99" s="229"/>
      <c r="I99" s="229"/>
      <c r="J99" s="229"/>
      <c r="K99" s="228"/>
    </row>
    <row r="100" spans="2:11" s="1" customFormat="1" ht="18.75" customHeight="1">
      <c r="B100" s="206"/>
      <c r="C100" s="206"/>
      <c r="D100" s="206"/>
      <c r="E100" s="206"/>
      <c r="F100" s="206"/>
      <c r="G100" s="206"/>
      <c r="H100" s="206"/>
      <c r="I100" s="206"/>
      <c r="J100" s="206"/>
      <c r="K100" s="206"/>
    </row>
    <row r="101" spans="2:11" s="1" customFormat="1" ht="7.5" customHeight="1">
      <c r="B101" s="207"/>
      <c r="C101" s="208"/>
      <c r="D101" s="208"/>
      <c r="E101" s="208"/>
      <c r="F101" s="208"/>
      <c r="G101" s="208"/>
      <c r="H101" s="208"/>
      <c r="I101" s="208"/>
      <c r="J101" s="208"/>
      <c r="K101" s="209"/>
    </row>
    <row r="102" spans="2:11" s="1" customFormat="1" ht="45" customHeight="1">
      <c r="B102" s="210"/>
      <c r="C102" s="349" t="s">
        <v>302</v>
      </c>
      <c r="D102" s="349"/>
      <c r="E102" s="349"/>
      <c r="F102" s="349"/>
      <c r="G102" s="349"/>
      <c r="H102" s="349"/>
      <c r="I102" s="349"/>
      <c r="J102" s="349"/>
      <c r="K102" s="211"/>
    </row>
    <row r="103" spans="2:11" s="1" customFormat="1" ht="17.25" customHeight="1">
      <c r="B103" s="210"/>
      <c r="C103" s="212" t="s">
        <v>257</v>
      </c>
      <c r="D103" s="212"/>
      <c r="E103" s="212"/>
      <c r="F103" s="212" t="s">
        <v>258</v>
      </c>
      <c r="G103" s="213"/>
      <c r="H103" s="212" t="s">
        <v>53</v>
      </c>
      <c r="I103" s="212" t="s">
        <v>56</v>
      </c>
      <c r="J103" s="212" t="s">
        <v>259</v>
      </c>
      <c r="K103" s="211"/>
    </row>
    <row r="104" spans="2:11" s="1" customFormat="1" ht="17.25" customHeight="1">
      <c r="B104" s="210"/>
      <c r="C104" s="214" t="s">
        <v>260</v>
      </c>
      <c r="D104" s="214"/>
      <c r="E104" s="214"/>
      <c r="F104" s="215" t="s">
        <v>261</v>
      </c>
      <c r="G104" s="216"/>
      <c r="H104" s="214"/>
      <c r="I104" s="214"/>
      <c r="J104" s="214" t="s">
        <v>262</v>
      </c>
      <c r="K104" s="211"/>
    </row>
    <row r="105" spans="2:11" s="1" customFormat="1" ht="5.25" customHeight="1">
      <c r="B105" s="210"/>
      <c r="C105" s="212"/>
      <c r="D105" s="212"/>
      <c r="E105" s="212"/>
      <c r="F105" s="212"/>
      <c r="G105" s="230"/>
      <c r="H105" s="212"/>
      <c r="I105" s="212"/>
      <c r="J105" s="212"/>
      <c r="K105" s="211"/>
    </row>
    <row r="106" spans="2:11" s="1" customFormat="1" ht="15" customHeight="1">
      <c r="B106" s="210"/>
      <c r="C106" s="199" t="s">
        <v>52</v>
      </c>
      <c r="D106" s="219"/>
      <c r="E106" s="219"/>
      <c r="F106" s="220" t="s">
        <v>263</v>
      </c>
      <c r="G106" s="199"/>
      <c r="H106" s="199" t="s">
        <v>303</v>
      </c>
      <c r="I106" s="199" t="s">
        <v>265</v>
      </c>
      <c r="J106" s="199">
        <v>20</v>
      </c>
      <c r="K106" s="211"/>
    </row>
    <row r="107" spans="2:11" s="1" customFormat="1" ht="15" customHeight="1">
      <c r="B107" s="210"/>
      <c r="C107" s="199" t="s">
        <v>266</v>
      </c>
      <c r="D107" s="199"/>
      <c r="E107" s="199"/>
      <c r="F107" s="220" t="s">
        <v>263</v>
      </c>
      <c r="G107" s="199"/>
      <c r="H107" s="199" t="s">
        <v>303</v>
      </c>
      <c r="I107" s="199" t="s">
        <v>265</v>
      </c>
      <c r="J107" s="199">
        <v>120</v>
      </c>
      <c r="K107" s="211"/>
    </row>
    <row r="108" spans="2:11" s="1" customFormat="1" ht="15" customHeight="1">
      <c r="B108" s="222"/>
      <c r="C108" s="199" t="s">
        <v>268</v>
      </c>
      <c r="D108" s="199"/>
      <c r="E108" s="199"/>
      <c r="F108" s="220" t="s">
        <v>269</v>
      </c>
      <c r="G108" s="199"/>
      <c r="H108" s="199" t="s">
        <v>303</v>
      </c>
      <c r="I108" s="199" t="s">
        <v>265</v>
      </c>
      <c r="J108" s="199">
        <v>50</v>
      </c>
      <c r="K108" s="211"/>
    </row>
    <row r="109" spans="2:11" s="1" customFormat="1" ht="15" customHeight="1">
      <c r="B109" s="222"/>
      <c r="C109" s="199" t="s">
        <v>271</v>
      </c>
      <c r="D109" s="199"/>
      <c r="E109" s="199"/>
      <c r="F109" s="220" t="s">
        <v>263</v>
      </c>
      <c r="G109" s="199"/>
      <c r="H109" s="199" t="s">
        <v>303</v>
      </c>
      <c r="I109" s="199" t="s">
        <v>273</v>
      </c>
      <c r="J109" s="199"/>
      <c r="K109" s="211"/>
    </row>
    <row r="110" spans="2:11" s="1" customFormat="1" ht="15" customHeight="1">
      <c r="B110" s="222"/>
      <c r="C110" s="199" t="s">
        <v>282</v>
      </c>
      <c r="D110" s="199"/>
      <c r="E110" s="199"/>
      <c r="F110" s="220" t="s">
        <v>269</v>
      </c>
      <c r="G110" s="199"/>
      <c r="H110" s="199" t="s">
        <v>303</v>
      </c>
      <c r="I110" s="199" t="s">
        <v>265</v>
      </c>
      <c r="J110" s="199">
        <v>50</v>
      </c>
      <c r="K110" s="211"/>
    </row>
    <row r="111" spans="2:11" s="1" customFormat="1" ht="15" customHeight="1">
      <c r="B111" s="222"/>
      <c r="C111" s="199" t="s">
        <v>290</v>
      </c>
      <c r="D111" s="199"/>
      <c r="E111" s="199"/>
      <c r="F111" s="220" t="s">
        <v>269</v>
      </c>
      <c r="G111" s="199"/>
      <c r="H111" s="199" t="s">
        <v>303</v>
      </c>
      <c r="I111" s="199" t="s">
        <v>265</v>
      </c>
      <c r="J111" s="199">
        <v>50</v>
      </c>
      <c r="K111" s="211"/>
    </row>
    <row r="112" spans="2:11" s="1" customFormat="1" ht="15" customHeight="1">
      <c r="B112" s="222"/>
      <c r="C112" s="199" t="s">
        <v>288</v>
      </c>
      <c r="D112" s="199"/>
      <c r="E112" s="199"/>
      <c r="F112" s="220" t="s">
        <v>269</v>
      </c>
      <c r="G112" s="199"/>
      <c r="H112" s="199" t="s">
        <v>303</v>
      </c>
      <c r="I112" s="199" t="s">
        <v>265</v>
      </c>
      <c r="J112" s="199">
        <v>50</v>
      </c>
      <c r="K112" s="211"/>
    </row>
    <row r="113" spans="2:11" s="1" customFormat="1" ht="15" customHeight="1">
      <c r="B113" s="222"/>
      <c r="C113" s="199" t="s">
        <v>52</v>
      </c>
      <c r="D113" s="199"/>
      <c r="E113" s="199"/>
      <c r="F113" s="220" t="s">
        <v>263</v>
      </c>
      <c r="G113" s="199"/>
      <c r="H113" s="199" t="s">
        <v>304</v>
      </c>
      <c r="I113" s="199" t="s">
        <v>265</v>
      </c>
      <c r="J113" s="199">
        <v>20</v>
      </c>
      <c r="K113" s="211"/>
    </row>
    <row r="114" spans="2:11" s="1" customFormat="1" ht="15" customHeight="1">
      <c r="B114" s="222"/>
      <c r="C114" s="199" t="s">
        <v>305</v>
      </c>
      <c r="D114" s="199"/>
      <c r="E114" s="199"/>
      <c r="F114" s="220" t="s">
        <v>263</v>
      </c>
      <c r="G114" s="199"/>
      <c r="H114" s="199" t="s">
        <v>306</v>
      </c>
      <c r="I114" s="199" t="s">
        <v>265</v>
      </c>
      <c r="J114" s="199">
        <v>120</v>
      </c>
      <c r="K114" s="211"/>
    </row>
    <row r="115" spans="2:11" s="1" customFormat="1" ht="15" customHeight="1">
      <c r="B115" s="222"/>
      <c r="C115" s="199" t="s">
        <v>37</v>
      </c>
      <c r="D115" s="199"/>
      <c r="E115" s="199"/>
      <c r="F115" s="220" t="s">
        <v>263</v>
      </c>
      <c r="G115" s="199"/>
      <c r="H115" s="199" t="s">
        <v>307</v>
      </c>
      <c r="I115" s="199" t="s">
        <v>298</v>
      </c>
      <c r="J115" s="199"/>
      <c r="K115" s="211"/>
    </row>
    <row r="116" spans="2:11" s="1" customFormat="1" ht="15" customHeight="1">
      <c r="B116" s="222"/>
      <c r="C116" s="199" t="s">
        <v>47</v>
      </c>
      <c r="D116" s="199"/>
      <c r="E116" s="199"/>
      <c r="F116" s="220" t="s">
        <v>263</v>
      </c>
      <c r="G116" s="199"/>
      <c r="H116" s="199" t="s">
        <v>308</v>
      </c>
      <c r="I116" s="199" t="s">
        <v>298</v>
      </c>
      <c r="J116" s="199"/>
      <c r="K116" s="211"/>
    </row>
    <row r="117" spans="2:11" s="1" customFormat="1" ht="15" customHeight="1">
      <c r="B117" s="222"/>
      <c r="C117" s="199" t="s">
        <v>56</v>
      </c>
      <c r="D117" s="199"/>
      <c r="E117" s="199"/>
      <c r="F117" s="220" t="s">
        <v>263</v>
      </c>
      <c r="G117" s="199"/>
      <c r="H117" s="199" t="s">
        <v>309</v>
      </c>
      <c r="I117" s="199" t="s">
        <v>310</v>
      </c>
      <c r="J117" s="199"/>
      <c r="K117" s="211"/>
    </row>
    <row r="118" spans="2:11" s="1" customFormat="1" ht="15" customHeight="1">
      <c r="B118" s="225"/>
      <c r="C118" s="231"/>
      <c r="D118" s="231"/>
      <c r="E118" s="231"/>
      <c r="F118" s="231"/>
      <c r="G118" s="231"/>
      <c r="H118" s="231"/>
      <c r="I118" s="231"/>
      <c r="J118" s="231"/>
      <c r="K118" s="227"/>
    </row>
    <row r="119" spans="2:11" s="1" customFormat="1" ht="18.75" customHeight="1">
      <c r="B119" s="232"/>
      <c r="C119" s="233"/>
      <c r="D119" s="233"/>
      <c r="E119" s="233"/>
      <c r="F119" s="234"/>
      <c r="G119" s="233"/>
      <c r="H119" s="233"/>
      <c r="I119" s="233"/>
      <c r="J119" s="233"/>
      <c r="K119" s="232"/>
    </row>
    <row r="120" spans="2:11" s="1" customFormat="1" ht="18.75" customHeight="1">
      <c r="B120" s="206"/>
      <c r="C120" s="206"/>
      <c r="D120" s="206"/>
      <c r="E120" s="206"/>
      <c r="F120" s="206"/>
      <c r="G120" s="206"/>
      <c r="H120" s="206"/>
      <c r="I120" s="206"/>
      <c r="J120" s="206"/>
      <c r="K120" s="206"/>
    </row>
    <row r="121" spans="2:11" s="1" customFormat="1" ht="7.5" customHeight="1">
      <c r="B121" s="235"/>
      <c r="C121" s="236"/>
      <c r="D121" s="236"/>
      <c r="E121" s="236"/>
      <c r="F121" s="236"/>
      <c r="G121" s="236"/>
      <c r="H121" s="236"/>
      <c r="I121" s="236"/>
      <c r="J121" s="236"/>
      <c r="K121" s="237"/>
    </row>
    <row r="122" spans="2:11" s="1" customFormat="1" ht="45" customHeight="1">
      <c r="B122" s="238"/>
      <c r="C122" s="347" t="s">
        <v>311</v>
      </c>
      <c r="D122" s="347"/>
      <c r="E122" s="347"/>
      <c r="F122" s="347"/>
      <c r="G122" s="347"/>
      <c r="H122" s="347"/>
      <c r="I122" s="347"/>
      <c r="J122" s="347"/>
      <c r="K122" s="239"/>
    </row>
    <row r="123" spans="2:11" s="1" customFormat="1" ht="17.25" customHeight="1">
      <c r="B123" s="240"/>
      <c r="C123" s="212" t="s">
        <v>257</v>
      </c>
      <c r="D123" s="212"/>
      <c r="E123" s="212"/>
      <c r="F123" s="212" t="s">
        <v>258</v>
      </c>
      <c r="G123" s="213"/>
      <c r="H123" s="212" t="s">
        <v>53</v>
      </c>
      <c r="I123" s="212" t="s">
        <v>56</v>
      </c>
      <c r="J123" s="212" t="s">
        <v>259</v>
      </c>
      <c r="K123" s="241"/>
    </row>
    <row r="124" spans="2:11" s="1" customFormat="1" ht="17.25" customHeight="1">
      <c r="B124" s="240"/>
      <c r="C124" s="214" t="s">
        <v>260</v>
      </c>
      <c r="D124" s="214"/>
      <c r="E124" s="214"/>
      <c r="F124" s="215" t="s">
        <v>261</v>
      </c>
      <c r="G124" s="216"/>
      <c r="H124" s="214"/>
      <c r="I124" s="214"/>
      <c r="J124" s="214" t="s">
        <v>262</v>
      </c>
      <c r="K124" s="241"/>
    </row>
    <row r="125" spans="2:11" s="1" customFormat="1" ht="5.25" customHeight="1">
      <c r="B125" s="242"/>
      <c r="C125" s="217"/>
      <c r="D125" s="217"/>
      <c r="E125" s="217"/>
      <c r="F125" s="217"/>
      <c r="G125" s="243"/>
      <c r="H125" s="217"/>
      <c r="I125" s="217"/>
      <c r="J125" s="217"/>
      <c r="K125" s="244"/>
    </row>
    <row r="126" spans="2:11" s="1" customFormat="1" ht="15" customHeight="1">
      <c r="B126" s="242"/>
      <c r="C126" s="199" t="s">
        <v>266</v>
      </c>
      <c r="D126" s="219"/>
      <c r="E126" s="219"/>
      <c r="F126" s="220" t="s">
        <v>263</v>
      </c>
      <c r="G126" s="199"/>
      <c r="H126" s="199" t="s">
        <v>303</v>
      </c>
      <c r="I126" s="199" t="s">
        <v>265</v>
      </c>
      <c r="J126" s="199">
        <v>120</v>
      </c>
      <c r="K126" s="245"/>
    </row>
    <row r="127" spans="2:11" s="1" customFormat="1" ht="15" customHeight="1">
      <c r="B127" s="242"/>
      <c r="C127" s="199" t="s">
        <v>312</v>
      </c>
      <c r="D127" s="199"/>
      <c r="E127" s="199"/>
      <c r="F127" s="220" t="s">
        <v>263</v>
      </c>
      <c r="G127" s="199"/>
      <c r="H127" s="199" t="s">
        <v>313</v>
      </c>
      <c r="I127" s="199" t="s">
        <v>265</v>
      </c>
      <c r="J127" s="199" t="s">
        <v>314</v>
      </c>
      <c r="K127" s="245"/>
    </row>
    <row r="128" spans="2:11" s="1" customFormat="1" ht="15" customHeight="1">
      <c r="B128" s="242"/>
      <c r="C128" s="199" t="s">
        <v>211</v>
      </c>
      <c r="D128" s="199"/>
      <c r="E128" s="199"/>
      <c r="F128" s="220" t="s">
        <v>263</v>
      </c>
      <c r="G128" s="199"/>
      <c r="H128" s="199" t="s">
        <v>315</v>
      </c>
      <c r="I128" s="199" t="s">
        <v>265</v>
      </c>
      <c r="J128" s="199" t="s">
        <v>314</v>
      </c>
      <c r="K128" s="245"/>
    </row>
    <row r="129" spans="2:11" s="1" customFormat="1" ht="15" customHeight="1">
      <c r="B129" s="242"/>
      <c r="C129" s="199" t="s">
        <v>274</v>
      </c>
      <c r="D129" s="199"/>
      <c r="E129" s="199"/>
      <c r="F129" s="220" t="s">
        <v>269</v>
      </c>
      <c r="G129" s="199"/>
      <c r="H129" s="199" t="s">
        <v>275</v>
      </c>
      <c r="I129" s="199" t="s">
        <v>265</v>
      </c>
      <c r="J129" s="199">
        <v>15</v>
      </c>
      <c r="K129" s="245"/>
    </row>
    <row r="130" spans="2:11" s="1" customFormat="1" ht="15" customHeight="1">
      <c r="B130" s="242"/>
      <c r="C130" s="223" t="s">
        <v>276</v>
      </c>
      <c r="D130" s="223"/>
      <c r="E130" s="223"/>
      <c r="F130" s="224" t="s">
        <v>269</v>
      </c>
      <c r="G130" s="223"/>
      <c r="H130" s="223" t="s">
        <v>277</v>
      </c>
      <c r="I130" s="223" t="s">
        <v>265</v>
      </c>
      <c r="J130" s="223">
        <v>15</v>
      </c>
      <c r="K130" s="245"/>
    </row>
    <row r="131" spans="2:11" s="1" customFormat="1" ht="15" customHeight="1">
      <c r="B131" s="242"/>
      <c r="C131" s="223" t="s">
        <v>278</v>
      </c>
      <c r="D131" s="223"/>
      <c r="E131" s="223"/>
      <c r="F131" s="224" t="s">
        <v>269</v>
      </c>
      <c r="G131" s="223"/>
      <c r="H131" s="223" t="s">
        <v>279</v>
      </c>
      <c r="I131" s="223" t="s">
        <v>265</v>
      </c>
      <c r="J131" s="223">
        <v>20</v>
      </c>
      <c r="K131" s="245"/>
    </row>
    <row r="132" spans="2:11" s="1" customFormat="1" ht="15" customHeight="1">
      <c r="B132" s="242"/>
      <c r="C132" s="223" t="s">
        <v>280</v>
      </c>
      <c r="D132" s="223"/>
      <c r="E132" s="223"/>
      <c r="F132" s="224" t="s">
        <v>269</v>
      </c>
      <c r="G132" s="223"/>
      <c r="H132" s="223" t="s">
        <v>281</v>
      </c>
      <c r="I132" s="223" t="s">
        <v>265</v>
      </c>
      <c r="J132" s="223">
        <v>20</v>
      </c>
      <c r="K132" s="245"/>
    </row>
    <row r="133" spans="2:11" s="1" customFormat="1" ht="15" customHeight="1">
      <c r="B133" s="242"/>
      <c r="C133" s="199" t="s">
        <v>268</v>
      </c>
      <c r="D133" s="199"/>
      <c r="E133" s="199"/>
      <c r="F133" s="220" t="s">
        <v>269</v>
      </c>
      <c r="G133" s="199"/>
      <c r="H133" s="199" t="s">
        <v>303</v>
      </c>
      <c r="I133" s="199" t="s">
        <v>265</v>
      </c>
      <c r="J133" s="199">
        <v>50</v>
      </c>
      <c r="K133" s="245"/>
    </row>
    <row r="134" spans="2:11" s="1" customFormat="1" ht="15" customHeight="1">
      <c r="B134" s="242"/>
      <c r="C134" s="199" t="s">
        <v>282</v>
      </c>
      <c r="D134" s="199"/>
      <c r="E134" s="199"/>
      <c r="F134" s="220" t="s">
        <v>269</v>
      </c>
      <c r="G134" s="199"/>
      <c r="H134" s="199" t="s">
        <v>303</v>
      </c>
      <c r="I134" s="199" t="s">
        <v>265</v>
      </c>
      <c r="J134" s="199">
        <v>50</v>
      </c>
      <c r="K134" s="245"/>
    </row>
    <row r="135" spans="2:11" s="1" customFormat="1" ht="15" customHeight="1">
      <c r="B135" s="242"/>
      <c r="C135" s="199" t="s">
        <v>288</v>
      </c>
      <c r="D135" s="199"/>
      <c r="E135" s="199"/>
      <c r="F135" s="220" t="s">
        <v>269</v>
      </c>
      <c r="G135" s="199"/>
      <c r="H135" s="199" t="s">
        <v>303</v>
      </c>
      <c r="I135" s="199" t="s">
        <v>265</v>
      </c>
      <c r="J135" s="199">
        <v>50</v>
      </c>
      <c r="K135" s="245"/>
    </row>
    <row r="136" spans="2:11" s="1" customFormat="1" ht="15" customHeight="1">
      <c r="B136" s="242"/>
      <c r="C136" s="199" t="s">
        <v>290</v>
      </c>
      <c r="D136" s="199"/>
      <c r="E136" s="199"/>
      <c r="F136" s="220" t="s">
        <v>269</v>
      </c>
      <c r="G136" s="199"/>
      <c r="H136" s="199" t="s">
        <v>303</v>
      </c>
      <c r="I136" s="199" t="s">
        <v>265</v>
      </c>
      <c r="J136" s="199">
        <v>50</v>
      </c>
      <c r="K136" s="245"/>
    </row>
    <row r="137" spans="2:11" s="1" customFormat="1" ht="15" customHeight="1">
      <c r="B137" s="242"/>
      <c r="C137" s="199" t="s">
        <v>291</v>
      </c>
      <c r="D137" s="199"/>
      <c r="E137" s="199"/>
      <c r="F137" s="220" t="s">
        <v>269</v>
      </c>
      <c r="G137" s="199"/>
      <c r="H137" s="199" t="s">
        <v>316</v>
      </c>
      <c r="I137" s="199" t="s">
        <v>265</v>
      </c>
      <c r="J137" s="199">
        <v>255</v>
      </c>
      <c r="K137" s="245"/>
    </row>
    <row r="138" spans="2:11" s="1" customFormat="1" ht="15" customHeight="1">
      <c r="B138" s="242"/>
      <c r="C138" s="199" t="s">
        <v>293</v>
      </c>
      <c r="D138" s="199"/>
      <c r="E138" s="199"/>
      <c r="F138" s="220" t="s">
        <v>263</v>
      </c>
      <c r="G138" s="199"/>
      <c r="H138" s="199" t="s">
        <v>317</v>
      </c>
      <c r="I138" s="199" t="s">
        <v>295</v>
      </c>
      <c r="J138" s="199"/>
      <c r="K138" s="245"/>
    </row>
    <row r="139" spans="2:11" s="1" customFormat="1" ht="15" customHeight="1">
      <c r="B139" s="242"/>
      <c r="C139" s="199" t="s">
        <v>296</v>
      </c>
      <c r="D139" s="199"/>
      <c r="E139" s="199"/>
      <c r="F139" s="220" t="s">
        <v>263</v>
      </c>
      <c r="G139" s="199"/>
      <c r="H139" s="199" t="s">
        <v>318</v>
      </c>
      <c r="I139" s="199" t="s">
        <v>298</v>
      </c>
      <c r="J139" s="199"/>
      <c r="K139" s="245"/>
    </row>
    <row r="140" spans="2:11" s="1" customFormat="1" ht="15" customHeight="1">
      <c r="B140" s="242"/>
      <c r="C140" s="199" t="s">
        <v>299</v>
      </c>
      <c r="D140" s="199"/>
      <c r="E140" s="199"/>
      <c r="F140" s="220" t="s">
        <v>263</v>
      </c>
      <c r="G140" s="199"/>
      <c r="H140" s="199" t="s">
        <v>299</v>
      </c>
      <c r="I140" s="199" t="s">
        <v>298</v>
      </c>
      <c r="J140" s="199"/>
      <c r="K140" s="245"/>
    </row>
    <row r="141" spans="2:11" s="1" customFormat="1" ht="15" customHeight="1">
      <c r="B141" s="242"/>
      <c r="C141" s="199" t="s">
        <v>37</v>
      </c>
      <c r="D141" s="199"/>
      <c r="E141" s="199"/>
      <c r="F141" s="220" t="s">
        <v>263</v>
      </c>
      <c r="G141" s="199"/>
      <c r="H141" s="199" t="s">
        <v>319</v>
      </c>
      <c r="I141" s="199" t="s">
        <v>298</v>
      </c>
      <c r="J141" s="199"/>
      <c r="K141" s="245"/>
    </row>
    <row r="142" spans="2:11" s="1" customFormat="1" ht="15" customHeight="1">
      <c r="B142" s="242"/>
      <c r="C142" s="199" t="s">
        <v>320</v>
      </c>
      <c r="D142" s="199"/>
      <c r="E142" s="199"/>
      <c r="F142" s="220" t="s">
        <v>263</v>
      </c>
      <c r="G142" s="199"/>
      <c r="H142" s="199" t="s">
        <v>321</v>
      </c>
      <c r="I142" s="199" t="s">
        <v>298</v>
      </c>
      <c r="J142" s="199"/>
      <c r="K142" s="245"/>
    </row>
    <row r="143" spans="2:11" s="1" customFormat="1" ht="15" customHeight="1">
      <c r="B143" s="246"/>
      <c r="C143" s="247"/>
      <c r="D143" s="247"/>
      <c r="E143" s="247"/>
      <c r="F143" s="247"/>
      <c r="G143" s="247"/>
      <c r="H143" s="247"/>
      <c r="I143" s="247"/>
      <c r="J143" s="247"/>
      <c r="K143" s="248"/>
    </row>
    <row r="144" spans="2:11" s="1" customFormat="1" ht="18.75" customHeight="1">
      <c r="B144" s="233"/>
      <c r="C144" s="233"/>
      <c r="D144" s="233"/>
      <c r="E144" s="233"/>
      <c r="F144" s="234"/>
      <c r="G144" s="233"/>
      <c r="H144" s="233"/>
      <c r="I144" s="233"/>
      <c r="J144" s="233"/>
      <c r="K144" s="233"/>
    </row>
    <row r="145" spans="2:11" s="1" customFormat="1" ht="18.75" customHeight="1">
      <c r="B145" s="206"/>
      <c r="C145" s="206"/>
      <c r="D145" s="206"/>
      <c r="E145" s="206"/>
      <c r="F145" s="206"/>
      <c r="G145" s="206"/>
      <c r="H145" s="206"/>
      <c r="I145" s="206"/>
      <c r="J145" s="206"/>
      <c r="K145" s="206"/>
    </row>
    <row r="146" spans="2:11" s="1" customFormat="1" ht="7.5" customHeight="1">
      <c r="B146" s="207"/>
      <c r="C146" s="208"/>
      <c r="D146" s="208"/>
      <c r="E146" s="208"/>
      <c r="F146" s="208"/>
      <c r="G146" s="208"/>
      <c r="H146" s="208"/>
      <c r="I146" s="208"/>
      <c r="J146" s="208"/>
      <c r="K146" s="209"/>
    </row>
    <row r="147" spans="2:11" s="1" customFormat="1" ht="45" customHeight="1">
      <c r="B147" s="210"/>
      <c r="C147" s="349" t="s">
        <v>322</v>
      </c>
      <c r="D147" s="349"/>
      <c r="E147" s="349"/>
      <c r="F147" s="349"/>
      <c r="G147" s="349"/>
      <c r="H147" s="349"/>
      <c r="I147" s="349"/>
      <c r="J147" s="349"/>
      <c r="K147" s="211"/>
    </row>
    <row r="148" spans="2:11" s="1" customFormat="1" ht="17.25" customHeight="1">
      <c r="B148" s="210"/>
      <c r="C148" s="212" t="s">
        <v>257</v>
      </c>
      <c r="D148" s="212"/>
      <c r="E148" s="212"/>
      <c r="F148" s="212" t="s">
        <v>258</v>
      </c>
      <c r="G148" s="213"/>
      <c r="H148" s="212" t="s">
        <v>53</v>
      </c>
      <c r="I148" s="212" t="s">
        <v>56</v>
      </c>
      <c r="J148" s="212" t="s">
        <v>259</v>
      </c>
      <c r="K148" s="211"/>
    </row>
    <row r="149" spans="2:11" s="1" customFormat="1" ht="17.25" customHeight="1">
      <c r="B149" s="210"/>
      <c r="C149" s="214" t="s">
        <v>260</v>
      </c>
      <c r="D149" s="214"/>
      <c r="E149" s="214"/>
      <c r="F149" s="215" t="s">
        <v>261</v>
      </c>
      <c r="G149" s="216"/>
      <c r="H149" s="214"/>
      <c r="I149" s="214"/>
      <c r="J149" s="214" t="s">
        <v>262</v>
      </c>
      <c r="K149" s="211"/>
    </row>
    <row r="150" spans="2:11" s="1" customFormat="1" ht="5.25" customHeight="1">
      <c r="B150" s="222"/>
      <c r="C150" s="217"/>
      <c r="D150" s="217"/>
      <c r="E150" s="217"/>
      <c r="F150" s="217"/>
      <c r="G150" s="218"/>
      <c r="H150" s="217"/>
      <c r="I150" s="217"/>
      <c r="J150" s="217"/>
      <c r="K150" s="245"/>
    </row>
    <row r="151" spans="2:11" s="1" customFormat="1" ht="15" customHeight="1">
      <c r="B151" s="222"/>
      <c r="C151" s="249" t="s">
        <v>266</v>
      </c>
      <c r="D151" s="199"/>
      <c r="E151" s="199"/>
      <c r="F151" s="250" t="s">
        <v>263</v>
      </c>
      <c r="G151" s="199"/>
      <c r="H151" s="249" t="s">
        <v>303</v>
      </c>
      <c r="I151" s="249" t="s">
        <v>265</v>
      </c>
      <c r="J151" s="249">
        <v>120</v>
      </c>
      <c r="K151" s="245"/>
    </row>
    <row r="152" spans="2:11" s="1" customFormat="1" ht="15" customHeight="1">
      <c r="B152" s="222"/>
      <c r="C152" s="249" t="s">
        <v>312</v>
      </c>
      <c r="D152" s="199"/>
      <c r="E152" s="199"/>
      <c r="F152" s="250" t="s">
        <v>263</v>
      </c>
      <c r="G152" s="199"/>
      <c r="H152" s="249" t="s">
        <v>323</v>
      </c>
      <c r="I152" s="249" t="s">
        <v>265</v>
      </c>
      <c r="J152" s="249" t="s">
        <v>314</v>
      </c>
      <c r="K152" s="245"/>
    </row>
    <row r="153" spans="2:11" s="1" customFormat="1" ht="15" customHeight="1">
      <c r="B153" s="222"/>
      <c r="C153" s="249" t="s">
        <v>211</v>
      </c>
      <c r="D153" s="199"/>
      <c r="E153" s="199"/>
      <c r="F153" s="250" t="s">
        <v>263</v>
      </c>
      <c r="G153" s="199"/>
      <c r="H153" s="249" t="s">
        <v>324</v>
      </c>
      <c r="I153" s="249" t="s">
        <v>265</v>
      </c>
      <c r="J153" s="249" t="s">
        <v>314</v>
      </c>
      <c r="K153" s="245"/>
    </row>
    <row r="154" spans="2:11" s="1" customFormat="1" ht="15" customHeight="1">
      <c r="B154" s="222"/>
      <c r="C154" s="249" t="s">
        <v>268</v>
      </c>
      <c r="D154" s="199"/>
      <c r="E154" s="199"/>
      <c r="F154" s="250" t="s">
        <v>269</v>
      </c>
      <c r="G154" s="199"/>
      <c r="H154" s="249" t="s">
        <v>303</v>
      </c>
      <c r="I154" s="249" t="s">
        <v>265</v>
      </c>
      <c r="J154" s="249">
        <v>50</v>
      </c>
      <c r="K154" s="245"/>
    </row>
    <row r="155" spans="2:11" s="1" customFormat="1" ht="15" customHeight="1">
      <c r="B155" s="222"/>
      <c r="C155" s="249" t="s">
        <v>271</v>
      </c>
      <c r="D155" s="199"/>
      <c r="E155" s="199"/>
      <c r="F155" s="250" t="s">
        <v>263</v>
      </c>
      <c r="G155" s="199"/>
      <c r="H155" s="249" t="s">
        <v>303</v>
      </c>
      <c r="I155" s="249" t="s">
        <v>273</v>
      </c>
      <c r="J155" s="249"/>
      <c r="K155" s="245"/>
    </row>
    <row r="156" spans="2:11" s="1" customFormat="1" ht="15" customHeight="1">
      <c r="B156" s="222"/>
      <c r="C156" s="249" t="s">
        <v>282</v>
      </c>
      <c r="D156" s="199"/>
      <c r="E156" s="199"/>
      <c r="F156" s="250" t="s">
        <v>269</v>
      </c>
      <c r="G156" s="199"/>
      <c r="H156" s="249" t="s">
        <v>303</v>
      </c>
      <c r="I156" s="249" t="s">
        <v>265</v>
      </c>
      <c r="J156" s="249">
        <v>50</v>
      </c>
      <c r="K156" s="245"/>
    </row>
    <row r="157" spans="2:11" s="1" customFormat="1" ht="15" customHeight="1">
      <c r="B157" s="222"/>
      <c r="C157" s="249" t="s">
        <v>290</v>
      </c>
      <c r="D157" s="199"/>
      <c r="E157" s="199"/>
      <c r="F157" s="250" t="s">
        <v>269</v>
      </c>
      <c r="G157" s="199"/>
      <c r="H157" s="249" t="s">
        <v>303</v>
      </c>
      <c r="I157" s="249" t="s">
        <v>265</v>
      </c>
      <c r="J157" s="249">
        <v>50</v>
      </c>
      <c r="K157" s="245"/>
    </row>
    <row r="158" spans="2:11" s="1" customFormat="1" ht="15" customHeight="1">
      <c r="B158" s="222"/>
      <c r="C158" s="249" t="s">
        <v>288</v>
      </c>
      <c r="D158" s="199"/>
      <c r="E158" s="199"/>
      <c r="F158" s="250" t="s">
        <v>269</v>
      </c>
      <c r="G158" s="199"/>
      <c r="H158" s="249" t="s">
        <v>303</v>
      </c>
      <c r="I158" s="249" t="s">
        <v>265</v>
      </c>
      <c r="J158" s="249">
        <v>50</v>
      </c>
      <c r="K158" s="245"/>
    </row>
    <row r="159" spans="2:11" s="1" customFormat="1" ht="15" customHeight="1">
      <c r="B159" s="222"/>
      <c r="C159" s="249" t="s">
        <v>92</v>
      </c>
      <c r="D159" s="199"/>
      <c r="E159" s="199"/>
      <c r="F159" s="250" t="s">
        <v>263</v>
      </c>
      <c r="G159" s="199"/>
      <c r="H159" s="249" t="s">
        <v>325</v>
      </c>
      <c r="I159" s="249" t="s">
        <v>265</v>
      </c>
      <c r="J159" s="249" t="s">
        <v>326</v>
      </c>
      <c r="K159" s="245"/>
    </row>
    <row r="160" spans="2:11" s="1" customFormat="1" ht="15" customHeight="1">
      <c r="B160" s="222"/>
      <c r="C160" s="249" t="s">
        <v>327</v>
      </c>
      <c r="D160" s="199"/>
      <c r="E160" s="199"/>
      <c r="F160" s="250" t="s">
        <v>263</v>
      </c>
      <c r="G160" s="199"/>
      <c r="H160" s="249" t="s">
        <v>328</v>
      </c>
      <c r="I160" s="249" t="s">
        <v>298</v>
      </c>
      <c r="J160" s="249"/>
      <c r="K160" s="245"/>
    </row>
    <row r="161" spans="2:11" s="1" customFormat="1" ht="15" customHeight="1">
      <c r="B161" s="251"/>
      <c r="C161" s="231"/>
      <c r="D161" s="231"/>
      <c r="E161" s="231"/>
      <c r="F161" s="231"/>
      <c r="G161" s="231"/>
      <c r="H161" s="231"/>
      <c r="I161" s="231"/>
      <c r="J161" s="231"/>
      <c r="K161" s="252"/>
    </row>
    <row r="162" spans="2:11" s="1" customFormat="1" ht="18.75" customHeight="1">
      <c r="B162" s="233"/>
      <c r="C162" s="243"/>
      <c r="D162" s="243"/>
      <c r="E162" s="243"/>
      <c r="F162" s="253"/>
      <c r="G162" s="243"/>
      <c r="H162" s="243"/>
      <c r="I162" s="243"/>
      <c r="J162" s="243"/>
      <c r="K162" s="233"/>
    </row>
    <row r="163" spans="2:11" s="1" customFormat="1" ht="18.75" customHeight="1">
      <c r="B163" s="206"/>
      <c r="C163" s="206"/>
      <c r="D163" s="206"/>
      <c r="E163" s="206"/>
      <c r="F163" s="206"/>
      <c r="G163" s="206"/>
      <c r="H163" s="206"/>
      <c r="I163" s="206"/>
      <c r="J163" s="206"/>
      <c r="K163" s="206"/>
    </row>
    <row r="164" spans="2:11" s="1" customFormat="1" ht="7.5" customHeight="1">
      <c r="B164" s="188"/>
      <c r="C164" s="189"/>
      <c r="D164" s="189"/>
      <c r="E164" s="189"/>
      <c r="F164" s="189"/>
      <c r="G164" s="189"/>
      <c r="H164" s="189"/>
      <c r="I164" s="189"/>
      <c r="J164" s="189"/>
      <c r="K164" s="190"/>
    </row>
    <row r="165" spans="2:11" s="1" customFormat="1" ht="45" customHeight="1">
      <c r="B165" s="191"/>
      <c r="C165" s="347" t="s">
        <v>329</v>
      </c>
      <c r="D165" s="347"/>
      <c r="E165" s="347"/>
      <c r="F165" s="347"/>
      <c r="G165" s="347"/>
      <c r="H165" s="347"/>
      <c r="I165" s="347"/>
      <c r="J165" s="347"/>
      <c r="K165" s="192"/>
    </row>
    <row r="166" spans="2:11" s="1" customFormat="1" ht="17.25" customHeight="1">
      <c r="B166" s="191"/>
      <c r="C166" s="212" t="s">
        <v>257</v>
      </c>
      <c r="D166" s="212"/>
      <c r="E166" s="212"/>
      <c r="F166" s="212" t="s">
        <v>258</v>
      </c>
      <c r="G166" s="254"/>
      <c r="H166" s="255" t="s">
        <v>53</v>
      </c>
      <c r="I166" s="255" t="s">
        <v>56</v>
      </c>
      <c r="J166" s="212" t="s">
        <v>259</v>
      </c>
      <c r="K166" s="192"/>
    </row>
    <row r="167" spans="2:11" s="1" customFormat="1" ht="17.25" customHeight="1">
      <c r="B167" s="193"/>
      <c r="C167" s="214" t="s">
        <v>260</v>
      </c>
      <c r="D167" s="214"/>
      <c r="E167" s="214"/>
      <c r="F167" s="215" t="s">
        <v>261</v>
      </c>
      <c r="G167" s="256"/>
      <c r="H167" s="257"/>
      <c r="I167" s="257"/>
      <c r="J167" s="214" t="s">
        <v>262</v>
      </c>
      <c r="K167" s="194"/>
    </row>
    <row r="168" spans="2:11" s="1" customFormat="1" ht="5.25" customHeight="1">
      <c r="B168" s="222"/>
      <c r="C168" s="217"/>
      <c r="D168" s="217"/>
      <c r="E168" s="217"/>
      <c r="F168" s="217"/>
      <c r="G168" s="218"/>
      <c r="H168" s="217"/>
      <c r="I168" s="217"/>
      <c r="J168" s="217"/>
      <c r="K168" s="245"/>
    </row>
    <row r="169" spans="2:11" s="1" customFormat="1" ht="15" customHeight="1">
      <c r="B169" s="222"/>
      <c r="C169" s="199" t="s">
        <v>266</v>
      </c>
      <c r="D169" s="199"/>
      <c r="E169" s="199"/>
      <c r="F169" s="220" t="s">
        <v>263</v>
      </c>
      <c r="G169" s="199"/>
      <c r="H169" s="199" t="s">
        <v>303</v>
      </c>
      <c r="I169" s="199" t="s">
        <v>265</v>
      </c>
      <c r="J169" s="199">
        <v>120</v>
      </c>
      <c r="K169" s="245"/>
    </row>
    <row r="170" spans="2:11" s="1" customFormat="1" ht="15" customHeight="1">
      <c r="B170" s="222"/>
      <c r="C170" s="199" t="s">
        <v>312</v>
      </c>
      <c r="D170" s="199"/>
      <c r="E170" s="199"/>
      <c r="F170" s="220" t="s">
        <v>263</v>
      </c>
      <c r="G170" s="199"/>
      <c r="H170" s="199" t="s">
        <v>313</v>
      </c>
      <c r="I170" s="199" t="s">
        <v>265</v>
      </c>
      <c r="J170" s="199" t="s">
        <v>314</v>
      </c>
      <c r="K170" s="245"/>
    </row>
    <row r="171" spans="2:11" s="1" customFormat="1" ht="15" customHeight="1">
      <c r="B171" s="222"/>
      <c r="C171" s="199" t="s">
        <v>211</v>
      </c>
      <c r="D171" s="199"/>
      <c r="E171" s="199"/>
      <c r="F171" s="220" t="s">
        <v>263</v>
      </c>
      <c r="G171" s="199"/>
      <c r="H171" s="199" t="s">
        <v>330</v>
      </c>
      <c r="I171" s="199" t="s">
        <v>265</v>
      </c>
      <c r="J171" s="199" t="s">
        <v>314</v>
      </c>
      <c r="K171" s="245"/>
    </row>
    <row r="172" spans="2:11" s="1" customFormat="1" ht="15" customHeight="1">
      <c r="B172" s="222"/>
      <c r="C172" s="199" t="s">
        <v>268</v>
      </c>
      <c r="D172" s="199"/>
      <c r="E172" s="199"/>
      <c r="F172" s="220" t="s">
        <v>269</v>
      </c>
      <c r="G172" s="199"/>
      <c r="H172" s="199" t="s">
        <v>330</v>
      </c>
      <c r="I172" s="199" t="s">
        <v>265</v>
      </c>
      <c r="J172" s="199">
        <v>50</v>
      </c>
      <c r="K172" s="245"/>
    </row>
    <row r="173" spans="2:11" s="1" customFormat="1" ht="15" customHeight="1">
      <c r="B173" s="222"/>
      <c r="C173" s="199" t="s">
        <v>271</v>
      </c>
      <c r="D173" s="199"/>
      <c r="E173" s="199"/>
      <c r="F173" s="220" t="s">
        <v>263</v>
      </c>
      <c r="G173" s="199"/>
      <c r="H173" s="199" t="s">
        <v>330</v>
      </c>
      <c r="I173" s="199" t="s">
        <v>273</v>
      </c>
      <c r="J173" s="199"/>
      <c r="K173" s="245"/>
    </row>
    <row r="174" spans="2:11" s="1" customFormat="1" ht="15" customHeight="1">
      <c r="B174" s="222"/>
      <c r="C174" s="199" t="s">
        <v>282</v>
      </c>
      <c r="D174" s="199"/>
      <c r="E174" s="199"/>
      <c r="F174" s="220" t="s">
        <v>269</v>
      </c>
      <c r="G174" s="199"/>
      <c r="H174" s="199" t="s">
        <v>330</v>
      </c>
      <c r="I174" s="199" t="s">
        <v>265</v>
      </c>
      <c r="J174" s="199">
        <v>50</v>
      </c>
      <c r="K174" s="245"/>
    </row>
    <row r="175" spans="2:11" s="1" customFormat="1" ht="15" customHeight="1">
      <c r="B175" s="222"/>
      <c r="C175" s="199" t="s">
        <v>290</v>
      </c>
      <c r="D175" s="199"/>
      <c r="E175" s="199"/>
      <c r="F175" s="220" t="s">
        <v>269</v>
      </c>
      <c r="G175" s="199"/>
      <c r="H175" s="199" t="s">
        <v>330</v>
      </c>
      <c r="I175" s="199" t="s">
        <v>265</v>
      </c>
      <c r="J175" s="199">
        <v>50</v>
      </c>
      <c r="K175" s="245"/>
    </row>
    <row r="176" spans="2:11" s="1" customFormat="1" ht="15" customHeight="1">
      <c r="B176" s="222"/>
      <c r="C176" s="199" t="s">
        <v>288</v>
      </c>
      <c r="D176" s="199"/>
      <c r="E176" s="199"/>
      <c r="F176" s="220" t="s">
        <v>269</v>
      </c>
      <c r="G176" s="199"/>
      <c r="H176" s="199" t="s">
        <v>330</v>
      </c>
      <c r="I176" s="199" t="s">
        <v>265</v>
      </c>
      <c r="J176" s="199">
        <v>50</v>
      </c>
      <c r="K176" s="245"/>
    </row>
    <row r="177" spans="2:11" s="1" customFormat="1" ht="15" customHeight="1">
      <c r="B177" s="222"/>
      <c r="C177" s="199" t="s">
        <v>97</v>
      </c>
      <c r="D177" s="199"/>
      <c r="E177" s="199"/>
      <c r="F177" s="220" t="s">
        <v>263</v>
      </c>
      <c r="G177" s="199"/>
      <c r="H177" s="199" t="s">
        <v>331</v>
      </c>
      <c r="I177" s="199" t="s">
        <v>332</v>
      </c>
      <c r="J177" s="199"/>
      <c r="K177" s="245"/>
    </row>
    <row r="178" spans="2:11" s="1" customFormat="1" ht="15" customHeight="1">
      <c r="B178" s="222"/>
      <c r="C178" s="199" t="s">
        <v>56</v>
      </c>
      <c r="D178" s="199"/>
      <c r="E178" s="199"/>
      <c r="F178" s="220" t="s">
        <v>263</v>
      </c>
      <c r="G178" s="199"/>
      <c r="H178" s="199" t="s">
        <v>333</v>
      </c>
      <c r="I178" s="199" t="s">
        <v>334</v>
      </c>
      <c r="J178" s="199">
        <v>1</v>
      </c>
      <c r="K178" s="245"/>
    </row>
    <row r="179" spans="2:11" s="1" customFormat="1" ht="15" customHeight="1">
      <c r="B179" s="222"/>
      <c r="C179" s="199" t="s">
        <v>52</v>
      </c>
      <c r="D179" s="199"/>
      <c r="E179" s="199"/>
      <c r="F179" s="220" t="s">
        <v>263</v>
      </c>
      <c r="G179" s="199"/>
      <c r="H179" s="199" t="s">
        <v>335</v>
      </c>
      <c r="I179" s="199" t="s">
        <v>265</v>
      </c>
      <c r="J179" s="199">
        <v>20</v>
      </c>
      <c r="K179" s="245"/>
    </row>
    <row r="180" spans="2:11" s="1" customFormat="1" ht="15" customHeight="1">
      <c r="B180" s="222"/>
      <c r="C180" s="199" t="s">
        <v>53</v>
      </c>
      <c r="D180" s="199"/>
      <c r="E180" s="199"/>
      <c r="F180" s="220" t="s">
        <v>263</v>
      </c>
      <c r="G180" s="199"/>
      <c r="H180" s="199" t="s">
        <v>336</v>
      </c>
      <c r="I180" s="199" t="s">
        <v>265</v>
      </c>
      <c r="J180" s="199">
        <v>255</v>
      </c>
      <c r="K180" s="245"/>
    </row>
    <row r="181" spans="2:11" s="1" customFormat="1" ht="15" customHeight="1">
      <c r="B181" s="222"/>
      <c r="C181" s="199" t="s">
        <v>98</v>
      </c>
      <c r="D181" s="199"/>
      <c r="E181" s="199"/>
      <c r="F181" s="220" t="s">
        <v>263</v>
      </c>
      <c r="G181" s="199"/>
      <c r="H181" s="199" t="s">
        <v>227</v>
      </c>
      <c r="I181" s="199" t="s">
        <v>265</v>
      </c>
      <c r="J181" s="199">
        <v>10</v>
      </c>
      <c r="K181" s="245"/>
    </row>
    <row r="182" spans="2:11" s="1" customFormat="1" ht="15" customHeight="1">
      <c r="B182" s="222"/>
      <c r="C182" s="199" t="s">
        <v>99</v>
      </c>
      <c r="D182" s="199"/>
      <c r="E182" s="199"/>
      <c r="F182" s="220" t="s">
        <v>263</v>
      </c>
      <c r="G182" s="199"/>
      <c r="H182" s="199" t="s">
        <v>337</v>
      </c>
      <c r="I182" s="199" t="s">
        <v>298</v>
      </c>
      <c r="J182" s="199"/>
      <c r="K182" s="245"/>
    </row>
    <row r="183" spans="2:11" s="1" customFormat="1" ht="15" customHeight="1">
      <c r="B183" s="222"/>
      <c r="C183" s="199" t="s">
        <v>338</v>
      </c>
      <c r="D183" s="199"/>
      <c r="E183" s="199"/>
      <c r="F183" s="220" t="s">
        <v>263</v>
      </c>
      <c r="G183" s="199"/>
      <c r="H183" s="199" t="s">
        <v>339</v>
      </c>
      <c r="I183" s="199" t="s">
        <v>298</v>
      </c>
      <c r="J183" s="199"/>
      <c r="K183" s="245"/>
    </row>
    <row r="184" spans="2:11" s="1" customFormat="1" ht="15" customHeight="1">
      <c r="B184" s="222"/>
      <c r="C184" s="199" t="s">
        <v>327</v>
      </c>
      <c r="D184" s="199"/>
      <c r="E184" s="199"/>
      <c r="F184" s="220" t="s">
        <v>263</v>
      </c>
      <c r="G184" s="199"/>
      <c r="H184" s="199" t="s">
        <v>340</v>
      </c>
      <c r="I184" s="199" t="s">
        <v>298</v>
      </c>
      <c r="J184" s="199"/>
      <c r="K184" s="245"/>
    </row>
    <row r="185" spans="2:11" s="1" customFormat="1" ht="15" customHeight="1">
      <c r="B185" s="222"/>
      <c r="C185" s="199" t="s">
        <v>101</v>
      </c>
      <c r="D185" s="199"/>
      <c r="E185" s="199"/>
      <c r="F185" s="220" t="s">
        <v>269</v>
      </c>
      <c r="G185" s="199"/>
      <c r="H185" s="199" t="s">
        <v>341</v>
      </c>
      <c r="I185" s="199" t="s">
        <v>265</v>
      </c>
      <c r="J185" s="199">
        <v>50</v>
      </c>
      <c r="K185" s="245"/>
    </row>
    <row r="186" spans="2:11" s="1" customFormat="1" ht="15" customHeight="1">
      <c r="B186" s="222"/>
      <c r="C186" s="199" t="s">
        <v>342</v>
      </c>
      <c r="D186" s="199"/>
      <c r="E186" s="199"/>
      <c r="F186" s="220" t="s">
        <v>269</v>
      </c>
      <c r="G186" s="199"/>
      <c r="H186" s="199" t="s">
        <v>343</v>
      </c>
      <c r="I186" s="199" t="s">
        <v>344</v>
      </c>
      <c r="J186" s="199"/>
      <c r="K186" s="245"/>
    </row>
    <row r="187" spans="2:11" s="1" customFormat="1" ht="15" customHeight="1">
      <c r="B187" s="222"/>
      <c r="C187" s="199" t="s">
        <v>345</v>
      </c>
      <c r="D187" s="199"/>
      <c r="E187" s="199"/>
      <c r="F187" s="220" t="s">
        <v>269</v>
      </c>
      <c r="G187" s="199"/>
      <c r="H187" s="199" t="s">
        <v>346</v>
      </c>
      <c r="I187" s="199" t="s">
        <v>344</v>
      </c>
      <c r="J187" s="199"/>
      <c r="K187" s="245"/>
    </row>
    <row r="188" spans="2:11" s="1" customFormat="1" ht="15" customHeight="1">
      <c r="B188" s="222"/>
      <c r="C188" s="199" t="s">
        <v>347</v>
      </c>
      <c r="D188" s="199"/>
      <c r="E188" s="199"/>
      <c r="F188" s="220" t="s">
        <v>269</v>
      </c>
      <c r="G188" s="199"/>
      <c r="H188" s="199" t="s">
        <v>348</v>
      </c>
      <c r="I188" s="199" t="s">
        <v>344</v>
      </c>
      <c r="J188" s="199"/>
      <c r="K188" s="245"/>
    </row>
    <row r="189" spans="2:11" s="1" customFormat="1" ht="15" customHeight="1">
      <c r="B189" s="222"/>
      <c r="C189" s="258" t="s">
        <v>349</v>
      </c>
      <c r="D189" s="199"/>
      <c r="E189" s="199"/>
      <c r="F189" s="220" t="s">
        <v>269</v>
      </c>
      <c r="G189" s="199"/>
      <c r="H189" s="199" t="s">
        <v>350</v>
      </c>
      <c r="I189" s="199" t="s">
        <v>351</v>
      </c>
      <c r="J189" s="259" t="s">
        <v>352</v>
      </c>
      <c r="K189" s="245"/>
    </row>
    <row r="190" spans="2:11" s="13" customFormat="1" ht="15" customHeight="1">
      <c r="B190" s="260"/>
      <c r="C190" s="261" t="s">
        <v>353</v>
      </c>
      <c r="D190" s="262"/>
      <c r="E190" s="262"/>
      <c r="F190" s="263" t="s">
        <v>269</v>
      </c>
      <c r="G190" s="262"/>
      <c r="H190" s="262" t="s">
        <v>354</v>
      </c>
      <c r="I190" s="262" t="s">
        <v>351</v>
      </c>
      <c r="J190" s="264" t="s">
        <v>352</v>
      </c>
      <c r="K190" s="265"/>
    </row>
    <row r="191" spans="2:11" s="1" customFormat="1" ht="15" customHeight="1">
      <c r="B191" s="222"/>
      <c r="C191" s="258" t="s">
        <v>41</v>
      </c>
      <c r="D191" s="199"/>
      <c r="E191" s="199"/>
      <c r="F191" s="220" t="s">
        <v>263</v>
      </c>
      <c r="G191" s="199"/>
      <c r="H191" s="196" t="s">
        <v>355</v>
      </c>
      <c r="I191" s="199" t="s">
        <v>356</v>
      </c>
      <c r="J191" s="199"/>
      <c r="K191" s="245"/>
    </row>
    <row r="192" spans="2:11" s="1" customFormat="1" ht="15" customHeight="1">
      <c r="B192" s="222"/>
      <c r="C192" s="258" t="s">
        <v>357</v>
      </c>
      <c r="D192" s="199"/>
      <c r="E192" s="199"/>
      <c r="F192" s="220" t="s">
        <v>263</v>
      </c>
      <c r="G192" s="199"/>
      <c r="H192" s="199" t="s">
        <v>358</v>
      </c>
      <c r="I192" s="199" t="s">
        <v>298</v>
      </c>
      <c r="J192" s="199"/>
      <c r="K192" s="245"/>
    </row>
    <row r="193" spans="2:11" s="1" customFormat="1" ht="15" customHeight="1">
      <c r="B193" s="222"/>
      <c r="C193" s="258" t="s">
        <v>359</v>
      </c>
      <c r="D193" s="199"/>
      <c r="E193" s="199"/>
      <c r="F193" s="220" t="s">
        <v>263</v>
      </c>
      <c r="G193" s="199"/>
      <c r="H193" s="199" t="s">
        <v>360</v>
      </c>
      <c r="I193" s="199" t="s">
        <v>298</v>
      </c>
      <c r="J193" s="199"/>
      <c r="K193" s="245"/>
    </row>
    <row r="194" spans="2:11" s="1" customFormat="1" ht="15" customHeight="1">
      <c r="B194" s="222"/>
      <c r="C194" s="258" t="s">
        <v>361</v>
      </c>
      <c r="D194" s="199"/>
      <c r="E194" s="199"/>
      <c r="F194" s="220" t="s">
        <v>269</v>
      </c>
      <c r="G194" s="199"/>
      <c r="H194" s="199" t="s">
        <v>362</v>
      </c>
      <c r="I194" s="199" t="s">
        <v>298</v>
      </c>
      <c r="J194" s="199"/>
      <c r="K194" s="245"/>
    </row>
    <row r="195" spans="2:11" s="1" customFormat="1" ht="15" customHeight="1">
      <c r="B195" s="251"/>
      <c r="C195" s="266"/>
      <c r="D195" s="231"/>
      <c r="E195" s="231"/>
      <c r="F195" s="231"/>
      <c r="G195" s="231"/>
      <c r="H195" s="231"/>
      <c r="I195" s="231"/>
      <c r="J195" s="231"/>
      <c r="K195" s="252"/>
    </row>
    <row r="196" spans="2:11" s="1" customFormat="1" ht="18.75" customHeight="1">
      <c r="B196" s="233"/>
      <c r="C196" s="243"/>
      <c r="D196" s="243"/>
      <c r="E196" s="243"/>
      <c r="F196" s="253"/>
      <c r="G196" s="243"/>
      <c r="H196" s="243"/>
      <c r="I196" s="243"/>
      <c r="J196" s="243"/>
      <c r="K196" s="233"/>
    </row>
    <row r="197" spans="2:11" s="1" customFormat="1" ht="18.75" customHeight="1">
      <c r="B197" s="233"/>
      <c r="C197" s="243"/>
      <c r="D197" s="243"/>
      <c r="E197" s="243"/>
      <c r="F197" s="253"/>
      <c r="G197" s="243"/>
      <c r="H197" s="243"/>
      <c r="I197" s="243"/>
      <c r="J197" s="243"/>
      <c r="K197" s="233"/>
    </row>
    <row r="198" spans="2:11" s="1" customFormat="1" ht="18.75" customHeight="1">
      <c r="B198" s="206"/>
      <c r="C198" s="206"/>
      <c r="D198" s="206"/>
      <c r="E198" s="206"/>
      <c r="F198" s="206"/>
      <c r="G198" s="206"/>
      <c r="H198" s="206"/>
      <c r="I198" s="206"/>
      <c r="J198" s="206"/>
      <c r="K198" s="206"/>
    </row>
    <row r="199" spans="2:11" s="1" customFormat="1" ht="13.5">
      <c r="B199" s="188"/>
      <c r="C199" s="189"/>
      <c r="D199" s="189"/>
      <c r="E199" s="189"/>
      <c r="F199" s="189"/>
      <c r="G199" s="189"/>
      <c r="H199" s="189"/>
      <c r="I199" s="189"/>
      <c r="J199" s="189"/>
      <c r="K199" s="190"/>
    </row>
    <row r="200" spans="2:11" s="1" customFormat="1" ht="21">
      <c r="B200" s="191"/>
      <c r="C200" s="347" t="s">
        <v>363</v>
      </c>
      <c r="D200" s="347"/>
      <c r="E200" s="347"/>
      <c r="F200" s="347"/>
      <c r="G200" s="347"/>
      <c r="H200" s="347"/>
      <c r="I200" s="347"/>
      <c r="J200" s="347"/>
      <c r="K200" s="192"/>
    </row>
    <row r="201" spans="2:11" s="1" customFormat="1" ht="25.5" customHeight="1">
      <c r="B201" s="191"/>
      <c r="C201" s="267" t="s">
        <v>364</v>
      </c>
      <c r="D201" s="267"/>
      <c r="E201" s="267"/>
      <c r="F201" s="267" t="s">
        <v>365</v>
      </c>
      <c r="G201" s="268"/>
      <c r="H201" s="350" t="s">
        <v>366</v>
      </c>
      <c r="I201" s="350"/>
      <c r="J201" s="350"/>
      <c r="K201" s="192"/>
    </row>
    <row r="202" spans="2:11" s="1" customFormat="1" ht="5.25" customHeight="1">
      <c r="B202" s="222"/>
      <c r="C202" s="217"/>
      <c r="D202" s="217"/>
      <c r="E202" s="217"/>
      <c r="F202" s="217"/>
      <c r="G202" s="243"/>
      <c r="H202" s="217"/>
      <c r="I202" s="217"/>
      <c r="J202" s="217"/>
      <c r="K202" s="245"/>
    </row>
    <row r="203" spans="2:11" s="1" customFormat="1" ht="15" customHeight="1">
      <c r="B203" s="222"/>
      <c r="C203" s="199" t="s">
        <v>356</v>
      </c>
      <c r="D203" s="199"/>
      <c r="E203" s="199"/>
      <c r="F203" s="220" t="s">
        <v>42</v>
      </c>
      <c r="G203" s="199"/>
      <c r="H203" s="351" t="s">
        <v>367</v>
      </c>
      <c r="I203" s="351"/>
      <c r="J203" s="351"/>
      <c r="K203" s="245"/>
    </row>
    <row r="204" spans="2:11" s="1" customFormat="1" ht="15" customHeight="1">
      <c r="B204" s="222"/>
      <c r="C204" s="199"/>
      <c r="D204" s="199"/>
      <c r="E204" s="199"/>
      <c r="F204" s="220" t="s">
        <v>43</v>
      </c>
      <c r="G204" s="199"/>
      <c r="H204" s="351" t="s">
        <v>368</v>
      </c>
      <c r="I204" s="351"/>
      <c r="J204" s="351"/>
      <c r="K204" s="245"/>
    </row>
    <row r="205" spans="2:11" s="1" customFormat="1" ht="15" customHeight="1">
      <c r="B205" s="222"/>
      <c r="C205" s="199"/>
      <c r="D205" s="199"/>
      <c r="E205" s="199"/>
      <c r="F205" s="220" t="s">
        <v>46</v>
      </c>
      <c r="G205" s="199"/>
      <c r="H205" s="351" t="s">
        <v>369</v>
      </c>
      <c r="I205" s="351"/>
      <c r="J205" s="351"/>
      <c r="K205" s="245"/>
    </row>
    <row r="206" spans="2:11" s="1" customFormat="1" ht="15" customHeight="1">
      <c r="B206" s="222"/>
      <c r="C206" s="199"/>
      <c r="D206" s="199"/>
      <c r="E206" s="199"/>
      <c r="F206" s="220" t="s">
        <v>44</v>
      </c>
      <c r="G206" s="199"/>
      <c r="H206" s="351" t="s">
        <v>370</v>
      </c>
      <c r="I206" s="351"/>
      <c r="J206" s="351"/>
      <c r="K206" s="245"/>
    </row>
    <row r="207" spans="2:11" s="1" customFormat="1" ht="15" customHeight="1">
      <c r="B207" s="222"/>
      <c r="C207" s="199"/>
      <c r="D207" s="199"/>
      <c r="E207" s="199"/>
      <c r="F207" s="220" t="s">
        <v>45</v>
      </c>
      <c r="G207" s="199"/>
      <c r="H207" s="351" t="s">
        <v>371</v>
      </c>
      <c r="I207" s="351"/>
      <c r="J207" s="351"/>
      <c r="K207" s="245"/>
    </row>
    <row r="208" spans="2:11" s="1" customFormat="1" ht="15" customHeight="1">
      <c r="B208" s="222"/>
      <c r="C208" s="199"/>
      <c r="D208" s="199"/>
      <c r="E208" s="199"/>
      <c r="F208" s="220"/>
      <c r="G208" s="199"/>
      <c r="H208" s="199"/>
      <c r="I208" s="199"/>
      <c r="J208" s="199"/>
      <c r="K208" s="245"/>
    </row>
    <row r="209" spans="2:11" s="1" customFormat="1" ht="15" customHeight="1">
      <c r="B209" s="222"/>
      <c r="C209" s="199" t="s">
        <v>310</v>
      </c>
      <c r="D209" s="199"/>
      <c r="E209" s="199"/>
      <c r="F209" s="220" t="s">
        <v>78</v>
      </c>
      <c r="G209" s="199"/>
      <c r="H209" s="351" t="s">
        <v>372</v>
      </c>
      <c r="I209" s="351"/>
      <c r="J209" s="351"/>
      <c r="K209" s="245"/>
    </row>
    <row r="210" spans="2:11" s="1" customFormat="1" ht="15" customHeight="1">
      <c r="B210" s="222"/>
      <c r="C210" s="199"/>
      <c r="D210" s="199"/>
      <c r="E210" s="199"/>
      <c r="F210" s="220" t="s">
        <v>207</v>
      </c>
      <c r="G210" s="199"/>
      <c r="H210" s="351" t="s">
        <v>208</v>
      </c>
      <c r="I210" s="351"/>
      <c r="J210" s="351"/>
      <c r="K210" s="245"/>
    </row>
    <row r="211" spans="2:11" s="1" customFormat="1" ht="15" customHeight="1">
      <c r="B211" s="222"/>
      <c r="C211" s="199"/>
      <c r="D211" s="199"/>
      <c r="E211" s="199"/>
      <c r="F211" s="220" t="s">
        <v>205</v>
      </c>
      <c r="G211" s="199"/>
      <c r="H211" s="351" t="s">
        <v>373</v>
      </c>
      <c r="I211" s="351"/>
      <c r="J211" s="351"/>
      <c r="K211" s="245"/>
    </row>
    <row r="212" spans="2:11" s="1" customFormat="1" ht="15" customHeight="1">
      <c r="B212" s="269"/>
      <c r="C212" s="199"/>
      <c r="D212" s="199"/>
      <c r="E212" s="199"/>
      <c r="F212" s="220" t="s">
        <v>209</v>
      </c>
      <c r="G212" s="258"/>
      <c r="H212" s="352" t="s">
        <v>210</v>
      </c>
      <c r="I212" s="352"/>
      <c r="J212" s="352"/>
      <c r="K212" s="270"/>
    </row>
    <row r="213" spans="2:11" s="1" customFormat="1" ht="15" customHeight="1">
      <c r="B213" s="269"/>
      <c r="C213" s="199"/>
      <c r="D213" s="199"/>
      <c r="E213" s="199"/>
      <c r="F213" s="220" t="s">
        <v>109</v>
      </c>
      <c r="G213" s="258"/>
      <c r="H213" s="352" t="s">
        <v>374</v>
      </c>
      <c r="I213" s="352"/>
      <c r="J213" s="352"/>
      <c r="K213" s="270"/>
    </row>
    <row r="214" spans="2:11" s="1" customFormat="1" ht="15" customHeight="1">
      <c r="B214" s="269"/>
      <c r="C214" s="199"/>
      <c r="D214" s="199"/>
      <c r="E214" s="199"/>
      <c r="F214" s="220"/>
      <c r="G214" s="258"/>
      <c r="H214" s="249"/>
      <c r="I214" s="249"/>
      <c r="J214" s="249"/>
      <c r="K214" s="270"/>
    </row>
    <row r="215" spans="2:11" s="1" customFormat="1" ht="15" customHeight="1">
      <c r="B215" s="269"/>
      <c r="C215" s="199" t="s">
        <v>334</v>
      </c>
      <c r="D215" s="199"/>
      <c r="E215" s="199"/>
      <c r="F215" s="220">
        <v>1</v>
      </c>
      <c r="G215" s="258"/>
      <c r="H215" s="352" t="s">
        <v>375</v>
      </c>
      <c r="I215" s="352"/>
      <c r="J215" s="352"/>
      <c r="K215" s="270"/>
    </row>
    <row r="216" spans="2:11" s="1" customFormat="1" ht="15" customHeight="1">
      <c r="B216" s="269"/>
      <c r="C216" s="199"/>
      <c r="D216" s="199"/>
      <c r="E216" s="199"/>
      <c r="F216" s="220">
        <v>2</v>
      </c>
      <c r="G216" s="258"/>
      <c r="H216" s="352" t="s">
        <v>376</v>
      </c>
      <c r="I216" s="352"/>
      <c r="J216" s="352"/>
      <c r="K216" s="270"/>
    </row>
    <row r="217" spans="2:11" s="1" customFormat="1" ht="15" customHeight="1">
      <c r="B217" s="269"/>
      <c r="C217" s="199"/>
      <c r="D217" s="199"/>
      <c r="E217" s="199"/>
      <c r="F217" s="220">
        <v>3</v>
      </c>
      <c r="G217" s="258"/>
      <c r="H217" s="352" t="s">
        <v>377</v>
      </c>
      <c r="I217" s="352"/>
      <c r="J217" s="352"/>
      <c r="K217" s="270"/>
    </row>
    <row r="218" spans="2:11" s="1" customFormat="1" ht="15" customHeight="1">
      <c r="B218" s="269"/>
      <c r="C218" s="199"/>
      <c r="D218" s="199"/>
      <c r="E218" s="199"/>
      <c r="F218" s="220">
        <v>4</v>
      </c>
      <c r="G218" s="258"/>
      <c r="H218" s="352" t="s">
        <v>378</v>
      </c>
      <c r="I218" s="352"/>
      <c r="J218" s="352"/>
      <c r="K218" s="270"/>
    </row>
    <row r="219" spans="2:11" s="1" customFormat="1" ht="12.75" customHeight="1">
      <c r="B219" s="271"/>
      <c r="C219" s="272"/>
      <c r="D219" s="272"/>
      <c r="E219" s="272"/>
      <c r="F219" s="272"/>
      <c r="G219" s="272"/>
      <c r="H219" s="272"/>
      <c r="I219" s="272"/>
      <c r="J219" s="272"/>
      <c r="K219" s="273"/>
    </row>
  </sheetData>
  <sheetProtection formatCells="0" formatColumns="0" formatRows="0" insertColumns="0" insertRows="0" insertHyperlinks="0" deleteColumns="0" deleteRows="0" sort="0" autoFilter="0" pivotTables="0"/>
  <mergeCells count="77">
    <mergeCell ref="H217:J217"/>
    <mergeCell ref="H218:J218"/>
    <mergeCell ref="H216:J216"/>
    <mergeCell ref="H213:J213"/>
    <mergeCell ref="H212:J212"/>
    <mergeCell ref="H206:J206"/>
    <mergeCell ref="H207:J207"/>
    <mergeCell ref="H209:J209"/>
    <mergeCell ref="H211:J211"/>
    <mergeCell ref="H215:J215"/>
    <mergeCell ref="H210:J210"/>
    <mergeCell ref="C200:J200"/>
    <mergeCell ref="H201:J201"/>
    <mergeCell ref="H203:J203"/>
    <mergeCell ref="H204:J204"/>
    <mergeCell ref="H205:J205"/>
    <mergeCell ref="C75:J75"/>
    <mergeCell ref="C102:J102"/>
    <mergeCell ref="C122:J122"/>
    <mergeCell ref="C147:J147"/>
    <mergeCell ref="C165:J165"/>
    <mergeCell ref="D66:J66"/>
    <mergeCell ref="D67:J67"/>
    <mergeCell ref="D68:J68"/>
    <mergeCell ref="D69:J69"/>
    <mergeCell ref="D70:J70"/>
    <mergeCell ref="D60:J60"/>
    <mergeCell ref="D61:J61"/>
    <mergeCell ref="D62:J62"/>
    <mergeCell ref="D63:J63"/>
    <mergeCell ref="D65:J65"/>
    <mergeCell ref="C54:J54"/>
    <mergeCell ref="C55:J55"/>
    <mergeCell ref="C57:J57"/>
    <mergeCell ref="D58:J58"/>
    <mergeCell ref="D59:J59"/>
    <mergeCell ref="F23:J23"/>
    <mergeCell ref="C25:J25"/>
    <mergeCell ref="C26:J26"/>
    <mergeCell ref="D27:J27"/>
    <mergeCell ref="D28:J28"/>
    <mergeCell ref="C52:J52"/>
    <mergeCell ref="C3:J3"/>
    <mergeCell ref="C4:J4"/>
    <mergeCell ref="C6:J6"/>
    <mergeCell ref="C7:J7"/>
    <mergeCell ref="C9:J9"/>
    <mergeCell ref="D10:J10"/>
    <mergeCell ref="D11:J11"/>
    <mergeCell ref="D15:J15"/>
    <mergeCell ref="D16:J16"/>
    <mergeCell ref="D17:J17"/>
    <mergeCell ref="F18:J18"/>
    <mergeCell ref="F19:J19"/>
    <mergeCell ref="F20:J20"/>
    <mergeCell ref="F21:J21"/>
    <mergeCell ref="F22:J22"/>
    <mergeCell ref="D47:J47"/>
    <mergeCell ref="E48:J48"/>
    <mergeCell ref="E49:J49"/>
    <mergeCell ref="E50:J50"/>
    <mergeCell ref="D51:J51"/>
    <mergeCell ref="G41:J41"/>
    <mergeCell ref="G42:J42"/>
    <mergeCell ref="G43:J43"/>
    <mergeCell ref="G44:J44"/>
    <mergeCell ref="G45:J45"/>
    <mergeCell ref="G36:J36"/>
    <mergeCell ref="G37:J37"/>
    <mergeCell ref="G38:J38"/>
    <mergeCell ref="G39:J39"/>
    <mergeCell ref="G40:J40"/>
    <mergeCell ref="D30:J30"/>
    <mergeCell ref="D31:J31"/>
    <mergeCell ref="D33:J33"/>
    <mergeCell ref="D34:J34"/>
    <mergeCell ref="D35:J35"/>
  </mergeCells>
  <pageMargins left="0.59027779999999996" right="0.59027779999999996" top="0.59027779999999996" bottom="0.59027779999999996" header="0" footer="0"/>
  <pageSetup paperSize="9" scale="77"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5</vt:i4>
      </vt:variant>
      <vt:variant>
        <vt:lpstr>Pojmenované oblasti</vt:lpstr>
      </vt:variant>
      <vt:variant>
        <vt:i4>9</vt:i4>
      </vt:variant>
    </vt:vector>
  </HeadingPairs>
  <TitlesOfParts>
    <vt:vector size="14" baseType="lpstr">
      <vt:lpstr>Rekapitulace stavby</vt:lpstr>
      <vt:lpstr>01 - Nábytek</vt:lpstr>
      <vt:lpstr>02 - IT vybavení</vt:lpstr>
      <vt:lpstr>03 - Pomůcky</vt:lpstr>
      <vt:lpstr>Pokyny pro vyplnění</vt:lpstr>
      <vt:lpstr>'01 - Nábytek'!Názvy_tisku</vt:lpstr>
      <vt:lpstr>'02 - IT vybavení'!Názvy_tisku</vt:lpstr>
      <vt:lpstr>'03 - Pomůcky'!Názvy_tisku</vt:lpstr>
      <vt:lpstr>'Rekapitulace stavby'!Názvy_tisku</vt:lpstr>
      <vt:lpstr>'01 - Nábytek'!Oblast_tisku</vt:lpstr>
      <vt:lpstr>'02 - IT vybavení'!Oblast_tisku</vt:lpstr>
      <vt:lpstr>'03 - Pomůcky'!Oblast_tisku</vt:lpstr>
      <vt:lpstr>'Pokyny pro vyplnění'!Oblast_tisku</vt:lpstr>
      <vt:lpstr>'Rekapitulace stavby'!Oblast_tisku</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DESKTOP-473U3HR\Michal</dc:creator>
  <cp:lastModifiedBy>Benešová, Lenka</cp:lastModifiedBy>
  <cp:lastPrinted>2026-03-11T14:49:44Z</cp:lastPrinted>
  <dcterms:created xsi:type="dcterms:W3CDTF">2026-02-19T16:53:52Z</dcterms:created>
  <dcterms:modified xsi:type="dcterms:W3CDTF">2026-03-11T14:50:42Z</dcterms:modified>
</cp:coreProperties>
</file>